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Adina\Documents\planuri 2021\"/>
    </mc:Choice>
  </mc:AlternateContent>
  <xr:revisionPtr revIDLastSave="0" documentId="13_ncr:1_{1FB75405-AB83-412E-9D79-B351DA583D62}" xr6:coauthVersionLast="47" xr6:coauthVersionMax="47" xr10:uidLastSave="{00000000-0000-0000-0000-000000000000}"/>
  <bookViews>
    <workbookView xWindow="-108" yWindow="-108" windowWidth="23256" windowHeight="12576" activeTab="1" xr2:uid="{00000000-000D-0000-FFFF-FFFF00000000}"/>
  </bookViews>
  <sheets>
    <sheet name="Pagina 1" sheetId="17" r:id="rId1"/>
    <sheet name="an I" sheetId="2" r:id="rId2"/>
    <sheet name="an II" sheetId="13" r:id="rId3"/>
    <sheet name="Bilant" sheetId="11" r:id="rId4"/>
    <sheet name="competente" sheetId="15" r:id="rId5"/>
    <sheet name="Sheet3" sheetId="18" r:id="rId6"/>
  </sheets>
  <definedNames>
    <definedName name="_xlnm.Print_Area" localSheetId="1">'an I'!$A$1:$Q$62</definedName>
    <definedName name="_xlnm.Print_Area" localSheetId="2">'an II'!$A$1:$Q$59</definedName>
  </definedNames>
  <calcPr calcId="181029" iterateDelta="1E-4"/>
</workbook>
</file>

<file path=xl/calcChain.xml><?xml version="1.0" encoding="utf-8"?>
<calcChain xmlns="http://schemas.openxmlformats.org/spreadsheetml/2006/main">
  <c r="D28" i="11" l="1"/>
  <c r="W25" i="18" l="1"/>
  <c r="T25" i="18"/>
  <c r="S25" i="18"/>
  <c r="G37" i="11"/>
  <c r="F37" i="11"/>
  <c r="D37" i="11"/>
  <c r="E36" i="11" s="1"/>
  <c r="G43" i="11"/>
  <c r="S50" i="18"/>
  <c r="I55" i="18"/>
  <c r="I54" i="18"/>
  <c r="C55" i="18"/>
  <c r="C54" i="18"/>
  <c r="T51" i="18"/>
  <c r="W51" i="18" s="1"/>
  <c r="T50" i="18"/>
  <c r="S51" i="18"/>
  <c r="J51" i="18"/>
  <c r="J50" i="18"/>
  <c r="C51" i="18"/>
  <c r="C50" i="18"/>
  <c r="S62" i="18"/>
  <c r="T62" i="18"/>
  <c r="U62" i="18" s="1"/>
  <c r="S63" i="18"/>
  <c r="T63" i="18"/>
  <c r="S64" i="18"/>
  <c r="T64" i="18"/>
  <c r="S65" i="18"/>
  <c r="U65" i="18" s="1"/>
  <c r="T65" i="18"/>
  <c r="S66" i="18"/>
  <c r="T66" i="18"/>
  <c r="U66" i="18" s="1"/>
  <c r="S67" i="18"/>
  <c r="T67" i="18"/>
  <c r="S68" i="18"/>
  <c r="T68" i="18"/>
  <c r="S69" i="18"/>
  <c r="T69" i="18"/>
  <c r="S70" i="18"/>
  <c r="T70" i="18"/>
  <c r="S71" i="18"/>
  <c r="T71" i="18"/>
  <c r="U71" i="18"/>
  <c r="S72" i="18"/>
  <c r="T72" i="18"/>
  <c r="S73" i="18"/>
  <c r="T73" i="18"/>
  <c r="S74" i="18"/>
  <c r="T74" i="18"/>
  <c r="S75" i="18"/>
  <c r="T75" i="18"/>
  <c r="S76" i="18"/>
  <c r="T76" i="18"/>
  <c r="W61" i="18"/>
  <c r="T61" i="18"/>
  <c r="S61" i="18"/>
  <c r="V32" i="18"/>
  <c r="S3" i="18"/>
  <c r="T3" i="18"/>
  <c r="W3" i="18"/>
  <c r="S4" i="18"/>
  <c r="U4" i="18" s="1"/>
  <c r="T4" i="18"/>
  <c r="W4" i="18"/>
  <c r="S5" i="18"/>
  <c r="T5" i="18"/>
  <c r="W5" i="18"/>
  <c r="S6" i="18"/>
  <c r="T6" i="18"/>
  <c r="W6" i="18"/>
  <c r="S7" i="18"/>
  <c r="U7" i="18" s="1"/>
  <c r="T7" i="18"/>
  <c r="W7" i="18"/>
  <c r="S8" i="18"/>
  <c r="T8" i="18"/>
  <c r="U8" i="18" s="1"/>
  <c r="W8" i="18"/>
  <c r="S9" i="18"/>
  <c r="T9" i="18"/>
  <c r="U9" i="18" s="1"/>
  <c r="W9" i="18"/>
  <c r="S10" i="18"/>
  <c r="T10" i="18"/>
  <c r="W10" i="18"/>
  <c r="S11" i="18"/>
  <c r="T11" i="18"/>
  <c r="W11" i="18"/>
  <c r="S12" i="18"/>
  <c r="T12" i="18"/>
  <c r="W12" i="18"/>
  <c r="S13" i="18"/>
  <c r="T13" i="18"/>
  <c r="U13" i="18" s="1"/>
  <c r="W13" i="18"/>
  <c r="S14" i="18"/>
  <c r="T14" i="18"/>
  <c r="W14" i="18"/>
  <c r="S15" i="18"/>
  <c r="T15" i="18"/>
  <c r="W15" i="18"/>
  <c r="S16" i="18"/>
  <c r="T16" i="18"/>
  <c r="W16" i="18"/>
  <c r="S17" i="18"/>
  <c r="T17" i="18"/>
  <c r="U17" i="18" s="1"/>
  <c r="W17" i="18"/>
  <c r="S18" i="18"/>
  <c r="T18" i="18"/>
  <c r="W18" i="18"/>
  <c r="S19" i="18"/>
  <c r="T19" i="18"/>
  <c r="W19" i="18"/>
  <c r="S20" i="18"/>
  <c r="T20" i="18"/>
  <c r="W20" i="18"/>
  <c r="S21" i="18"/>
  <c r="T21" i="18"/>
  <c r="W21" i="18"/>
  <c r="S22" i="18"/>
  <c r="T22" i="18"/>
  <c r="W22" i="18"/>
  <c r="S23" i="18"/>
  <c r="T23" i="18"/>
  <c r="W23" i="18"/>
  <c r="S24" i="18"/>
  <c r="T24" i="18"/>
  <c r="W24" i="18"/>
  <c r="S26" i="18"/>
  <c r="T26" i="18"/>
  <c r="U26" i="18" s="1"/>
  <c r="W26" i="18"/>
  <c r="S27" i="18"/>
  <c r="T27" i="18"/>
  <c r="W27" i="18"/>
  <c r="S28" i="18"/>
  <c r="T28" i="18"/>
  <c r="W28" i="18"/>
  <c r="S29" i="18"/>
  <c r="T29" i="18"/>
  <c r="W29" i="18"/>
  <c r="S30" i="18"/>
  <c r="T30" i="18"/>
  <c r="W30" i="18"/>
  <c r="S31" i="18"/>
  <c r="T31" i="18"/>
  <c r="W31" i="18"/>
  <c r="W2" i="18"/>
  <c r="T2" i="18"/>
  <c r="S2" i="18"/>
  <c r="M24" i="13"/>
  <c r="M37" i="13" s="1"/>
  <c r="N24" i="13"/>
  <c r="N37" i="13" s="1"/>
  <c r="Q24" i="13"/>
  <c r="Q37" i="13" s="1"/>
  <c r="J24" i="13"/>
  <c r="J37" i="13" s="1"/>
  <c r="L24" i="13"/>
  <c r="K24" i="13"/>
  <c r="G24" i="13"/>
  <c r="G37" i="13" s="1"/>
  <c r="E24" i="13"/>
  <c r="D24" i="13"/>
  <c r="Q34" i="2"/>
  <c r="J34" i="2"/>
  <c r="Q22" i="2"/>
  <c r="Q37" i="2" s="1"/>
  <c r="N22" i="2"/>
  <c r="N37" i="2" s="1"/>
  <c r="L22" i="2"/>
  <c r="K22" i="2"/>
  <c r="D22" i="2"/>
  <c r="J49" i="13"/>
  <c r="G49" i="13"/>
  <c r="E49" i="13"/>
  <c r="D49" i="13"/>
  <c r="Q52" i="2"/>
  <c r="L52" i="2"/>
  <c r="K52" i="2"/>
  <c r="J52" i="2"/>
  <c r="E52" i="2"/>
  <c r="D52" i="2"/>
  <c r="D53" i="2" s="1"/>
  <c r="E22" i="2"/>
  <c r="J22" i="2"/>
  <c r="J37" i="2"/>
  <c r="D34" i="2"/>
  <c r="E34" i="2"/>
  <c r="K34" i="2"/>
  <c r="L34" i="2"/>
  <c r="J34" i="13"/>
  <c r="E34" i="13"/>
  <c r="D34" i="13"/>
  <c r="K34" i="13"/>
  <c r="L34" i="13"/>
  <c r="G44" i="11"/>
  <c r="T54" i="18" l="1"/>
  <c r="U3" i="18"/>
  <c r="U67" i="18"/>
  <c r="U63" i="18"/>
  <c r="E37" i="13"/>
  <c r="K53" i="2"/>
  <c r="X16" i="18"/>
  <c r="U72" i="18"/>
  <c r="U6" i="18"/>
  <c r="L37" i="2"/>
  <c r="U25" i="18"/>
  <c r="E25" i="11"/>
  <c r="D30" i="11"/>
  <c r="E29" i="11" s="1"/>
  <c r="E35" i="11"/>
  <c r="D39" i="11"/>
  <c r="K35" i="13"/>
  <c r="E37" i="2"/>
  <c r="U31" i="18"/>
  <c r="U5" i="18"/>
  <c r="K37" i="2"/>
  <c r="D37" i="2"/>
  <c r="E37" i="11"/>
  <c r="U21" i="18"/>
  <c r="U12" i="18"/>
  <c r="E43" i="18" s="1"/>
  <c r="Q42" i="18"/>
  <c r="U28" i="18"/>
  <c r="U23" i="18"/>
  <c r="U15" i="18"/>
  <c r="U11" i="18"/>
  <c r="P42" i="18"/>
  <c r="R42" i="18" s="1"/>
  <c r="R44" i="18" s="1"/>
  <c r="U30" i="18"/>
  <c r="U27" i="18"/>
  <c r="U22" i="18"/>
  <c r="U18" i="18"/>
  <c r="U14" i="18"/>
  <c r="U10" i="18"/>
  <c r="U75" i="18"/>
  <c r="U68" i="18"/>
  <c r="U29" i="18"/>
  <c r="U20" i="18"/>
  <c r="E36" i="18" s="1"/>
  <c r="U24" i="18"/>
  <c r="F43" i="18" s="1"/>
  <c r="U16" i="18"/>
  <c r="U19" i="18"/>
  <c r="X31" i="18"/>
  <c r="I42" i="18"/>
  <c r="P43" i="18"/>
  <c r="R43" i="18" s="1"/>
  <c r="U76" i="18"/>
  <c r="U74" i="18"/>
  <c r="U69" i="18"/>
  <c r="Q43" i="18"/>
  <c r="S43" i="18" s="1"/>
  <c r="T32" i="18"/>
  <c r="U73" i="18"/>
  <c r="S77" i="18"/>
  <c r="I57" i="18"/>
  <c r="I59" i="18" s="1"/>
  <c r="I43" i="18"/>
  <c r="T77" i="18"/>
  <c r="U70" i="18"/>
  <c r="W50" i="18"/>
  <c r="W52" i="18" s="1"/>
  <c r="X51" i="18" s="1"/>
  <c r="T53" i="18"/>
  <c r="T56" i="18" s="1"/>
  <c r="U54" i="18" s="1"/>
  <c r="D37" i="13"/>
  <c r="D38" i="13" s="1"/>
  <c r="D50" i="13"/>
  <c r="K37" i="13"/>
  <c r="L37" i="13"/>
  <c r="D25" i="13"/>
  <c r="K25" i="13"/>
  <c r="D35" i="13"/>
  <c r="S32" i="18"/>
  <c r="U61" i="18"/>
  <c r="U64" i="18"/>
  <c r="U2" i="18"/>
  <c r="W32" i="18"/>
  <c r="E27" i="11"/>
  <c r="F42" i="18" l="1"/>
  <c r="F44" i="18" s="1"/>
  <c r="E42" i="18"/>
  <c r="E44" i="18" s="1"/>
  <c r="E35" i="18"/>
  <c r="K38" i="2"/>
  <c r="F36" i="18"/>
  <c r="K38" i="13"/>
  <c r="F35" i="18"/>
  <c r="D38" i="2"/>
  <c r="C36" i="18"/>
  <c r="Q44" i="18"/>
  <c r="S42" i="18"/>
  <c r="S44" i="18" s="1"/>
  <c r="I44" i="18"/>
  <c r="P44" i="18"/>
  <c r="C43" i="18"/>
  <c r="U77" i="18"/>
  <c r="C38" i="18" s="1"/>
  <c r="C42" i="18"/>
  <c r="U32" i="18"/>
  <c r="C35" i="18"/>
  <c r="X50" i="18"/>
  <c r="U53" i="18"/>
  <c r="P46" i="18" l="1"/>
  <c r="C47" i="18"/>
  <c r="T43" i="18"/>
  <c r="K43" i="18"/>
  <c r="C46" i="18"/>
  <c r="C37" i="18"/>
  <c r="R35" i="18" s="1"/>
  <c r="T42" i="18"/>
  <c r="T44" i="18" s="1"/>
  <c r="C44" i="18"/>
  <c r="K42" i="18" s="1"/>
  <c r="C39" i="18" l="1"/>
  <c r="R38" i="18" s="1"/>
  <c r="R36" i="18"/>
</calcChain>
</file>

<file path=xl/sharedStrings.xml><?xml version="1.0" encoding="utf-8"?>
<sst xmlns="http://schemas.openxmlformats.org/spreadsheetml/2006/main" count="584" uniqueCount="311">
  <si>
    <t>ANUL I</t>
  </si>
  <si>
    <t>Discipline obligatorii</t>
  </si>
  <si>
    <t>Sem. 1</t>
  </si>
  <si>
    <t>Sem. 2</t>
  </si>
  <si>
    <t>C</t>
  </si>
  <si>
    <t>S</t>
  </si>
  <si>
    <t>L</t>
  </si>
  <si>
    <t>P</t>
  </si>
  <si>
    <t>Discipline optionale</t>
  </si>
  <si>
    <t>Discipline facultative</t>
  </si>
  <si>
    <t>DECAN,</t>
  </si>
  <si>
    <t>ANUL II</t>
  </si>
  <si>
    <t>Nr. crt.</t>
  </si>
  <si>
    <t>Forma verificare</t>
  </si>
  <si>
    <t>Nr. credite</t>
  </si>
  <si>
    <t xml:space="preserve">PLAN  DE ÎNVĂŢĂMÂNT </t>
  </si>
  <si>
    <t>Universitatea ,,Ştefan cel Mare" Suceava</t>
  </si>
  <si>
    <t>Total ore obligatorii pe săptămână</t>
  </si>
  <si>
    <t>Total ore opţionale pe săptămână</t>
  </si>
  <si>
    <t>Total ore facultative pe săptămână</t>
  </si>
  <si>
    <t>RECAPITULAŢIE</t>
  </si>
  <si>
    <t>PLAN DE ÎNVĂŢĂMÂNT</t>
  </si>
  <si>
    <t>Sem. 3</t>
  </si>
  <si>
    <t>Sem. 4</t>
  </si>
  <si>
    <t>Total</t>
  </si>
  <si>
    <t xml:space="preserve">DISCIPLINE OBLIGATORII </t>
  </si>
  <si>
    <t xml:space="preserve">% </t>
  </si>
  <si>
    <t>realizat</t>
  </si>
  <si>
    <t>DISCIPLINE FACULTATIVE</t>
  </si>
  <si>
    <t>I*</t>
  </si>
  <si>
    <t>Cod disciplină USV...</t>
  </si>
  <si>
    <t>CATEGORIA DISCIPLINEI</t>
  </si>
  <si>
    <t xml:space="preserve">DISCIPLINE OPŢIONALE </t>
  </si>
  <si>
    <t>Sem.3</t>
  </si>
  <si>
    <t xml:space="preserve">I* - ore de studiu individual </t>
  </si>
  <si>
    <t>TOTAL Obligatorii şi opţionale</t>
  </si>
  <si>
    <t>TOTAL Ore program de studiu</t>
  </si>
  <si>
    <t>Nr. de ore</t>
  </si>
  <si>
    <t>Curs</t>
  </si>
  <si>
    <t>Aplicaţii</t>
  </si>
  <si>
    <t>Total nr. ore
fizice</t>
  </si>
  <si>
    <t>Nr.</t>
  </si>
  <si>
    <t>Forma de</t>
  </si>
  <si>
    <t>crt.</t>
  </si>
  <si>
    <t>verificare</t>
  </si>
  <si>
    <t>An I</t>
  </si>
  <si>
    <t>An II</t>
  </si>
  <si>
    <t>%</t>
  </si>
  <si>
    <t>Examen</t>
  </si>
  <si>
    <t>Colocviu</t>
  </si>
  <si>
    <t>TOTAL</t>
  </si>
  <si>
    <t>Nr. forme de verificare</t>
  </si>
  <si>
    <t>Facultatea de Ştiinţe ale Educaţiei</t>
  </si>
  <si>
    <t>Durata studiilor: 2 ani (4 semestre)</t>
  </si>
  <si>
    <t>Cod disciplină USV.FSE.M.CD.</t>
  </si>
  <si>
    <t>E</t>
  </si>
  <si>
    <t>Psihologia comunicării</t>
  </si>
  <si>
    <t>1E</t>
  </si>
  <si>
    <t>Educaţie emoţională</t>
  </si>
  <si>
    <t xml:space="preserve">                                                      PLAN  DE ÎNVĂŢĂMÂNT </t>
  </si>
  <si>
    <t>Educatia si consilierea parintilor</t>
  </si>
  <si>
    <t>Consiliere rational-emotivă şi cognitiv comportamentală</t>
  </si>
  <si>
    <t>Metodologia cercetării în ştiinţele sociale</t>
  </si>
  <si>
    <t>Etică şi deontologie profesională</t>
  </si>
  <si>
    <t>Psihologia elevilor cu dificultăţi de învăţare şi tulburări de comportament</t>
  </si>
  <si>
    <t>Programul de studiu: Consiliere Şcolară şi Educaţie Emoţională</t>
  </si>
  <si>
    <t>Cod disciplină USV.FSE.M.CSEE.</t>
  </si>
  <si>
    <t xml:space="preserve">Metodologia activităţii de consiliere </t>
  </si>
  <si>
    <t>Tehnologii informaţionale în gestiunea învăţării</t>
  </si>
  <si>
    <t>Comunicare interpersonală şi gestiunea grupului</t>
  </si>
  <si>
    <t xml:space="preserve">Consiliere individuală şi de grup. Modalităţi de cercetare. </t>
  </si>
  <si>
    <t>Proiecte de cercetare în consiliere şi educaţie emoţională</t>
  </si>
  <si>
    <t>Comunicare si dezvoltare emotionala prin arte</t>
  </si>
  <si>
    <t>Programul de studiu: Consiliere şcolară şi educaţie emoţională</t>
  </si>
  <si>
    <t>DISCIPLINE DE SINTEZĂ</t>
  </si>
  <si>
    <t>DISCIPLINE DE APROFUNDARE</t>
  </si>
  <si>
    <t>Evaluarea psihopedagogică a copilului şi adolescentului</t>
  </si>
  <si>
    <t>Denumirea calificării:
Consiliere şcolară şi educaţie emoţională 
Nivelul calificării: MASTER</t>
  </si>
  <si>
    <t>COMPETENŢE PROFESIONALE 
DESCRIPTORI DE NIVEL</t>
  </si>
  <si>
    <t>C1. Proiectarea programelor/ activităţilor  de consiliere şi educaţie emoţională prin valorificarea optimă a resurselor umane şi curriculare</t>
  </si>
  <si>
    <t>C2. Implementarea /realizarea programelor/activităţilor de consiliere şi educaţie emoţională utilizând metodologii specifice consilierii şi educaţiei emoţionale</t>
  </si>
  <si>
    <t>C3. Evaluarea programelor/activităţilor de consiliere şi educaţie emoţională prin raportare la exigenţele  consilierii şcolare şi educaţiei emoţionale</t>
  </si>
  <si>
    <t>C4. Gestionarea relaţiilor de comunicare în cadrul grupurilor şcolare/extraşcolare prin utilizarea adecvată a strategiilor de consiliere</t>
  </si>
  <si>
    <t>C5. Dezvoltarea personală şi a carierei elevilor prin intermediul strategiilor de consiliere şi educaţie emoţională</t>
  </si>
  <si>
    <t>C6. Elaborarea de analize, studii şi cercetări şi valorificarea acestora în practica profesională</t>
  </si>
  <si>
    <t>CUNOŞTINŢE</t>
  </si>
  <si>
    <t>1. Cunoaşterea aprofundată a unei arii de specializare şi în cadru acesteia a dezvoltărilor teoretice, metodologice şi practice specifice programului; utilizarea adecvată a limbajului specific în comunicarea cu medii profesionale diferite</t>
  </si>
  <si>
    <t>2. Utilizarea cunoştinţelor de specialitate pentru explicarea şi interpretarea unor situaţii noi, în contexte mai largi  asociate domeniului</t>
  </si>
  <si>
    <t>C1.2 Analiza, interpretarea, corelarea intra/interdisciplinară și aplicarea referenţialului cognitiv al consilierii şi educaţiei emoţionale în activităţile de proiectare a activităţilor instructiv-educative realizate bîn şcoală sau alte contexte educaţionale</t>
  </si>
  <si>
    <t>C2.2 Interpretarea situaţiilor educative din perspectiva sistemului conceptual specific consilierii şi educaţiei emoţionale.</t>
  </si>
  <si>
    <t>C3.2 Interpretarea și explicarea rezultatelor evaluării obținute în urma utilizării unei game largi de metode de evaluare a eficienţei consilierii şi programelor de educaţie emoţională.</t>
  </si>
  <si>
    <t xml:space="preserve">C4.2 Interpretarea conceptelor specifice managementului grupului de elevi  în  explicarea valorii educative a unor strategii de consiliere şi educaţie emoţională utilizate în intervenţia psihopedagogică.  </t>
  </si>
  <si>
    <t>C5.2 Explicarea și interpretarea unor practici anti-discriminatorii cu privire la gen, orientare sexuală, rasă, dizabilități, vârstă, religie și cultură din perspectiva teoriilor consilierii şi educaţiei emoţionale</t>
  </si>
  <si>
    <t xml:space="preserve">C6.2 Analizarea, interpretarea și explicarea conceptelor, proceselor, situațiilor din domeniul practicii profesionale. </t>
  </si>
  <si>
    <t>ABILITĂŢI</t>
  </si>
  <si>
    <t>3. Utilizarea integrată a aparatului conceptual şi metodologic, în situaţii incomplet definite, pentru a rezolva probleme teoretice şi practice noi</t>
  </si>
  <si>
    <t>C1.3 Adaptarea și aplicarea rezolutivă a strategiilor de consiliere şi educaţie emoţională în proiectarea eficientă a activităților educative.</t>
  </si>
  <si>
    <t xml:space="preserve">C2.3 Identificarea și utilizarea strategiilor de consiliere prin care să se asigure dezvoltarea optimă a agenţilor educaţionali. </t>
  </si>
  <si>
    <t>C3.3 Aplicarea principiilor, funcțiilor și scopurilor evaluării, precum și a metodelor și instrumentelor de evaluare potrivite cu specificul situaţiei de consiliere definite într-un cadru instituţional/non-instituţional</t>
  </si>
  <si>
    <t xml:space="preserve">C4.3 Aplicarea unor strategii specifice de consiliere şi educaţie emoţională la nivelul grupului de elevi în vederea intervenţiei psihopedagogice ameliorative şi formative. </t>
  </si>
  <si>
    <t xml:space="preserve">C5.3 Formularea unor demersuri aplicative de consiliere şi educaţie emoţională pentru rezolvarea unor probleme specifice dezvoltării sociale şi emoţionale a elevilor.  </t>
  </si>
  <si>
    <t>C6.3 Aplicarea unor metode științifice specifice în desfășurarea unor cercetări empirice asupra problemelor specifice consilierii şi educaţiei emoţionale.</t>
  </si>
  <si>
    <t>4. Utilizarea nuanţată şi pertinentă de criterii şi metodologii de evaluare, pentru a formula judecăţi de valoare şi a fundamenta decizii constructive</t>
  </si>
  <si>
    <t xml:space="preserve">C1.4 Raportarea la norme, standarde și obiective specifice consilierii şi educaţiei emoţionale în analiza și evaluarea proceselor, programelor sau dinamicii grupurilor. </t>
  </si>
  <si>
    <t xml:space="preserve">C2.4 Evaluarea și justificarea aplicării unor strategii de consiliere prin determinarea  impactului lor asupra elevului şi prin raportarea la standarde și obiective menţionate în documentele curriculare. </t>
  </si>
  <si>
    <t>C3.4 Utilizarea informațiilor obținute din evaluări pentru o autoanaliză critică a propriei activități și pentru continua ameliorare a acesteia.</t>
  </si>
  <si>
    <t>C4.4 Utilizarea documentelor legislative şi programatice ale școlii/ grădiniței ca suport pentru luarea unor decizii manageriale în diferite contexte educaționale.</t>
  </si>
  <si>
    <t xml:space="preserve">C5.4 Aplicarea metodelor şi instrumentelor de evaluare a competenţei personale a elevilor şi cadrelor didactice în vederea dezvoltării unui management eficient al propriei persoane şi a carierei.  </t>
  </si>
  <si>
    <t>C6.4 Adoptarea unei abordări interogative și reflexive privind consilierea şi educaţia emoţională și angajarea în pregătirea profesională și activitatea de cercetare.</t>
  </si>
  <si>
    <t>5. Elaborarea de proiecte profesionale şi/sau cercetare, utilizând inovativ un spectru variat de metode cantitative şi calitative</t>
  </si>
  <si>
    <t>C1.5 Conceperea unor noi modele de proiectare a activităților de consiliere şi educaţie emoţională  în perspectiva eficientizării dezvoltării elevilor/adulţilor</t>
  </si>
  <si>
    <t>C2.5 Elaborarea de micro- proiecte de cercetare - acțiune în domeniul consilierii şi educaţiei emoţionale</t>
  </si>
  <si>
    <t>C3.5 Elaborarea unor modele de înregistrare a rezultatelor evaluărilor, în funcție de obiective şi de specificul situaţiei de consiliere evaluate.</t>
  </si>
  <si>
    <t>C3.5 Elaborarea unor proiecte educaţionale sau instituţionale în vederea optimizării personale a elevilor la nivelul grupului, în contexte educative precizate.</t>
  </si>
  <si>
    <t xml:space="preserve">C5.5 Elaborarea de proiecte de dezvoltare a  competenţelor personale şi interpersonale în vederea dezvoltării sociale şi emoţionale  a elevilor şi a optimizării adaptării şcolare.  </t>
  </si>
  <si>
    <t>C6.5 Elaborarea unor planuri de analiză și aplicare a unor descoperiri din cercetarea în domeniul consilierii şi educaţiei emoţionale în activitatea profesională.</t>
  </si>
  <si>
    <t>Standarde minimale de performanță pentru evaluarea competenței:</t>
  </si>
  <si>
    <t>Elaborarea unui proiect educațional vizând dezvoltarea personală a elevilor /adulţilor utilizând conceptele, teoriile, paradigmele, modelele instructiv- educative, principiile și metodele specifice domeniului consilierii psihopedagogice şi  educaţiei emoţionale.</t>
  </si>
  <si>
    <t>Desfăşurarea unor activităţi instructiv-educative care să valorifice strategii şi resurse ale consilierii şi educaţiei emoţionale adecvate unor contexte educaționale variate.</t>
  </si>
  <si>
    <t>Elaborarea, aplicarea interpretarea rezultatelor şi argumentarea alegerii metodelor, tehnicilor și instrumentelor utilizate pentru evaluarea situaţiilor educative din perspectiva consilierii.</t>
  </si>
  <si>
    <t xml:space="preserve">Analiza unor situații de consiliere la nivel individual şi la nivelul grupului de elevi,  și elaborarea unor decizii manageriale în raport cu posibilele avantaje şi limite ale acestora. </t>
  </si>
  <si>
    <t xml:space="preserve">Elaborarea unui plan de dezvoltare a competenţei personale a elevilor, incluzând strategii specifice de asigurare a succesului personal şi profesional. </t>
  </si>
  <si>
    <t xml:space="preserve">Elaborarea unui memoriu profesional/ raport scris asupra unei teme date și argumentarea alegerii metodelor și instrumentelor de lucru. </t>
  </si>
  <si>
    <t>Desciptori de nivel ai
 competențelor transversale**</t>
  </si>
  <si>
    <t>COMPETENŢE TRANSVERSALE</t>
  </si>
  <si>
    <t>Standarde minimale de performanță pentru evaluarea competenței</t>
  </si>
  <si>
    <t>6. Executarea unor sarcini profesionale  complexe, în condiţii de autonomie şi independenţă profesională</t>
  </si>
  <si>
    <t>CT1. 
Aplicarea valorilor, principiilor şi a normelor de deontologie
profesională solicitate de exigenţele etice ale consilierii copiilor şi adulţilor</t>
  </si>
  <si>
    <t>Elaborarea unor proiecte, realizarea și evaluarea axiologică a activităților de consiliere şcolară şi educaţie emoţională</t>
  </si>
  <si>
    <t>7. Asumarea de roluri/funcţii de conducere a activităţilor grupurilor profesionale sau a unor instituţii</t>
  </si>
  <si>
    <t>Elaborarea unui proiect managerial cu specificarea rolurilor fiecărui membru
 al echipei de lucru</t>
  </si>
  <si>
    <t>8. Autocontrolul procesului de învăţare, diagnoza nevoilor de formare, analiza reflexivă a propriei activităţi profesionale</t>
  </si>
  <si>
    <t>CT3. 
Utilizarea unor practici educative eficiente de învăţare pe tot 
parcursul vieţii, în vederea formării şi dezvoltării profesionale continue şi adaptării competenţelor profesionale la dinamica contextului profesional şi social</t>
  </si>
  <si>
    <t>Elaborarea unui plan de dezvoltare a carierei pe termen mediu și lung utilizând surse
 și instrumente diversificate de documentare.</t>
  </si>
  <si>
    <t>Platforme informatice în consiliere</t>
  </si>
  <si>
    <t>Domeniul:Ştiinţe ale Educaţiei</t>
  </si>
  <si>
    <t>Domeniul: Ştiinţe ale Educaţiei</t>
  </si>
  <si>
    <t xml:space="preserve"> Scriere academică</t>
  </si>
  <si>
    <t>Programe educaţionale şi de consiliere - proiectare şi evaluare</t>
  </si>
  <si>
    <t>Psihologie pozitivă şi educaţie</t>
  </si>
  <si>
    <t xml:space="preserve">Ocupații posibile:  235103 consilier învăţământ ,235104 expert învăţământ ,235106 referent de specialitate învăţământ
235903 consilier şcolar,235904 designer instrucţional, 235911 mediator şcolar, 235920 consilier pentru tineret, 242306 consilier orientare privind cariera
242315 consilier vocaţional, 242319 specialist în formare, 242324 consilier pentru dezvoltare personală
</t>
  </si>
  <si>
    <t>BILANŢ</t>
  </si>
  <si>
    <r>
      <t>C4.1 Abordarea managerială a procesului de învățământ, a rolurilor manageriale ale cadrelor didactice</t>
    </r>
    <r>
      <rPr>
        <sz val="9"/>
        <rFont val="Calibri"/>
        <family val="2"/>
        <charset val="238"/>
      </rPr>
      <t>; identificarea diverselor tipuri de relaţii la nivelul grupurilor de elevi/adulţi cu valoare de resursă educaţională</t>
    </r>
  </si>
  <si>
    <r>
      <t>C1.1 Integrarea unui context teoretic coerent şi flexibil specific abordării activităţilor instru</t>
    </r>
    <r>
      <rPr>
        <sz val="9"/>
        <rFont val="Calibri"/>
        <family val="2"/>
        <charset val="238"/>
      </rPr>
      <t>ctiv educative din perspectiva consilierii şi a educaţiei emoţionale</t>
    </r>
  </si>
  <si>
    <r>
      <t>C2.1 Prelucarea și utilizarea cu</t>
    </r>
    <r>
      <rPr>
        <sz val="9"/>
        <rFont val="Calibri"/>
        <family val="2"/>
        <charset val="238"/>
      </rPr>
      <t>noștințelor din domeniul consilierii şcolare şi a educaţiei emoţionale în realizarea activităţilor instructiv-educative.</t>
    </r>
  </si>
  <si>
    <r>
      <t>C3.1 Înregistrarea și raportarea într-un mod eficient a rezultatelor evaluării programelor/activităţi</t>
    </r>
    <r>
      <rPr>
        <sz val="9"/>
        <rFont val="Calibri"/>
        <family val="2"/>
        <charset val="238"/>
      </rPr>
      <t>lor instructiv-educative prin raportare la obiectivele specifice consilierii şcolare şi educaţiei emoţionale</t>
    </r>
  </si>
  <si>
    <r>
      <t>C5.1 Identificarea dimensiunilor</t>
    </r>
    <r>
      <rPr>
        <sz val="9"/>
        <rFont val="Calibri"/>
        <family val="2"/>
        <charset val="238"/>
      </rPr>
      <t xml:space="preserve"> individuale implicate în învăţare şi în dezvoltarea socială şi emoţională a elevilor şi gestionarea problemelor care pot apărea la acest nivel. </t>
    </r>
  </si>
  <si>
    <r>
      <t>C6.1 Descrierea/ utilizarea meto</t>
    </r>
    <r>
      <rPr>
        <sz val="9"/>
        <rFont val="Calibri"/>
        <family val="2"/>
        <charset val="238"/>
      </rPr>
      <t>delor de investigație sistematică în domeniul consilierii şi educaţiei emoţionale în scopul realizării unor studii și analize.</t>
    </r>
  </si>
  <si>
    <t xml:space="preserve">CT2. 
Identificarea de strategii de consiliere care să asigure exercitarea rolului de lider la nivelul diferitelor grupuri de profesionişti </t>
  </si>
  <si>
    <t>Forma de învăţământ: cu frecvenţă</t>
  </si>
  <si>
    <t>Consilierea şi managementul carierei</t>
  </si>
  <si>
    <t>Sociologia emoțiilor</t>
  </si>
  <si>
    <t>Abordări narative în consiliere</t>
  </si>
  <si>
    <t xml:space="preserve"> Dezvoltarea cognitivă şi socio-emoţională a copilului şi adolescentului </t>
  </si>
  <si>
    <t xml:space="preserve">Teoriile consilierii </t>
  </si>
  <si>
    <t>1C</t>
  </si>
  <si>
    <t>3E/
1C</t>
  </si>
  <si>
    <t xml:space="preserve">Activitate de cercetare pentru elaborarea disertaţiei </t>
  </si>
  <si>
    <t xml:space="preserve">Practica de specialitate </t>
  </si>
  <si>
    <t>4E</t>
  </si>
  <si>
    <t>2C</t>
  </si>
  <si>
    <t>Limba engleză în limbajul educațional</t>
  </si>
  <si>
    <t>DSI.01.17</t>
  </si>
  <si>
    <t>Limba francează în limbajul educațional</t>
  </si>
  <si>
    <t>DSI.01.18</t>
  </si>
  <si>
    <t>Psihopedagogia adolescenţilor, tinerilor şi adulţilor</t>
  </si>
  <si>
    <t>DSI.01.19</t>
  </si>
  <si>
    <t>Comunicare educaţională</t>
  </si>
  <si>
    <t>DSI.01.20</t>
  </si>
  <si>
    <t>Consiliere şi orientare</t>
  </si>
  <si>
    <t>DSI.01.21</t>
  </si>
  <si>
    <t>Educaţie integrată</t>
  </si>
  <si>
    <t>DSI.01.22</t>
  </si>
  <si>
    <t>Metodologia cercetării educaţionale</t>
  </si>
  <si>
    <t>DSI.01.23</t>
  </si>
  <si>
    <t>Proiectarea şi managementul programelor educaţionale</t>
  </si>
  <si>
    <t>DSI.02.24</t>
  </si>
  <si>
    <t>Didactica domeniului şi dezvoltări în didactica specialităţii (învăţământ liceal, postliceal, universitar)</t>
  </si>
  <si>
    <t>DSi.02.25</t>
  </si>
  <si>
    <t>2E</t>
  </si>
  <si>
    <t>Practică pedagogică  (în învăţământul liceal, postliceal şi universitar)</t>
  </si>
  <si>
    <t xml:space="preserve"> Sociologia educaţiei</t>
  </si>
  <si>
    <t xml:space="preserve"> Managementul organizaţiei şcolare</t>
  </si>
  <si>
    <t xml:space="preserve"> Politici educaţionale</t>
  </si>
  <si>
    <t>DSI.03.16</t>
  </si>
  <si>
    <t xml:space="preserve"> Doctrine pedagogice contemporane</t>
  </si>
  <si>
    <t>DSI.03.17</t>
  </si>
  <si>
    <t xml:space="preserve"> Educaţie interculturală</t>
  </si>
  <si>
    <t>DSI.03.18</t>
  </si>
  <si>
    <t>DIRECTOR DEPARTAMENT,</t>
  </si>
  <si>
    <t>RESPONSABIL PROGRAM,</t>
  </si>
  <si>
    <t xml:space="preserve">Practică de specialitate </t>
  </si>
  <si>
    <t>DIRECTOR DEPARTAMENT</t>
  </si>
  <si>
    <t>3E/2C</t>
  </si>
  <si>
    <t>4E/2C</t>
  </si>
  <si>
    <t>1E/1C</t>
  </si>
  <si>
    <t>DAP.01.01</t>
  </si>
  <si>
    <t>DAP.01.02</t>
  </si>
  <si>
    <t>DAP.01.03</t>
  </si>
  <si>
    <t>DAP.02.04</t>
  </si>
  <si>
    <t>DAP.02.05</t>
  </si>
  <si>
    <t>DSI.02.06</t>
  </si>
  <si>
    <t>DAP.02.07</t>
  </si>
  <si>
    <t>DSI.01.09</t>
  </si>
  <si>
    <t>DSI.01.10</t>
  </si>
  <si>
    <t>DAP.01.11</t>
  </si>
  <si>
    <t>DAP.01.12</t>
  </si>
  <si>
    <t>DAP.02.13</t>
  </si>
  <si>
    <t>DAP02.14</t>
  </si>
  <si>
    <t>DSI.03.01</t>
  </si>
  <si>
    <t>DAP.03.02</t>
  </si>
  <si>
    <t>DAP.03.03</t>
  </si>
  <si>
    <t>DAP.04.06</t>
  </si>
  <si>
    <t>DSI.04.07</t>
  </si>
  <si>
    <t>DAP.04.08</t>
  </si>
  <si>
    <t>DSI.03.09</t>
  </si>
  <si>
    <t>DSI.03.10</t>
  </si>
  <si>
    <t>DSI.04.12</t>
  </si>
  <si>
    <t>DSI.04.13</t>
  </si>
  <si>
    <t>DSI.04.14</t>
  </si>
  <si>
    <t>DAP.03.15</t>
  </si>
  <si>
    <t>DSI.03.19</t>
  </si>
  <si>
    <t>DSI.03.20</t>
  </si>
  <si>
    <t>4E/1C</t>
  </si>
  <si>
    <t>curs</t>
  </si>
  <si>
    <t>aplic</t>
  </si>
  <si>
    <t>tot</t>
  </si>
  <si>
    <t>Credite</t>
  </si>
  <si>
    <t>% calculat</t>
  </si>
  <si>
    <t>recomand</t>
  </si>
  <si>
    <t>Oblig</t>
  </si>
  <si>
    <t>Opţion</t>
  </si>
  <si>
    <t>Facultative</t>
  </si>
  <si>
    <t>%Curs</t>
  </si>
  <si>
    <t>%Aplic</t>
  </si>
  <si>
    <t>%discipline</t>
  </si>
  <si>
    <t>DAP</t>
  </si>
  <si>
    <t>DSI</t>
  </si>
  <si>
    <t>Curs/Aplic</t>
  </si>
  <si>
    <t>Anul I</t>
  </si>
  <si>
    <t>Anul II</t>
  </si>
  <si>
    <t>Anul III</t>
  </si>
  <si>
    <t>Ex</t>
  </si>
  <si>
    <t>ore fizice</t>
  </si>
  <si>
    <t>Practica</t>
  </si>
  <si>
    <t>DSI.01.15</t>
  </si>
  <si>
    <t>DSI.01.16</t>
  </si>
  <si>
    <t>DSI.02.22</t>
  </si>
  <si>
    <t>DSi.02.23</t>
  </si>
  <si>
    <t>Didactica domeniului şi dezvoltări în didactica specialităţii</t>
  </si>
  <si>
    <t>3E/1C</t>
  </si>
  <si>
    <t>2E/1C</t>
  </si>
  <si>
    <t>Conf.univ.dr.Aurora-Adina COLOMEISCHI</t>
  </si>
  <si>
    <t>Conf.univ.dr. Aurora-Adina COLOMEISCHI</t>
  </si>
  <si>
    <t>Tehnologii informaţionale în managementul educațional</t>
  </si>
  <si>
    <t>DAP.DO.02.08</t>
  </si>
  <si>
    <t>DAP.DO.03.04</t>
  </si>
  <si>
    <t>DSI.DA.03.10</t>
  </si>
  <si>
    <t>DSI.DA.04.12</t>
  </si>
  <si>
    <t>DAP.03.04</t>
  </si>
  <si>
    <t>DAP.02.08</t>
  </si>
  <si>
    <t>Cod disciplină USV.FSE.M.CSEE..</t>
  </si>
  <si>
    <t>DSI.DO.03.01</t>
  </si>
  <si>
    <t>DSI.DO.04.07</t>
  </si>
  <si>
    <t>DAP.DO.04.05</t>
  </si>
  <si>
    <t>DAP.DO.03.03</t>
  </si>
  <si>
    <t>DSI.DA.01.09</t>
  </si>
  <si>
    <t>DSI.DA.01.10</t>
  </si>
  <si>
    <t>DAP.DA.01.11</t>
  </si>
  <si>
    <t>DAP.DA.01.12</t>
  </si>
  <si>
    <t>DAP.DA.02.13</t>
  </si>
  <si>
    <t>DAP.DO.01.01</t>
  </si>
  <si>
    <t>DAP.DO.01.02</t>
  </si>
  <si>
    <t>DAP.DO.01.03</t>
  </si>
  <si>
    <t>DAP.DO.02.04</t>
  </si>
  <si>
    <t>DAP.DO.02.05</t>
  </si>
  <si>
    <t>DSI.DO.02.06</t>
  </si>
  <si>
    <t>DAP.DO.02.07</t>
  </si>
  <si>
    <t xml:space="preserve">
 1C</t>
  </si>
  <si>
    <t>NUMĂR ORE APLICAȚII / ORE CURS</t>
  </si>
  <si>
    <t>DAP.DA..02.14</t>
  </si>
  <si>
    <t>Conf.univ.dr. Otilia CLIPA</t>
  </si>
  <si>
    <t>Conf.univ.dr.Otilia CLIPA</t>
  </si>
  <si>
    <t>Aplic/Curs</t>
  </si>
  <si>
    <t>Etică şi integritate academica si profesională</t>
  </si>
  <si>
    <t>Structura anului universitar</t>
  </si>
  <si>
    <t>Nr. săptămâni</t>
  </si>
  <si>
    <t xml:space="preserve"> Nr.ore fizice 
pe săptămână*  **</t>
  </si>
  <si>
    <t>Anul de studii</t>
  </si>
  <si>
    <t>Sem. I</t>
  </si>
  <si>
    <t>Sem. II</t>
  </si>
  <si>
    <t>I</t>
  </si>
  <si>
    <t>II</t>
  </si>
  <si>
    <t>*Discipline obligatorii + opţionale</t>
  </si>
  <si>
    <t>** 8 ore practica</t>
  </si>
  <si>
    <t>Abordări umaniste în consiliere</t>
  </si>
  <si>
    <t>Promovarea sănătății mintale în școală</t>
  </si>
  <si>
    <t>Consiliere pentru dezvoltare personală</t>
  </si>
  <si>
    <t>DAP.DO.04.06</t>
  </si>
  <si>
    <t>DSI.DO.04.08</t>
  </si>
  <si>
    <t>DAP.DO.04.09</t>
  </si>
  <si>
    <t>DSI.DA.03.11</t>
  </si>
  <si>
    <t>DSI.DA.04.13</t>
  </si>
  <si>
    <t>DSI.DO.03.02</t>
  </si>
  <si>
    <t xml:space="preserve">Practică de cercetare pentru elaborarea disertaţiei </t>
  </si>
  <si>
    <t>4E /1C</t>
  </si>
  <si>
    <t>RECTOR,</t>
  </si>
  <si>
    <t>Prof. univ. dr.  Valentin POPA</t>
  </si>
  <si>
    <t>Valabil începând cu anul universitar: 2021/2022</t>
  </si>
  <si>
    <t>Prof. univ. dr. Valentin POPA</t>
  </si>
  <si>
    <t>Comunicare interpersonala si gestiunea grupului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</si>
</sst>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0"/>
      <name val="Arial"/>
    </font>
    <font>
      <sz val="10"/>
      <name val="Arial"/>
      <family val="2"/>
    </font>
    <font>
      <sz val="8"/>
      <name val="Arial"/>
      <family val="2"/>
    </font>
    <font>
      <sz val="7"/>
      <name val="Arial"/>
      <family val="2"/>
    </font>
    <font>
      <sz val="10"/>
      <name val="Arial"/>
      <family val="2"/>
    </font>
    <font>
      <b/>
      <sz val="14"/>
      <name val="Arial"/>
      <family val="2"/>
    </font>
    <font>
      <sz val="8"/>
      <name val="Arial"/>
      <family val="2"/>
      <charset val="238"/>
    </font>
    <font>
      <b/>
      <sz val="8"/>
      <name val="Arial"/>
      <family val="2"/>
      <charset val="238"/>
    </font>
    <font>
      <b/>
      <sz val="10"/>
      <name val="Arial"/>
      <family val="2"/>
    </font>
    <font>
      <b/>
      <sz val="8"/>
      <name val="Arial"/>
      <family val="2"/>
    </font>
    <font>
      <sz val="7"/>
      <name val="Arial"/>
      <family val="2"/>
      <charset val="238"/>
    </font>
    <font>
      <b/>
      <sz val="10"/>
      <name val="Arial CE"/>
      <family val="2"/>
      <charset val="238"/>
    </font>
    <font>
      <sz val="10"/>
      <name val="Arial CE"/>
      <family val="2"/>
      <charset val="238"/>
    </font>
    <font>
      <b/>
      <sz val="12"/>
      <name val="Arial"/>
      <family val="2"/>
    </font>
    <font>
      <b/>
      <sz val="8"/>
      <name val="Arial CE"/>
      <family val="2"/>
      <charset val="238"/>
    </font>
    <font>
      <sz val="8"/>
      <name val="Arial"/>
      <family val="2"/>
    </font>
    <font>
      <b/>
      <sz val="8"/>
      <name val="Arial"/>
      <family val="2"/>
    </font>
    <font>
      <sz val="8"/>
      <name val="Arial CE"/>
      <family val="2"/>
      <charset val="238"/>
    </font>
    <font>
      <sz val="10"/>
      <color indexed="8"/>
      <name val="Arial"/>
      <family val="2"/>
    </font>
    <font>
      <sz val="10"/>
      <name val="Arial"/>
      <family val="2"/>
      <charset val="238"/>
    </font>
    <font>
      <sz val="8"/>
      <name val="Times New Roman"/>
      <family val="1"/>
    </font>
    <font>
      <b/>
      <sz val="10"/>
      <name val="Arial"/>
      <family val="2"/>
      <charset val="238"/>
    </font>
    <font>
      <b/>
      <sz val="14"/>
      <name val="Arial"/>
      <family val="2"/>
      <charset val="238"/>
    </font>
    <font>
      <b/>
      <sz val="8"/>
      <color indexed="10"/>
      <name val="Arial"/>
      <family val="2"/>
    </font>
    <font>
      <b/>
      <sz val="11"/>
      <name val="Arial"/>
      <family val="2"/>
    </font>
    <font>
      <b/>
      <sz val="11"/>
      <name val="Arial CE"/>
      <family val="2"/>
      <charset val="238"/>
    </font>
    <font>
      <sz val="11"/>
      <name val="Arial"/>
      <family val="2"/>
    </font>
    <font>
      <b/>
      <sz val="11"/>
      <name val="Arial"/>
      <family val="2"/>
    </font>
    <font>
      <sz val="11"/>
      <name val="Arial CE"/>
      <family val="2"/>
      <charset val="238"/>
    </font>
    <font>
      <b/>
      <sz val="11"/>
      <name val="Arial"/>
      <family val="2"/>
      <charset val="238"/>
    </font>
    <font>
      <sz val="12"/>
      <name val="Arial"/>
      <family val="2"/>
    </font>
    <font>
      <sz val="11"/>
      <name val="Arial"/>
      <family val="2"/>
      <charset val="238"/>
    </font>
    <font>
      <sz val="11"/>
      <color indexed="8"/>
      <name val="Arial"/>
      <family val="2"/>
    </font>
    <font>
      <sz val="8"/>
      <name val="Arial"/>
      <family val="2"/>
    </font>
    <font>
      <sz val="11"/>
      <name val="Arial"/>
      <family val="2"/>
    </font>
    <font>
      <b/>
      <sz val="11"/>
      <color indexed="10"/>
      <name val="Arial"/>
      <family val="2"/>
    </font>
    <font>
      <sz val="11"/>
      <color indexed="8"/>
      <name val="Arial"/>
      <family val="2"/>
      <charset val="238"/>
    </font>
    <font>
      <sz val="9"/>
      <name val="Arial"/>
      <family val="2"/>
    </font>
    <font>
      <b/>
      <sz val="9"/>
      <color indexed="8"/>
      <name val="Calibri"/>
      <family val="2"/>
      <charset val="238"/>
    </font>
    <font>
      <sz val="9"/>
      <color indexed="8"/>
      <name val="Calibri"/>
      <family val="2"/>
      <charset val="238"/>
    </font>
    <font>
      <sz val="9"/>
      <name val="Calibri"/>
      <family val="2"/>
      <charset val="238"/>
    </font>
    <font>
      <sz val="10"/>
      <color indexed="12"/>
      <name val="Arial"/>
      <family val="2"/>
    </font>
    <font>
      <b/>
      <sz val="11"/>
      <name val="Arial CE"/>
    </font>
    <font>
      <sz val="8"/>
      <color indexed="12"/>
      <name val="Arial"/>
      <family val="2"/>
    </font>
    <font>
      <sz val="10"/>
      <name val="Times New Roman"/>
      <family val="1"/>
      <charset val="238"/>
    </font>
    <font>
      <sz val="10"/>
      <color indexed="10"/>
      <name val="Arial"/>
      <family val="2"/>
    </font>
    <font>
      <sz val="9"/>
      <name val="Arial"/>
      <family val="2"/>
      <charset val="238"/>
    </font>
    <font>
      <sz val="9"/>
      <color indexed="8"/>
      <name val="Arial"/>
      <family val="2"/>
      <charset val="238"/>
    </font>
    <font>
      <sz val="9"/>
      <name val="Arial CE"/>
      <family val="2"/>
      <charset val="238"/>
    </font>
    <font>
      <b/>
      <sz val="9"/>
      <name val="Arial"/>
      <family val="2"/>
      <charset val="238"/>
    </font>
    <font>
      <b/>
      <sz val="9"/>
      <name val="Arial"/>
      <family val="2"/>
    </font>
    <font>
      <sz val="9"/>
      <color indexed="8"/>
      <name val="Arial"/>
      <family val="2"/>
    </font>
    <font>
      <sz val="8"/>
      <name val="Arial"/>
      <family val="2"/>
    </font>
    <font>
      <sz val="9"/>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40"/>
        <bgColor indexed="64"/>
      </patternFill>
    </fill>
    <fill>
      <patternFill patternType="solid">
        <fgColor indexed="47"/>
        <bgColor indexed="64"/>
      </patternFill>
    </fill>
    <fill>
      <patternFill patternType="solid">
        <fgColor theme="0"/>
        <bgColor indexed="64"/>
      </patternFill>
    </fill>
    <fill>
      <patternFill patternType="solid">
        <fgColor theme="0"/>
        <bgColor rgb="FF000000"/>
      </patternFill>
    </fill>
  </fills>
  <borders count="69">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30">
    <xf numFmtId="0" fontId="0" fillId="0" borderId="0" xfId="0"/>
    <xf numFmtId="0" fontId="2" fillId="0" borderId="0" xfId="0" applyFont="1"/>
    <xf numFmtId="0" fontId="6"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2" fillId="0" borderId="0"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12" fillId="0" borderId="0" xfId="0" applyFont="1"/>
    <xf numFmtId="0" fontId="11" fillId="0" borderId="0" xfId="0" applyFont="1" applyAlignment="1">
      <alignment horizontal="center"/>
    </xf>
    <xf numFmtId="0" fontId="6" fillId="0" borderId="0" xfId="0" applyFont="1" applyBorder="1" applyAlignment="1">
      <alignment horizontal="center" vertical="center"/>
    </xf>
    <xf numFmtId="0" fontId="7" fillId="0" borderId="0" xfId="0" applyFont="1" applyAlignment="1">
      <alignment horizontal="centerContinuous"/>
    </xf>
    <xf numFmtId="0" fontId="16" fillId="0" borderId="0" xfId="0" applyFont="1"/>
    <xf numFmtId="0" fontId="14" fillId="0" borderId="0" xfId="0" applyFont="1" applyAlignment="1">
      <alignment horizontal="left"/>
    </xf>
    <xf numFmtId="0" fontId="14" fillId="0" borderId="0" xfId="0" applyFont="1" applyAlignment="1">
      <alignment horizontal="center"/>
    </xf>
    <xf numFmtId="0" fontId="18" fillId="0" borderId="0" xfId="0" applyFont="1"/>
    <xf numFmtId="0" fontId="16" fillId="0" borderId="0" xfId="0" applyFont="1" applyAlignment="1">
      <alignment horizontal="left"/>
    </xf>
    <xf numFmtId="0" fontId="9" fillId="0" borderId="0" xfId="0" applyFont="1" applyAlignment="1"/>
    <xf numFmtId="0" fontId="8" fillId="0" borderId="0" xfId="0" applyFont="1" applyAlignmen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xf>
    <xf numFmtId="0" fontId="19" fillId="0" borderId="0" xfId="0" applyFont="1"/>
    <xf numFmtId="0" fontId="6" fillId="0" borderId="4" xfId="0" applyFont="1" applyBorder="1" applyAlignment="1">
      <alignment horizontal="center" vertical="center"/>
    </xf>
    <xf numFmtId="0" fontId="9" fillId="0" borderId="0" xfId="0" applyFont="1" applyBorder="1" applyAlignment="1">
      <alignment horizontal="center" vertical="center"/>
    </xf>
    <xf numFmtId="0" fontId="17" fillId="0" borderId="0" xfId="0" applyFont="1" applyBorder="1" applyAlignment="1">
      <alignment horizontal="center" wrapText="1"/>
    </xf>
    <xf numFmtId="0" fontId="5" fillId="0" borderId="0" xfId="0" applyFont="1" applyAlignment="1">
      <alignment horizontal="center"/>
    </xf>
    <xf numFmtId="0" fontId="20" fillId="0" borderId="0" xfId="0" applyFont="1" applyBorder="1" applyAlignment="1">
      <alignment vertical="top" wrapText="1"/>
    </xf>
    <xf numFmtId="0" fontId="20" fillId="0" borderId="0" xfId="0" applyFont="1" applyBorder="1" applyAlignment="1">
      <alignment horizontal="center" vertical="top" wrapText="1"/>
    </xf>
    <xf numFmtId="0" fontId="4" fillId="0" borderId="0" xfId="0" applyFont="1"/>
    <xf numFmtId="0" fontId="15" fillId="0" borderId="0" xfId="0" applyFont="1" applyAlignment="1"/>
    <xf numFmtId="0" fontId="23" fillId="0" borderId="0" xfId="0" applyFont="1" applyAlignment="1">
      <alignment horizontal="center"/>
    </xf>
    <xf numFmtId="0" fontId="0" fillId="0" borderId="0" xfId="0" applyAlignment="1">
      <alignment horizontal="left" indent="1"/>
    </xf>
    <xf numFmtId="0" fontId="26" fillId="0" borderId="0" xfId="0" applyFont="1" applyAlignment="1">
      <alignment horizontal="center"/>
    </xf>
    <xf numFmtId="0" fontId="24" fillId="0" borderId="0" xfId="0" applyFont="1" applyAlignment="1">
      <alignment horizontal="center"/>
    </xf>
    <xf numFmtId="0" fontId="4" fillId="0" borderId="0" xfId="0" applyFont="1" applyAlignment="1"/>
    <xf numFmtId="0" fontId="0" fillId="0" borderId="5" xfId="0" applyBorder="1"/>
    <xf numFmtId="0" fontId="0" fillId="0" borderId="6" xfId="0" applyBorder="1"/>
    <xf numFmtId="0" fontId="0" fillId="0" borderId="7" xfId="0" applyBorder="1"/>
    <xf numFmtId="0" fontId="25" fillId="0" borderId="0" xfId="0" applyFont="1" applyAlignment="1">
      <alignment horizontal="left"/>
    </xf>
    <xf numFmtId="0" fontId="24" fillId="0" borderId="0" xfId="0" applyFont="1"/>
    <xf numFmtId="0" fontId="31" fillId="0" borderId="0" xfId="0" applyFont="1" applyAlignment="1">
      <alignment horizontal="center"/>
    </xf>
    <xf numFmtId="0" fontId="34" fillId="0" borderId="0" xfId="0" applyFont="1"/>
    <xf numFmtId="0" fontId="27" fillId="0" borderId="0" xfId="0" applyFont="1" applyAlignment="1">
      <alignment horizontal="left"/>
    </xf>
    <xf numFmtId="0" fontId="35" fillId="0" borderId="0" xfId="0" applyFont="1" applyAlignment="1">
      <alignment horizontal="center"/>
    </xf>
    <xf numFmtId="0" fontId="29" fillId="0" borderId="0" xfId="0" applyFont="1" applyAlignment="1">
      <alignment horizontal="centerContinuous"/>
    </xf>
    <xf numFmtId="0" fontId="31" fillId="0" borderId="8"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26" fillId="0" borderId="15" xfId="0" applyFont="1" applyFill="1" applyBorder="1" applyAlignment="1">
      <alignment vertical="center" wrapText="1"/>
    </xf>
    <xf numFmtId="0" fontId="31" fillId="0" borderId="1" xfId="0" applyFont="1" applyBorder="1" applyAlignment="1">
      <alignment horizontal="center" vertical="center" wrapText="1"/>
    </xf>
    <xf numFmtId="0" fontId="31" fillId="2" borderId="16" xfId="0" applyFont="1" applyFill="1" applyBorder="1" applyAlignment="1">
      <alignment vertical="top" wrapText="1"/>
    </xf>
    <xf numFmtId="0" fontId="31" fillId="2" borderId="17" xfId="0" applyFont="1" applyFill="1" applyBorder="1" applyAlignment="1">
      <alignment vertical="top" wrapText="1"/>
    </xf>
    <xf numFmtId="0" fontId="31" fillId="2" borderId="17" xfId="0" applyFont="1" applyFill="1" applyBorder="1" applyAlignment="1">
      <alignment vertical="center" wrapText="1"/>
    </xf>
    <xf numFmtId="0" fontId="32" fillId="0" borderId="17" xfId="0" applyFont="1" applyBorder="1" applyAlignment="1">
      <alignment vertical="center" wrapText="1"/>
    </xf>
    <xf numFmtId="0" fontId="34" fillId="0" borderId="10" xfId="0" applyFont="1" applyBorder="1" applyAlignment="1">
      <alignment horizontal="center" vertical="center"/>
    </xf>
    <xf numFmtId="0" fontId="34" fillId="0" borderId="5" xfId="0" applyFont="1" applyBorder="1" applyAlignment="1">
      <alignment horizontal="center" vertical="center"/>
    </xf>
    <xf numFmtId="0" fontId="34" fillId="0" borderId="11" xfId="0" applyFont="1" applyBorder="1" applyAlignment="1">
      <alignment horizontal="center" vertical="center"/>
    </xf>
    <xf numFmtId="0" fontId="31" fillId="0" borderId="5"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6" fillId="0" borderId="16" xfId="0" applyFont="1" applyBorder="1" applyAlignment="1">
      <alignment vertical="top" wrapText="1"/>
    </xf>
    <xf numFmtId="0" fontId="36" fillId="0" borderId="17" xfId="0" applyFont="1" applyBorder="1" applyAlignment="1">
      <alignment vertical="top" wrapText="1"/>
    </xf>
    <xf numFmtId="0" fontId="31" fillId="0" borderId="7"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2" fillId="0" borderId="16" xfId="0" applyFont="1" applyBorder="1" applyAlignment="1">
      <alignment vertical="center" wrapText="1"/>
    </xf>
    <xf numFmtId="0" fontId="32" fillId="2" borderId="17" xfId="0" applyFont="1" applyFill="1" applyBorder="1" applyAlignment="1">
      <alignment vertical="center" wrapText="1"/>
    </xf>
    <xf numFmtId="0" fontId="32" fillId="2" borderId="15" xfId="0" applyFont="1" applyFill="1" applyBorder="1" applyAlignment="1">
      <alignment vertical="center" wrapText="1"/>
    </xf>
    <xf numFmtId="0" fontId="19" fillId="0" borderId="0" xfId="0" applyFont="1" applyBorder="1"/>
    <xf numFmtId="0" fontId="19" fillId="0" borderId="0" xfId="0" applyFont="1" applyBorder="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justify" vertical="top" wrapText="1"/>
    </xf>
    <xf numFmtId="0" fontId="19" fillId="0" borderId="21" xfId="0" applyFont="1" applyBorder="1" applyAlignment="1">
      <alignment horizontal="center" vertical="center"/>
    </xf>
    <xf numFmtId="0" fontId="19" fillId="0" borderId="21" xfId="0" applyFont="1" applyBorder="1" applyAlignment="1">
      <alignment horizontal="justify" vertical="top" wrapText="1"/>
    </xf>
    <xf numFmtId="0" fontId="21" fillId="0" borderId="21" xfId="0" applyFont="1" applyBorder="1" applyAlignment="1">
      <alignment horizontal="right" vertical="top" wrapText="1"/>
    </xf>
    <xf numFmtId="0" fontId="19" fillId="0" borderId="22" xfId="0" applyFont="1" applyFill="1" applyBorder="1" applyAlignment="1">
      <alignment horizontal="center" vertical="center"/>
    </xf>
    <xf numFmtId="0" fontId="19" fillId="0" borderId="22" xfId="0" applyFont="1" applyFill="1" applyBorder="1" applyAlignment="1">
      <alignment horizontal="justify" vertical="top" wrapText="1"/>
    </xf>
    <xf numFmtId="0" fontId="19" fillId="0" borderId="23" xfId="0" applyFont="1" applyBorder="1" applyAlignment="1">
      <alignment horizontal="center" vertical="center"/>
    </xf>
    <xf numFmtId="0" fontId="21" fillId="0" borderId="23" xfId="0" applyFont="1" applyBorder="1" applyAlignment="1">
      <alignment horizontal="right" vertical="top" wrapText="1"/>
    </xf>
    <xf numFmtId="0" fontId="19" fillId="0" borderId="24" xfId="0" applyFont="1" applyBorder="1"/>
    <xf numFmtId="0" fontId="19" fillId="0" borderId="25" xfId="0" applyFont="1" applyBorder="1" applyAlignment="1">
      <alignment horizontal="center" vertical="center"/>
    </xf>
    <xf numFmtId="0" fontId="19" fillId="0" borderId="25" xfId="0" applyFont="1" applyBorder="1" applyAlignment="1">
      <alignment horizontal="justify" vertical="top" wrapText="1"/>
    </xf>
    <xf numFmtId="0" fontId="19" fillId="0" borderId="25" xfId="0" applyFont="1" applyBorder="1"/>
    <xf numFmtId="2" fontId="19" fillId="0" borderId="25" xfId="0" applyNumberFormat="1" applyFont="1" applyBorder="1" applyAlignment="1">
      <alignment horizontal="center" vertical="top" wrapText="1"/>
    </xf>
    <xf numFmtId="0" fontId="19" fillId="0" borderId="0" xfId="0" applyFont="1" applyBorder="1" applyAlignment="1">
      <alignment horizontal="center" vertical="center"/>
    </xf>
    <xf numFmtId="0" fontId="19" fillId="0" borderId="0" xfId="0" applyFont="1" applyBorder="1" applyAlignment="1">
      <alignment horizontal="justify" vertical="top" wrapText="1"/>
    </xf>
    <xf numFmtId="2" fontId="19" fillId="0" borderId="0" xfId="0" applyNumberFormat="1" applyFont="1" applyBorder="1" applyAlignment="1">
      <alignment horizontal="center" vertical="top" wrapText="1"/>
    </xf>
    <xf numFmtId="0" fontId="19" fillId="0" borderId="0" xfId="0" applyFont="1" applyBorder="1" applyAlignment="1">
      <alignment horizontal="center" vertical="top" wrapText="1"/>
    </xf>
    <xf numFmtId="0" fontId="19" fillId="0" borderId="24" xfId="0" applyFont="1" applyBorder="1" applyAlignment="1">
      <alignment vertical="top" wrapText="1"/>
    </xf>
    <xf numFmtId="0" fontId="19" fillId="0" borderId="16" xfId="0" applyFont="1" applyBorder="1" applyAlignment="1">
      <alignment horizontal="center"/>
    </xf>
    <xf numFmtId="0" fontId="19" fillId="0" borderId="26" xfId="0" applyFont="1" applyBorder="1"/>
    <xf numFmtId="0" fontId="19" fillId="0" borderId="27" xfId="0" applyFont="1" applyBorder="1" applyAlignment="1">
      <alignment horizontal="center"/>
    </xf>
    <xf numFmtId="0" fontId="19" fillId="0" borderId="8" xfId="0" applyFont="1" applyBorder="1" applyAlignment="1">
      <alignment horizontal="center"/>
    </xf>
    <xf numFmtId="2" fontId="21" fillId="0" borderId="9" xfId="0" applyNumberFormat="1" applyFont="1" applyBorder="1" applyAlignment="1">
      <alignment horizontal="center"/>
    </xf>
    <xf numFmtId="0" fontId="19" fillId="0" borderId="28" xfId="0" applyFont="1" applyBorder="1" applyAlignment="1">
      <alignment horizontal="center"/>
    </xf>
    <xf numFmtId="0" fontId="19" fillId="0" borderId="29" xfId="0" applyFont="1" applyBorder="1"/>
    <xf numFmtId="0" fontId="19" fillId="0" borderId="30" xfId="0" applyFont="1" applyBorder="1" applyAlignment="1">
      <alignment horizontal="center"/>
    </xf>
    <xf numFmtId="2" fontId="21" fillId="0" borderId="31" xfId="0" applyNumberFormat="1" applyFont="1" applyBorder="1" applyAlignment="1">
      <alignment horizontal="center"/>
    </xf>
    <xf numFmtId="0" fontId="19" fillId="0" borderId="24" xfId="0" applyFont="1" applyBorder="1" applyAlignment="1">
      <alignment horizontal="center"/>
    </xf>
    <xf numFmtId="0" fontId="21" fillId="0" borderId="32" xfId="0" applyFont="1" applyBorder="1" applyAlignment="1">
      <alignment horizontal="right"/>
    </xf>
    <xf numFmtId="0" fontId="21" fillId="0" borderId="33" xfId="0" applyFont="1" applyBorder="1" applyAlignment="1">
      <alignment horizontal="center"/>
    </xf>
    <xf numFmtId="0" fontId="21" fillId="0" borderId="34" xfId="0" applyFont="1" applyBorder="1" applyAlignment="1">
      <alignment horizontal="center"/>
    </xf>
    <xf numFmtId="0" fontId="19" fillId="0" borderId="35" xfId="0" applyFont="1" applyBorder="1" applyAlignment="1">
      <alignment horizontal="center"/>
    </xf>
    <xf numFmtId="0" fontId="19" fillId="0" borderId="36" xfId="0" applyFont="1" applyBorder="1" applyAlignment="1">
      <alignment horizontal="left" vertical="center" wrapText="1"/>
    </xf>
    <xf numFmtId="0" fontId="19" fillId="0" borderId="0" xfId="0" applyFont="1" applyBorder="1" applyAlignment="1">
      <alignment vertical="top" wrapText="1"/>
    </xf>
    <xf numFmtId="0" fontId="19" fillId="0" borderId="16" xfId="0" applyFont="1" applyBorder="1" applyAlignment="1">
      <alignment horizontal="center" vertical="center"/>
    </xf>
    <xf numFmtId="0" fontId="19" fillId="0" borderId="36" xfId="0" applyFont="1" applyBorder="1" applyAlignment="1">
      <alignment horizontal="center" vertical="center"/>
    </xf>
    <xf numFmtId="0" fontId="19" fillId="0" borderId="17" xfId="0" applyFont="1" applyBorder="1" applyAlignment="1">
      <alignment horizontal="center" vertical="center"/>
    </xf>
    <xf numFmtId="0" fontId="19" fillId="0" borderId="22" xfId="0" applyFont="1" applyBorder="1" applyAlignment="1">
      <alignment horizontal="center" vertical="center"/>
    </xf>
    <xf numFmtId="2" fontId="19" fillId="0" borderId="22" xfId="0" applyNumberFormat="1" applyFont="1" applyBorder="1" applyAlignment="1">
      <alignment horizontal="center" vertical="center"/>
    </xf>
    <xf numFmtId="0" fontId="7" fillId="0" borderId="19" xfId="0" applyFont="1" applyBorder="1" applyAlignment="1">
      <alignment horizontal="center" vertical="top" wrapText="1"/>
    </xf>
    <xf numFmtId="0" fontId="7" fillId="0" borderId="22" xfId="0" applyFont="1" applyBorder="1" applyAlignment="1">
      <alignment horizontal="center" vertical="top" wrapText="1"/>
    </xf>
    <xf numFmtId="0" fontId="7" fillId="0" borderId="0" xfId="0" applyFont="1"/>
    <xf numFmtId="0" fontId="7" fillId="0" borderId="22" xfId="0" applyFont="1" applyBorder="1" applyAlignment="1">
      <alignment horizontal="center"/>
    </xf>
    <xf numFmtId="0" fontId="7" fillId="0" borderId="19" xfId="0" applyFont="1" applyBorder="1" applyAlignment="1">
      <alignment horizontal="center"/>
    </xf>
    <xf numFmtId="0" fontId="7" fillId="0" borderId="25" xfId="0" applyFont="1" applyBorder="1" applyAlignment="1">
      <alignment horizontal="center"/>
    </xf>
    <xf numFmtId="0" fontId="7" fillId="0" borderId="4" xfId="0" applyFont="1" applyBorder="1" applyAlignment="1">
      <alignment horizontal="center"/>
    </xf>
    <xf numFmtId="0" fontId="7" fillId="0" borderId="12"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19" fillId="0" borderId="17" xfId="0" applyFont="1" applyBorder="1" applyAlignment="1">
      <alignment horizontal="left" vertical="top" wrapText="1"/>
    </xf>
    <xf numFmtId="0" fontId="19" fillId="0" borderId="40" xfId="0" applyFont="1" applyBorder="1" applyAlignment="1">
      <alignment horizontal="center" vertical="center"/>
    </xf>
    <xf numFmtId="0" fontId="21" fillId="0" borderId="24" xfId="0" applyFont="1" applyBorder="1" applyAlignment="1">
      <alignment horizontal="right" vertical="center" wrapText="1"/>
    </xf>
    <xf numFmtId="0" fontId="21" fillId="0" borderId="17" xfId="0" applyFont="1" applyBorder="1" applyAlignment="1">
      <alignment horizontal="center" vertical="center"/>
    </xf>
    <xf numFmtId="0" fontId="21" fillId="0" borderId="24" xfId="0" applyFont="1" applyBorder="1" applyAlignment="1">
      <alignment horizontal="center" vertical="center"/>
    </xf>
    <xf numFmtId="0" fontId="21" fillId="0" borderId="24" xfId="0" applyFont="1" applyBorder="1" applyAlignment="1">
      <alignment horizontal="center" vertical="center" wrapText="1"/>
    </xf>
    <xf numFmtId="0" fontId="37" fillId="0" borderId="0" xfId="0" applyFont="1"/>
    <xf numFmtId="0" fontId="38" fillId="0" borderId="5" xfId="0" applyFont="1" applyBorder="1" applyAlignment="1">
      <alignment wrapText="1"/>
    </xf>
    <xf numFmtId="0" fontId="38" fillId="0" borderId="5" xfId="0" applyFont="1" applyBorder="1" applyAlignment="1">
      <alignment vertical="top" wrapText="1"/>
    </xf>
    <xf numFmtId="0" fontId="39" fillId="0" borderId="5" xfId="0" applyFont="1" applyBorder="1" applyAlignment="1">
      <alignment vertical="top" wrapText="1"/>
    </xf>
    <xf numFmtId="0" fontId="39" fillId="0" borderId="5" xfId="0" applyFont="1" applyBorder="1" applyAlignment="1">
      <alignment wrapText="1"/>
    </xf>
    <xf numFmtId="0" fontId="38" fillId="0" borderId="5" xfId="0" applyFont="1" applyFill="1" applyBorder="1" applyAlignment="1">
      <alignment vertical="top" wrapText="1"/>
    </xf>
    <xf numFmtId="0" fontId="31" fillId="2" borderId="15" xfId="0" applyFont="1" applyFill="1" applyBorder="1" applyAlignment="1">
      <alignment vertical="center" wrapText="1"/>
    </xf>
    <xf numFmtId="2" fontId="21" fillId="0" borderId="24" xfId="0" applyNumberFormat="1" applyFont="1" applyBorder="1" applyAlignment="1">
      <alignment horizontal="center" vertical="top" wrapText="1"/>
    </xf>
    <xf numFmtId="0" fontId="31" fillId="2" borderId="28" xfId="0" applyFont="1" applyFill="1" applyBorder="1" applyAlignment="1">
      <alignment vertical="top" wrapText="1"/>
    </xf>
    <xf numFmtId="0" fontId="34" fillId="0" borderId="27" xfId="0" applyFont="1" applyBorder="1" applyAlignment="1">
      <alignment horizontal="center" vertical="center"/>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1" fillId="2" borderId="28" xfId="0" applyFont="1" applyFill="1" applyBorder="1" applyAlignment="1">
      <alignment vertical="center" wrapText="1"/>
    </xf>
    <xf numFmtId="0" fontId="7" fillId="0" borderId="14" xfId="0"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horizontal="center"/>
    </xf>
    <xf numFmtId="0" fontId="21" fillId="0" borderId="35" xfId="0" applyFont="1" applyBorder="1" applyAlignment="1">
      <alignment horizontal="center"/>
    </xf>
    <xf numFmtId="0" fontId="7" fillId="0" borderId="0" xfId="0" applyFont="1" applyBorder="1" applyAlignment="1">
      <alignment horizontal="center" vertical="top" wrapText="1"/>
    </xf>
    <xf numFmtId="2" fontId="19" fillId="0" borderId="0"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19" fillId="0" borderId="0" xfId="0" applyNumberFormat="1" applyFont="1" applyBorder="1" applyAlignment="1">
      <alignment horizontal="center" vertical="center"/>
    </xf>
    <xf numFmtId="2" fontId="19" fillId="0" borderId="17" xfId="0" applyNumberFormat="1" applyFont="1" applyBorder="1" applyAlignment="1">
      <alignment horizontal="center" vertical="center" wrapText="1"/>
    </xf>
    <xf numFmtId="2" fontId="21" fillId="0" borderId="17" xfId="0" applyNumberFormat="1" applyFont="1" applyBorder="1" applyAlignment="1">
      <alignment horizontal="center" vertical="center" wrapText="1"/>
    </xf>
    <xf numFmtId="2" fontId="21" fillId="0" borderId="24" xfId="0" applyNumberFormat="1" applyFont="1" applyBorder="1" applyAlignment="1">
      <alignment horizontal="center" vertical="center" wrapText="1"/>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31" fillId="0" borderId="43"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43" xfId="0" applyFont="1" applyBorder="1" applyAlignment="1">
      <alignment horizontal="center" vertical="center"/>
    </xf>
    <xf numFmtId="0" fontId="31" fillId="2" borderId="20" xfId="0" applyFont="1" applyFill="1" applyBorder="1" applyAlignment="1">
      <alignment horizontal="center" vertical="center"/>
    </xf>
    <xf numFmtId="0" fontId="31" fillId="2" borderId="21"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44" xfId="0" applyFont="1" applyFill="1" applyBorder="1" applyAlignment="1">
      <alignment horizontal="center" vertical="center"/>
    </xf>
    <xf numFmtId="0" fontId="31" fillId="2" borderId="44"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43" xfId="0" applyFont="1" applyBorder="1" applyAlignment="1">
      <alignment horizontal="center" vertical="center" wrapText="1"/>
    </xf>
    <xf numFmtId="0" fontId="31" fillId="3" borderId="17" xfId="0" applyFont="1" applyFill="1" applyBorder="1" applyAlignment="1">
      <alignment wrapText="1"/>
    </xf>
    <xf numFmtId="0" fontId="31" fillId="3" borderId="17" xfId="0" applyFont="1" applyFill="1" applyBorder="1" applyAlignment="1">
      <alignment vertical="top" wrapText="1"/>
    </xf>
    <xf numFmtId="0" fontId="31" fillId="0" borderId="6" xfId="0" applyFont="1" applyBorder="1" applyAlignment="1">
      <alignment horizontal="center" vertical="center" wrapText="1"/>
    </xf>
    <xf numFmtId="0" fontId="6" fillId="0" borderId="20" xfId="0" applyFont="1" applyFill="1" applyBorder="1" applyAlignment="1">
      <alignment horizontal="center" vertical="center" wrapText="1"/>
    </xf>
    <xf numFmtId="0" fontId="2" fillId="2" borderId="16" xfId="0" applyFont="1" applyFill="1" applyBorder="1" applyAlignment="1">
      <alignment vertical="center"/>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21" xfId="0" applyFont="1" applyBorder="1" applyAlignment="1">
      <alignment horizontal="center" vertical="center"/>
    </xf>
    <xf numFmtId="0" fontId="6" fillId="0" borderId="17" xfId="0" applyFont="1" applyBorder="1"/>
    <xf numFmtId="0" fontId="6" fillId="0" borderId="21" xfId="0" applyFont="1" applyFill="1" applyBorder="1" applyAlignment="1">
      <alignment horizontal="center" vertical="center" wrapText="1"/>
    </xf>
    <xf numFmtId="0" fontId="6" fillId="0" borderId="17" xfId="0" applyFont="1" applyBorder="1" applyAlignment="1">
      <alignment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1" fontId="6" fillId="0" borderId="7"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43" xfId="0" applyFont="1" applyFill="1" applyBorder="1" applyAlignment="1">
      <alignment horizontal="center" vertical="center" wrapText="1"/>
    </xf>
    <xf numFmtId="49" fontId="6" fillId="0" borderId="15" xfId="0" applyNumberFormat="1" applyFont="1" applyBorder="1" applyAlignment="1">
      <alignment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 fontId="6" fillId="0" borderId="18"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49" fontId="6" fillId="0" borderId="16" xfId="0" applyNumberFormat="1" applyFont="1" applyBorder="1" applyAlignment="1">
      <alignment vertical="top" wrapText="1"/>
    </xf>
    <xf numFmtId="49" fontId="6" fillId="0" borderId="17" xfId="0" applyNumberFormat="1" applyFont="1" applyBorder="1" applyAlignment="1">
      <alignment vertical="top" wrapText="1"/>
    </xf>
    <xf numFmtId="0" fontId="6" fillId="0" borderId="15" xfId="0" applyFont="1" applyBorder="1"/>
    <xf numFmtId="0" fontId="2" fillId="0" borderId="0" xfId="0" applyFont="1" applyAlignment="1"/>
    <xf numFmtId="0" fontId="4" fillId="0" borderId="0" xfId="0" applyFont="1" applyAlignment="1">
      <alignment horizontal="center"/>
    </xf>
    <xf numFmtId="0" fontId="41" fillId="0" borderId="0" xfId="0" applyFont="1"/>
    <xf numFmtId="0" fontId="31" fillId="0" borderId="42"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41" xfId="0" applyFont="1" applyBorder="1" applyAlignment="1">
      <alignment horizontal="center" vertical="center"/>
    </xf>
    <xf numFmtId="0" fontId="19" fillId="0" borderId="20" xfId="0" applyFont="1" applyFill="1" applyBorder="1" applyAlignment="1">
      <alignment horizontal="center" vertical="center" wrapText="1"/>
    </xf>
    <xf numFmtId="0" fontId="2" fillId="0" borderId="0" xfId="0" applyFont="1" applyFill="1" applyAlignment="1">
      <alignment horizontal="center"/>
    </xf>
    <xf numFmtId="2" fontId="19" fillId="0" borderId="19" xfId="0" applyNumberFormat="1" applyFont="1" applyBorder="1" applyAlignment="1">
      <alignment horizontal="center" vertical="center" wrapText="1"/>
    </xf>
    <xf numFmtId="0" fontId="31" fillId="2" borderId="0" xfId="0" applyFont="1" applyFill="1"/>
    <xf numFmtId="0" fontId="26" fillId="0" borderId="0" xfId="0" applyFont="1"/>
    <xf numFmtId="0" fontId="42" fillId="0" borderId="0" xfId="0" applyFont="1"/>
    <xf numFmtId="0" fontId="25" fillId="0" borderId="0" xfId="0" applyFont="1"/>
    <xf numFmtId="0" fontId="26" fillId="0" borderId="0" xfId="0" applyFont="1" applyAlignment="1">
      <alignment horizontal="left"/>
    </xf>
    <xf numFmtId="0" fontId="24" fillId="0" borderId="0" xfId="0" applyFont="1" applyAlignment="1">
      <alignment horizontal="left"/>
    </xf>
    <xf numFmtId="0" fontId="28" fillId="0" borderId="0" xfId="0" applyFont="1" applyBorder="1" applyAlignment="1"/>
    <xf numFmtId="0" fontId="28" fillId="0" borderId="0" xfId="0" applyFont="1" applyBorder="1"/>
    <xf numFmtId="0" fontId="26" fillId="0" borderId="0" xfId="0" applyFont="1" applyBorder="1"/>
    <xf numFmtId="0" fontId="26" fillId="0" borderId="0" xfId="0" applyFont="1" applyBorder="1" applyAlignment="1">
      <alignment horizontal="center"/>
    </xf>
    <xf numFmtId="0" fontId="28" fillId="0" borderId="0" xfId="0" applyFont="1" applyBorder="1" applyAlignment="1">
      <alignment horizontal="center"/>
    </xf>
    <xf numFmtId="0" fontId="26" fillId="0" borderId="0" xfId="0" applyFont="1" applyBorder="1" applyAlignment="1">
      <alignment horizontal="left"/>
    </xf>
    <xf numFmtId="0" fontId="24" fillId="0" borderId="0" xfId="0" applyFont="1" applyBorder="1" applyAlignment="1"/>
    <xf numFmtId="0" fontId="26" fillId="0" borderId="0" xfId="0" applyFont="1" applyBorder="1" applyAlignment="1"/>
    <xf numFmtId="0" fontId="43" fillId="0" borderId="0" xfId="0" applyFont="1" applyAlignment="1"/>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31" fillId="0" borderId="0" xfId="0" applyFont="1" applyBorder="1" applyAlignment="1">
      <alignment vertical="top"/>
    </xf>
    <xf numFmtId="0" fontId="26" fillId="0" borderId="0" xfId="0" applyFont="1" applyAlignment="1"/>
    <xf numFmtId="0" fontId="29" fillId="0" borderId="0" xfId="0" applyFont="1" applyAlignment="1"/>
    <xf numFmtId="0" fontId="28" fillId="0" borderId="0" xfId="0" applyFont="1"/>
    <xf numFmtId="0" fontId="0" fillId="0" borderId="0" xfId="0" applyFill="1"/>
    <xf numFmtId="0" fontId="0" fillId="0" borderId="10" xfId="0" applyBorder="1"/>
    <xf numFmtId="0" fontId="0" fillId="0" borderId="11" xfId="0" applyBorder="1"/>
    <xf numFmtId="0" fontId="31" fillId="0" borderId="30"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0" fillId="0" borderId="0" xfId="0" applyFill="1" applyBorder="1"/>
    <xf numFmtId="0" fontId="0" fillId="0" borderId="7" xfId="0" applyFill="1" applyBorder="1"/>
    <xf numFmtId="0" fontId="0" fillId="0" borderId="5" xfId="0" applyFill="1" applyBorder="1"/>
    <xf numFmtId="0" fontId="0" fillId="0" borderId="39" xfId="0" applyFill="1" applyBorder="1"/>
    <xf numFmtId="0" fontId="18" fillId="0" borderId="0" xfId="0" applyFont="1" applyFill="1"/>
    <xf numFmtId="0" fontId="31" fillId="0" borderId="0" xfId="0" applyFont="1" applyFill="1"/>
    <xf numFmtId="0" fontId="19" fillId="2" borderId="26"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26"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49" fontId="19" fillId="0" borderId="16" xfId="0" applyNumberFormat="1" applyFont="1" applyBorder="1" applyAlignment="1">
      <alignment horizontal="center"/>
    </xf>
    <xf numFmtId="0" fontId="19" fillId="0" borderId="48" xfId="0" applyFont="1" applyBorder="1" applyAlignment="1">
      <alignment horizontal="center" vertical="center"/>
    </xf>
    <xf numFmtId="0" fontId="19" fillId="2" borderId="50" xfId="0"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5" xfId="0" applyFont="1" applyBorder="1" applyAlignment="1">
      <alignment horizontal="center" vertical="center"/>
    </xf>
    <xf numFmtId="0" fontId="19" fillId="0" borderId="9" xfId="0" applyFont="1" applyBorder="1" applyAlignment="1">
      <alignment horizontal="center" vertical="center" wrapText="1"/>
    </xf>
    <xf numFmtId="0" fontId="6" fillId="0" borderId="42" xfId="0" applyFont="1" applyBorder="1" applyAlignment="1">
      <alignment horizontal="center" vertical="center"/>
    </xf>
    <xf numFmtId="0" fontId="6" fillId="0" borderId="3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28" xfId="0" applyFont="1" applyBorder="1" applyAlignment="1">
      <alignment wrapText="1"/>
    </xf>
    <xf numFmtId="49" fontId="19" fillId="0" borderId="30" xfId="0" applyNumberFormat="1" applyFont="1" applyBorder="1" applyAlignment="1">
      <alignment horizontal="center" vertical="center"/>
    </xf>
    <xf numFmtId="0" fontId="6" fillId="0" borderId="21" xfId="0" applyFont="1" applyBorder="1" applyAlignment="1">
      <alignment horizontal="center"/>
    </xf>
    <xf numFmtId="0" fontId="2" fillId="2" borderId="17" xfId="0" applyFont="1" applyFill="1" applyBorder="1" applyAlignment="1">
      <alignment vertical="center"/>
    </xf>
    <xf numFmtId="49" fontId="19" fillId="0" borderId="17" xfId="0" applyNumberFormat="1" applyFont="1" applyBorder="1" applyAlignment="1">
      <alignment horizontal="center"/>
    </xf>
    <xf numFmtId="0" fontId="4" fillId="0" borderId="0" xfId="0" applyFont="1" applyFill="1"/>
    <xf numFmtId="1" fontId="4" fillId="0" borderId="0" xfId="0" applyNumberFormat="1" applyFont="1"/>
    <xf numFmtId="0" fontId="4" fillId="0" borderId="0" xfId="0" applyFont="1" applyFill="1" applyAlignment="1">
      <alignment horizontal="left"/>
    </xf>
    <xf numFmtId="2" fontId="4" fillId="0" borderId="0" xfId="0" applyNumberFormat="1" applyFont="1" applyFill="1"/>
    <xf numFmtId="0" fontId="4" fillId="4" borderId="0" xfId="0" applyFont="1" applyFill="1"/>
    <xf numFmtId="0" fontId="8" fillId="5" borderId="0" xfId="0" applyFont="1" applyFill="1"/>
    <xf numFmtId="0" fontId="44" fillId="0" borderId="0" xfId="0" applyFont="1" applyFill="1" applyBorder="1"/>
    <xf numFmtId="2" fontId="4" fillId="0" borderId="0" xfId="0" applyNumberFormat="1" applyFont="1"/>
    <xf numFmtId="0" fontId="4" fillId="0" borderId="0" xfId="0" applyFont="1" applyFill="1" applyBorder="1"/>
    <xf numFmtId="2" fontId="8" fillId="0" borderId="0" xfId="0" applyNumberFormat="1" applyFont="1" applyFill="1"/>
    <xf numFmtId="0" fontId="45" fillId="0" borderId="0" xfId="0" applyFont="1"/>
    <xf numFmtId="0" fontId="4" fillId="6" borderId="5" xfId="0" applyFont="1" applyFill="1" applyBorder="1"/>
    <xf numFmtId="0" fontId="4" fillId="0" borderId="26" xfId="0" applyFont="1" applyBorder="1"/>
    <xf numFmtId="0" fontId="4" fillId="0" borderId="5" xfId="0" applyFont="1" applyFill="1" applyBorder="1"/>
    <xf numFmtId="2" fontId="0" fillId="0" borderId="0" xfId="0" applyNumberFormat="1"/>
    <xf numFmtId="0" fontId="4" fillId="0" borderId="29" xfId="0" applyFont="1" applyBorder="1"/>
    <xf numFmtId="0" fontId="4" fillId="7" borderId="0" xfId="0" applyFont="1" applyFill="1"/>
    <xf numFmtId="0" fontId="4" fillId="6" borderId="0" xfId="0" applyFont="1" applyFill="1" applyBorder="1"/>
    <xf numFmtId="10" fontId="4" fillId="6" borderId="5" xfId="1" applyNumberFormat="1" applyFont="1" applyFill="1" applyBorder="1"/>
    <xf numFmtId="1" fontId="4" fillId="0" borderId="0" xfId="0" applyNumberFormat="1" applyFont="1" applyFill="1" applyBorder="1"/>
    <xf numFmtId="10" fontId="4" fillId="0" borderId="5" xfId="1" applyNumberFormat="1" applyFont="1" applyFill="1" applyBorder="1"/>
    <xf numFmtId="1" fontId="45" fillId="0" borderId="0" xfId="0" applyNumberFormat="1" applyFont="1"/>
    <xf numFmtId="0" fontId="8" fillId="7" borderId="0" xfId="0" applyFont="1" applyFill="1"/>
    <xf numFmtId="0" fontId="8" fillId="0" borderId="0" xfId="0" applyFont="1" applyFill="1"/>
    <xf numFmtId="0" fontId="7" fillId="0" borderId="0" xfId="0" applyFont="1" applyBorder="1" applyAlignment="1"/>
    <xf numFmtId="0" fontId="19" fillId="0" borderId="4" xfId="0" applyFont="1" applyBorder="1" applyAlignment="1">
      <alignment horizontal="center" vertical="top" wrapText="1"/>
    </xf>
    <xf numFmtId="0" fontId="19" fillId="0" borderId="4" xfId="0" applyFont="1" applyBorder="1"/>
    <xf numFmtId="0" fontId="46" fillId="0" borderId="20" xfId="0" applyFont="1" applyBorder="1" applyAlignment="1">
      <alignment horizontal="center" vertical="center"/>
    </xf>
    <xf numFmtId="0" fontId="47" fillId="0" borderId="16" xfId="0" applyFont="1" applyBorder="1" applyAlignment="1">
      <alignment vertical="top" wrapText="1"/>
    </xf>
    <xf numFmtId="0" fontId="46" fillId="2" borderId="26"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21" xfId="0" applyFont="1" applyBorder="1" applyAlignment="1">
      <alignment horizontal="center" vertical="center"/>
    </xf>
    <xf numFmtId="0" fontId="46" fillId="2" borderId="17" xfId="0" applyFont="1" applyFill="1" applyBorder="1" applyAlignment="1">
      <alignment vertical="top" wrapText="1"/>
    </xf>
    <xf numFmtId="0" fontId="46" fillId="2" borderId="48" xfId="0" applyFont="1" applyFill="1" applyBorder="1" applyAlignment="1">
      <alignment horizontal="center" vertical="center" wrapText="1"/>
    </xf>
    <xf numFmtId="0" fontId="46" fillId="0" borderId="10"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7" xfId="0" applyFont="1" applyBorder="1" applyAlignment="1">
      <alignment horizontal="center" vertical="center" wrapText="1"/>
    </xf>
    <xf numFmtId="0" fontId="46" fillId="3" borderId="17" xfId="0" applyFont="1" applyFill="1" applyBorder="1" applyAlignment="1">
      <alignment wrapText="1"/>
    </xf>
    <xf numFmtId="0" fontId="47" fillId="0" borderId="17" xfId="0" applyFont="1" applyBorder="1" applyAlignment="1">
      <alignment vertical="top" wrapText="1"/>
    </xf>
    <xf numFmtId="0" fontId="46" fillId="2" borderId="21" xfId="0" applyFont="1" applyFill="1" applyBorder="1" applyAlignment="1">
      <alignment horizontal="center" vertical="center" wrapText="1"/>
    </xf>
    <xf numFmtId="0" fontId="46" fillId="0" borderId="6" xfId="0" applyFont="1" applyBorder="1" applyAlignment="1">
      <alignment horizontal="center" vertical="center" wrapText="1"/>
    </xf>
    <xf numFmtId="0" fontId="37" fillId="0" borderId="10" xfId="0" applyFont="1" applyBorder="1"/>
    <xf numFmtId="0" fontId="37" fillId="0" borderId="5" xfId="0" applyFont="1" applyBorder="1"/>
    <xf numFmtId="0" fontId="37" fillId="0" borderId="11" xfId="0" applyFont="1" applyBorder="1"/>
    <xf numFmtId="0" fontId="46" fillId="2" borderId="44" xfId="0" applyFont="1" applyFill="1" applyBorder="1" applyAlignment="1">
      <alignment horizontal="center" vertical="center"/>
    </xf>
    <xf numFmtId="0" fontId="46" fillId="2" borderId="29" xfId="0" applyFont="1" applyFill="1" applyBorder="1" applyAlignment="1">
      <alignment horizontal="center" vertical="center" wrapText="1"/>
    </xf>
    <xf numFmtId="0" fontId="37" fillId="0" borderId="27"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6" fillId="3" borderId="17" xfId="0" applyFont="1" applyFill="1" applyBorder="1" applyAlignment="1">
      <alignment vertical="top" wrapText="1"/>
    </xf>
    <xf numFmtId="0" fontId="46" fillId="0" borderId="10"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43" xfId="0" applyFont="1" applyBorder="1" applyAlignment="1">
      <alignment horizontal="center" vertical="center"/>
    </xf>
    <xf numFmtId="0" fontId="46" fillId="2" borderId="15" xfId="0" applyFont="1" applyFill="1" applyBorder="1" applyAlignment="1">
      <alignment vertical="center" wrapText="1"/>
    </xf>
    <xf numFmtId="0" fontId="46" fillId="2" borderId="49"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7" xfId="0" applyFont="1" applyBorder="1" applyAlignment="1">
      <alignment horizontal="center" vertical="center"/>
    </xf>
    <xf numFmtId="0" fontId="46" fillId="0" borderId="30" xfId="0" applyFont="1" applyBorder="1" applyAlignment="1">
      <alignment horizontal="center" vertical="center"/>
    </xf>
    <xf numFmtId="0" fontId="46" fillId="0" borderId="41" xfId="0" applyFont="1" applyBorder="1" applyAlignment="1">
      <alignment horizontal="center" vertical="center"/>
    </xf>
    <xf numFmtId="0" fontId="46" fillId="0" borderId="51" xfId="0" applyFont="1" applyBorder="1" applyAlignment="1">
      <alignment horizontal="center" vertical="center"/>
    </xf>
    <xf numFmtId="0" fontId="37" fillId="0" borderId="20" xfId="0" applyFont="1" applyBorder="1" applyAlignment="1">
      <alignment horizontal="center" vertical="center"/>
    </xf>
    <xf numFmtId="0" fontId="51" fillId="0" borderId="16" xfId="0" applyFont="1" applyBorder="1" applyAlignment="1">
      <alignment vertical="center" wrapText="1"/>
    </xf>
    <xf numFmtId="0" fontId="46" fillId="2" borderId="26" xfId="0" applyFont="1" applyFill="1" applyBorder="1" applyAlignment="1">
      <alignment horizontal="center" vertical="center"/>
    </xf>
    <xf numFmtId="0" fontId="37" fillId="0" borderId="21" xfId="0" applyFont="1" applyBorder="1" applyAlignment="1">
      <alignment horizontal="center" vertical="center"/>
    </xf>
    <xf numFmtId="0" fontId="51" fillId="2" borderId="17" xfId="0" applyFont="1" applyFill="1" applyBorder="1" applyAlignment="1">
      <alignment vertical="center" wrapText="1"/>
    </xf>
    <xf numFmtId="0" fontId="46" fillId="2" borderId="48" xfId="0" applyFont="1" applyFill="1" applyBorder="1" applyAlignment="1">
      <alignment horizontal="center" vertical="center"/>
    </xf>
    <xf numFmtId="0" fontId="51" fillId="0" borderId="17" xfId="0" applyFont="1" applyBorder="1" applyAlignment="1">
      <alignment vertical="center" wrapText="1"/>
    </xf>
    <xf numFmtId="0" fontId="37" fillId="0" borderId="43" xfId="0" applyFont="1" applyBorder="1" applyAlignment="1">
      <alignment horizontal="center" vertical="center"/>
    </xf>
    <xf numFmtId="0" fontId="51" fillId="2" borderId="15" xfId="0" applyFont="1" applyFill="1" applyBorder="1" applyAlignment="1">
      <alignment vertical="center" wrapText="1"/>
    </xf>
    <xf numFmtId="0" fontId="46" fillId="2" borderId="49" xfId="0" applyFont="1" applyFill="1" applyBorder="1" applyAlignment="1">
      <alignment horizontal="center" vertical="center"/>
    </xf>
    <xf numFmtId="1" fontId="46" fillId="0" borderId="41" xfId="0" applyNumberFormat="1" applyFont="1" applyBorder="1" applyAlignment="1">
      <alignment horizontal="center" vertical="center"/>
    </xf>
    <xf numFmtId="1" fontId="46" fillId="0" borderId="51" xfId="0" applyNumberFormat="1" applyFont="1" applyBorder="1" applyAlignment="1">
      <alignment horizontal="center" vertical="center"/>
    </xf>
    <xf numFmtId="0" fontId="46" fillId="0" borderId="0" xfId="0" applyFont="1" applyFill="1" applyBorder="1" applyAlignment="1">
      <alignment horizontal="right"/>
    </xf>
    <xf numFmtId="0" fontId="46" fillId="0" borderId="0" xfId="0" applyFont="1" applyFill="1" applyAlignment="1">
      <alignment horizontal="center"/>
    </xf>
    <xf numFmtId="0" fontId="46" fillId="0" borderId="3" xfId="0" applyNumberFormat="1" applyFont="1" applyFill="1" applyBorder="1" applyAlignment="1">
      <alignment horizontal="center"/>
    </xf>
    <xf numFmtId="0" fontId="46" fillId="0" borderId="8" xfId="0" applyNumberFormat="1" applyFont="1" applyFill="1" applyBorder="1" applyAlignment="1">
      <alignment horizontal="center"/>
    </xf>
    <xf numFmtId="0" fontId="46" fillId="0" borderId="1" xfId="0" applyNumberFormat="1" applyFont="1" applyFill="1" applyBorder="1" applyAlignment="1">
      <alignment horizontal="center"/>
    </xf>
    <xf numFmtId="0" fontId="46" fillId="0" borderId="0" xfId="0" applyFont="1" applyFill="1"/>
    <xf numFmtId="0" fontId="37" fillId="0" borderId="0" xfId="0" applyFont="1" applyAlignment="1">
      <alignment horizontal="center"/>
    </xf>
    <xf numFmtId="0" fontId="37" fillId="0" borderId="32" xfId="0" applyFont="1" applyBorder="1"/>
    <xf numFmtId="0" fontId="46" fillId="0" borderId="0" xfId="0" applyFont="1" applyFill="1" applyBorder="1" applyAlignment="1">
      <alignment horizontal="center" vertical="center"/>
    </xf>
    <xf numFmtId="0" fontId="46" fillId="2" borderId="20" xfId="0" applyFont="1" applyFill="1" applyBorder="1" applyAlignment="1">
      <alignment horizontal="center" vertical="center"/>
    </xf>
    <xf numFmtId="0" fontId="46" fillId="2" borderId="16" xfId="0" applyFont="1" applyFill="1" applyBorder="1" applyAlignment="1">
      <alignment vertical="top" wrapText="1"/>
    </xf>
    <xf numFmtId="0" fontId="46" fillId="2" borderId="21" xfId="0" applyFont="1" applyFill="1" applyBorder="1" applyAlignment="1">
      <alignment horizontal="center" vertical="center"/>
    </xf>
    <xf numFmtId="0" fontId="37" fillId="0" borderId="5" xfId="0" applyFont="1" applyBorder="1" applyAlignment="1">
      <alignment horizontal="center" vertical="center"/>
    </xf>
    <xf numFmtId="0" fontId="37" fillId="0" borderId="11" xfId="0" applyFont="1" applyBorder="1" applyAlignment="1">
      <alignment horizontal="center" vertical="center"/>
    </xf>
    <xf numFmtId="0" fontId="46" fillId="0" borderId="0" xfId="0" applyFont="1" applyBorder="1" applyAlignment="1">
      <alignment horizontal="center" vertical="center"/>
    </xf>
    <xf numFmtId="0" fontId="46" fillId="0" borderId="3" xfId="0" applyFont="1" applyBorder="1" applyAlignment="1">
      <alignment horizontal="center" vertical="center"/>
    </xf>
    <xf numFmtId="0" fontId="46" fillId="0" borderId="29" xfId="0" applyFont="1" applyBorder="1" applyAlignment="1">
      <alignment horizontal="center" vertical="center"/>
    </xf>
    <xf numFmtId="0" fontId="46" fillId="0" borderId="0" xfId="0" applyFont="1" applyBorder="1" applyAlignment="1">
      <alignment horizontal="right"/>
    </xf>
    <xf numFmtId="0" fontId="46" fillId="0" borderId="0" xfId="0" applyFont="1" applyAlignment="1">
      <alignment horizontal="center"/>
    </xf>
    <xf numFmtId="0" fontId="46" fillId="0" borderId="0" xfId="0" applyFont="1"/>
    <xf numFmtId="0" fontId="2" fillId="0" borderId="0" xfId="0" applyFont="1" applyFill="1" applyAlignment="1"/>
    <xf numFmtId="0" fontId="46" fillId="9" borderId="6" xfId="0" applyFont="1" applyFill="1" applyBorder="1" applyAlignment="1">
      <alignment horizontal="center" vertical="center"/>
    </xf>
    <xf numFmtId="0" fontId="46" fillId="9" borderId="17" xfId="0" applyFont="1" applyFill="1" applyBorder="1" applyAlignment="1">
      <alignment vertical="center" wrapText="1"/>
    </xf>
    <xf numFmtId="0" fontId="6" fillId="9" borderId="48" xfId="0" applyFont="1" applyFill="1" applyBorder="1" applyAlignment="1">
      <alignment horizontal="center" vertical="center" wrapText="1"/>
    </xf>
    <xf numFmtId="0" fontId="46" fillId="9" borderId="10" xfId="0" applyFont="1" applyFill="1" applyBorder="1" applyAlignment="1">
      <alignment horizontal="center" vertical="center" wrapText="1"/>
    </xf>
    <xf numFmtId="0" fontId="46" fillId="9" borderId="5"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7" xfId="0" applyFont="1" applyFill="1" applyBorder="1" applyAlignment="1">
      <alignment horizontal="center" vertical="center" wrapText="1"/>
    </xf>
    <xf numFmtId="0" fontId="46" fillId="9" borderId="21" xfId="0" applyFont="1" applyFill="1" applyBorder="1" applyAlignment="1">
      <alignment horizontal="center" vertical="center"/>
    </xf>
    <xf numFmtId="0" fontId="46" fillId="9" borderId="17" xfId="0" applyFont="1" applyFill="1" applyBorder="1" applyAlignment="1">
      <alignment vertical="top" wrapText="1"/>
    </xf>
    <xf numFmtId="0" fontId="46" fillId="9" borderId="5" xfId="0" applyFont="1" applyFill="1" applyBorder="1" applyAlignment="1">
      <alignment horizontal="center" vertical="center"/>
    </xf>
    <xf numFmtId="0" fontId="46" fillId="9" borderId="5" xfId="0" applyFont="1" applyFill="1" applyBorder="1" applyAlignment="1">
      <alignment vertical="top" wrapText="1"/>
    </xf>
    <xf numFmtId="0" fontId="6" fillId="9" borderId="49" xfId="0" applyFont="1" applyFill="1" applyBorder="1" applyAlignment="1">
      <alignment horizontal="center" vertical="center" wrapText="1"/>
    </xf>
    <xf numFmtId="0" fontId="31" fillId="9" borderId="58" xfId="0" applyFont="1" applyFill="1" applyBorder="1" applyAlignment="1">
      <alignment horizontal="center" vertical="center" wrapText="1"/>
    </xf>
    <xf numFmtId="0" fontId="31" fillId="9" borderId="55" xfId="0" applyFont="1" applyFill="1" applyBorder="1" applyAlignment="1">
      <alignment horizontal="center" vertical="center" wrapText="1"/>
    </xf>
    <xf numFmtId="0" fontId="31" fillId="9" borderId="53" xfId="0" applyFont="1" applyFill="1" applyBorder="1" applyAlignment="1">
      <alignment horizontal="center" vertical="center" wrapText="1"/>
    </xf>
    <xf numFmtId="0" fontId="46" fillId="9" borderId="5" xfId="0" applyFont="1" applyFill="1" applyBorder="1" applyAlignment="1">
      <alignment wrapText="1"/>
    </xf>
    <xf numFmtId="0" fontId="46" fillId="9" borderId="27" xfId="0" applyFont="1" applyFill="1" applyBorder="1" applyAlignment="1">
      <alignment horizontal="center" vertical="center"/>
    </xf>
    <xf numFmtId="0" fontId="46" fillId="9" borderId="41" xfId="0" applyFont="1" applyFill="1" applyBorder="1" applyAlignment="1">
      <alignment horizontal="center" vertical="center"/>
    </xf>
    <xf numFmtId="0" fontId="46" fillId="9" borderId="51" xfId="0" applyFont="1" applyFill="1" applyBorder="1" applyAlignment="1">
      <alignment horizontal="center" vertical="center"/>
    </xf>
    <xf numFmtId="0" fontId="46" fillId="9" borderId="30" xfId="0" applyFont="1" applyFill="1" applyBorder="1" applyAlignment="1">
      <alignment horizontal="center" vertical="center"/>
    </xf>
    <xf numFmtId="0" fontId="6" fillId="9" borderId="0" xfId="0" applyFont="1" applyFill="1" applyBorder="1" applyAlignment="1">
      <alignment horizontal="center" vertical="center"/>
    </xf>
    <xf numFmtId="0" fontId="9" fillId="9" borderId="0" xfId="0" applyFont="1" applyFill="1" applyBorder="1" applyAlignment="1">
      <alignment horizontal="center" vertical="center"/>
    </xf>
    <xf numFmtId="0" fontId="17" fillId="9" borderId="0" xfId="0" applyFont="1" applyFill="1" applyBorder="1" applyAlignment="1">
      <alignment horizontal="center" wrapText="1"/>
    </xf>
    <xf numFmtId="0" fontId="7" fillId="9" borderId="0" xfId="0" applyFont="1" applyFill="1" applyBorder="1" applyAlignment="1">
      <alignment horizontal="center" vertical="center"/>
    </xf>
    <xf numFmtId="0" fontId="46" fillId="9" borderId="44"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46" fillId="9" borderId="21" xfId="0" applyFont="1" applyFill="1" applyBorder="1" applyAlignment="1">
      <alignment horizontal="center" vertical="center" wrapText="1"/>
    </xf>
    <xf numFmtId="0" fontId="6" fillId="10" borderId="68" xfId="0" applyFont="1" applyFill="1" applyBorder="1" applyAlignment="1">
      <alignment horizontal="center" vertical="center" wrapText="1"/>
    </xf>
    <xf numFmtId="0" fontId="51" fillId="9" borderId="17" xfId="0" applyFont="1" applyFill="1" applyBorder="1" applyAlignment="1">
      <alignment vertical="center" wrapText="1"/>
    </xf>
    <xf numFmtId="0" fontId="46" fillId="9" borderId="43" xfId="0" applyFont="1" applyFill="1" applyBorder="1" applyAlignment="1">
      <alignment horizontal="center" vertical="center" wrapText="1"/>
    </xf>
    <xf numFmtId="0" fontId="37" fillId="9" borderId="15" xfId="0" applyFont="1" applyFill="1" applyBorder="1" applyAlignment="1">
      <alignment vertical="center" wrapText="1"/>
    </xf>
    <xf numFmtId="0" fontId="6" fillId="10" borderId="4" xfId="0" applyFont="1" applyFill="1" applyBorder="1" applyAlignment="1">
      <alignment horizontal="center" vertical="center" wrapText="1"/>
    </xf>
    <xf numFmtId="0" fontId="19" fillId="9" borderId="39" xfId="0" applyFont="1" applyFill="1" applyBorder="1" applyAlignment="1">
      <alignment horizontal="center" vertical="center" wrapText="1"/>
    </xf>
    <xf numFmtId="2" fontId="19" fillId="9" borderId="16" xfId="0" applyNumberFormat="1" applyFont="1" applyFill="1" applyBorder="1" applyAlignment="1">
      <alignment horizontal="center" vertical="center" wrapText="1"/>
    </xf>
    <xf numFmtId="0" fontId="19" fillId="9" borderId="21" xfId="0" applyFont="1" applyFill="1" applyBorder="1" applyAlignment="1">
      <alignment horizontal="center" vertical="center" wrapText="1"/>
    </xf>
    <xf numFmtId="2" fontId="19" fillId="9" borderId="36" xfId="0" applyNumberFormat="1" applyFont="1" applyFill="1" applyBorder="1" applyAlignment="1">
      <alignment horizontal="center" vertical="center" wrapText="1"/>
    </xf>
    <xf numFmtId="0" fontId="21" fillId="9" borderId="24"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5" xfId="0" applyFont="1" applyFill="1" applyBorder="1" applyAlignment="1">
      <alignment vertical="center" wrapText="1"/>
    </xf>
    <xf numFmtId="0" fontId="19" fillId="2" borderId="5" xfId="0" applyFont="1" applyFill="1" applyBorder="1" applyAlignment="1">
      <alignment horizontal="center" vertical="center" wrapText="1"/>
    </xf>
    <xf numFmtId="0" fontId="31" fillId="2" borderId="5" xfId="0" applyFont="1" applyFill="1" applyBorder="1" applyAlignment="1">
      <alignment wrapText="1"/>
    </xf>
    <xf numFmtId="0" fontId="31" fillId="2" borderId="5" xfId="0" applyFont="1" applyFill="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vertical="center" wrapText="1"/>
    </xf>
    <xf numFmtId="0" fontId="8" fillId="0" borderId="59" xfId="0" applyFont="1" applyBorder="1" applyAlignment="1">
      <alignment vertical="center"/>
    </xf>
    <xf numFmtId="0" fontId="0" fillId="0" borderId="43"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44" xfId="0" applyBorder="1" applyAlignment="1">
      <alignment horizontal="center"/>
    </xf>
    <xf numFmtId="0" fontId="0" fillId="0" borderId="27" xfId="0" applyBorder="1" applyAlignment="1">
      <alignment horizontal="center"/>
    </xf>
    <xf numFmtId="0" fontId="0" fillId="0" borderId="42" xfId="0" applyBorder="1" applyAlignment="1">
      <alignment horizontal="center"/>
    </xf>
    <xf numFmtId="0" fontId="0" fillId="0" borderId="30" xfId="0" applyBorder="1" applyAlignment="1">
      <alignment horizontal="center"/>
    </xf>
    <xf numFmtId="0" fontId="0" fillId="0" borderId="46" xfId="0" applyBorder="1" applyAlignment="1">
      <alignment horizontal="center"/>
    </xf>
    <xf numFmtId="0" fontId="0" fillId="0" borderId="38" xfId="0" applyBorder="1" applyAlignment="1">
      <alignment horizontal="center"/>
    </xf>
    <xf numFmtId="0" fontId="0" fillId="0" borderId="0" xfId="0" applyFill="1" applyBorder="1" applyAlignment="1">
      <alignment horizontal="left"/>
    </xf>
    <xf numFmtId="0" fontId="19" fillId="0" borderId="39" xfId="0" applyFont="1" applyBorder="1" applyAlignment="1">
      <alignment horizontal="center" vertical="center"/>
    </xf>
    <xf numFmtId="0" fontId="19" fillId="0" borderId="44" xfId="0" applyFont="1" applyBorder="1" applyAlignment="1">
      <alignment horizontal="justify" vertical="top" wrapText="1"/>
    </xf>
    <xf numFmtId="0" fontId="19" fillId="0" borderId="28" xfId="0" applyFont="1" applyBorder="1" applyAlignment="1">
      <alignment horizontal="center" vertical="center"/>
    </xf>
    <xf numFmtId="2" fontId="19" fillId="0" borderId="36" xfId="0" applyNumberFormat="1" applyFont="1" applyBorder="1" applyAlignment="1">
      <alignment horizontal="center" vertical="center" wrapText="1"/>
    </xf>
    <xf numFmtId="0" fontId="53" fillId="2" borderId="17" xfId="0" applyFont="1" applyFill="1" applyBorder="1" applyAlignment="1">
      <alignment vertical="center" wrapText="1"/>
    </xf>
    <xf numFmtId="0" fontId="46" fillId="9" borderId="48" xfId="0" applyFont="1" applyFill="1" applyBorder="1" applyAlignment="1">
      <alignment horizontal="center" vertical="center"/>
    </xf>
    <xf numFmtId="0" fontId="2" fillId="0" borderId="0" xfId="0" applyFont="1" applyAlignment="1">
      <alignment horizontal="center"/>
    </xf>
    <xf numFmtId="0" fontId="25" fillId="0" borderId="0" xfId="0" applyFont="1" applyAlignment="1">
      <alignment horizontal="left"/>
    </xf>
    <xf numFmtId="0" fontId="24" fillId="0" borderId="0" xfId="0" applyFont="1" applyAlignment="1">
      <alignment horizontal="left"/>
    </xf>
    <xf numFmtId="0" fontId="26" fillId="0" borderId="0" xfId="0" applyFont="1" applyAlignment="1">
      <alignment horizontal="left"/>
    </xf>
    <xf numFmtId="0" fontId="4" fillId="0" borderId="0" xfId="0" applyFont="1" applyAlignment="1">
      <alignment horizontal="center"/>
    </xf>
    <xf numFmtId="0" fontId="24" fillId="0" borderId="0" xfId="0" applyFont="1"/>
    <xf numFmtId="0" fontId="42" fillId="0" borderId="0" xfId="0" applyFont="1" applyAlignment="1">
      <alignment horizontal="center"/>
    </xf>
    <xf numFmtId="0" fontId="13" fillId="0" borderId="0" xfId="0" applyFont="1" applyAlignment="1">
      <alignment horizontal="center" vertical="center"/>
    </xf>
    <xf numFmtId="0" fontId="30" fillId="0" borderId="0" xfId="0" applyFont="1" applyAlignment="1">
      <alignment horizontal="center" vertical="center"/>
    </xf>
    <xf numFmtId="0" fontId="48" fillId="0" borderId="53" xfId="0" applyFont="1" applyBorder="1" applyAlignment="1">
      <alignment horizontal="center" vertical="center"/>
    </xf>
    <xf numFmtId="0" fontId="48" fillId="0" borderId="38" xfId="0" applyFont="1" applyBorder="1" applyAlignment="1">
      <alignment horizontal="center" vertical="center"/>
    </xf>
    <xf numFmtId="0" fontId="46" fillId="0" borderId="27" xfId="0" applyFont="1" applyBorder="1" applyAlignment="1">
      <alignment horizontal="center" vertical="center"/>
    </xf>
    <xf numFmtId="0" fontId="46" fillId="0" borderId="41" xfId="0" applyFont="1" applyBorder="1" applyAlignment="1">
      <alignment horizontal="center" vertical="center"/>
    </xf>
    <xf numFmtId="0" fontId="46" fillId="0" borderId="51"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57" xfId="0" applyFont="1" applyBorder="1" applyAlignment="1">
      <alignment horizontal="center" vertical="center"/>
    </xf>
    <xf numFmtId="0" fontId="48" fillId="0" borderId="58" xfId="0" applyFont="1" applyBorder="1" applyAlignment="1">
      <alignment horizontal="center" vertical="center"/>
    </xf>
    <xf numFmtId="0" fontId="48" fillId="0" borderId="46" xfId="0" applyFont="1" applyBorder="1" applyAlignment="1">
      <alignment horizontal="center" vertical="center"/>
    </xf>
    <xf numFmtId="0" fontId="48" fillId="0" borderId="55" xfId="0" applyFont="1" applyBorder="1" applyAlignment="1">
      <alignment horizontal="center" vertical="center"/>
    </xf>
    <xf numFmtId="0" fontId="48" fillId="0" borderId="47" xfId="0" applyFont="1" applyBorder="1" applyAlignment="1">
      <alignment horizontal="center" vertical="center"/>
    </xf>
    <xf numFmtId="0" fontId="46" fillId="0" borderId="13" xfId="0" applyFont="1" applyBorder="1" applyAlignment="1">
      <alignment horizontal="center" vertical="center"/>
    </xf>
    <xf numFmtId="0" fontId="34" fillId="0" borderId="0" xfId="0" applyFont="1" applyAlignment="1"/>
    <xf numFmtId="0" fontId="46" fillId="0" borderId="59" xfId="0" applyFont="1" applyBorder="1" applyAlignment="1">
      <alignment horizontal="center" vertical="center"/>
    </xf>
    <xf numFmtId="0" fontId="46" fillId="0" borderId="25" xfId="0" applyFont="1" applyBorder="1" applyAlignment="1">
      <alignment horizontal="center" vertical="center"/>
    </xf>
    <xf numFmtId="0" fontId="46" fillId="0" borderId="56" xfId="0" applyFont="1" applyBorder="1" applyAlignment="1">
      <alignment horizontal="center" vertical="center"/>
    </xf>
    <xf numFmtId="0" fontId="46" fillId="0" borderId="45" xfId="0" applyFont="1" applyBorder="1" applyAlignment="1">
      <alignment horizontal="center" vertical="center"/>
    </xf>
    <xf numFmtId="0" fontId="46" fillId="0" borderId="4" xfId="0" applyFont="1" applyBorder="1" applyAlignment="1">
      <alignment horizontal="center" vertical="center"/>
    </xf>
    <xf numFmtId="0" fontId="46" fillId="0" borderId="54" xfId="0" applyFont="1" applyBorder="1" applyAlignment="1">
      <alignment horizontal="center" vertical="center"/>
    </xf>
    <xf numFmtId="0" fontId="28" fillId="0" borderId="58" xfId="0" applyFont="1" applyBorder="1" applyAlignment="1">
      <alignment horizontal="center" vertical="center"/>
    </xf>
    <xf numFmtId="0" fontId="28" fillId="0" borderId="27" xfId="0" applyFont="1" applyBorder="1" applyAlignment="1">
      <alignment horizontal="center" vertical="center"/>
    </xf>
    <xf numFmtId="0" fontId="28" fillId="0" borderId="55" xfId="0" applyFont="1" applyBorder="1" applyAlignment="1">
      <alignment horizontal="center" vertical="center"/>
    </xf>
    <xf numFmtId="0" fontId="28" fillId="0" borderId="41" xfId="0" applyFont="1" applyBorder="1" applyAlignment="1">
      <alignment horizontal="center" vertical="center"/>
    </xf>
    <xf numFmtId="0" fontId="48" fillId="0" borderId="41" xfId="0" applyFont="1" applyBorder="1" applyAlignment="1">
      <alignment horizontal="center" vertical="center"/>
    </xf>
    <xf numFmtId="0" fontId="46" fillId="0" borderId="19" xfId="0" applyFont="1" applyFill="1" applyBorder="1" applyAlignment="1">
      <alignment horizontal="center" vertical="center" wrapText="1"/>
    </xf>
    <xf numFmtId="0" fontId="46" fillId="0" borderId="36"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46" fillId="0" borderId="43" xfId="0" applyNumberFormat="1" applyFont="1" applyFill="1" applyBorder="1" applyAlignment="1">
      <alignment horizontal="center"/>
    </xf>
    <xf numFmtId="0" fontId="46" fillId="0" borderId="49" xfId="0" applyNumberFormat="1" applyFont="1" applyFill="1" applyBorder="1" applyAlignment="1">
      <alignment horizontal="center"/>
    </xf>
    <xf numFmtId="0" fontId="46" fillId="0" borderId="18" xfId="0" applyNumberFormat="1" applyFont="1" applyFill="1" applyBorder="1" applyAlignment="1">
      <alignment horizontal="center"/>
    </xf>
    <xf numFmtId="0" fontId="50" fillId="0" borderId="43" xfId="0" applyFont="1" applyBorder="1" applyAlignment="1">
      <alignment horizontal="center" vertical="center"/>
    </xf>
    <xf numFmtId="0" fontId="50" fillId="0" borderId="49" xfId="0" applyFont="1" applyBorder="1" applyAlignment="1">
      <alignment horizontal="center" vertical="center"/>
    </xf>
    <xf numFmtId="0" fontId="49" fillId="0" borderId="43" xfId="0" applyFont="1" applyBorder="1" applyAlignment="1">
      <alignment horizontal="center" vertical="center"/>
    </xf>
    <xf numFmtId="0" fontId="49" fillId="0" borderId="49" xfId="0" applyFont="1" applyBorder="1" applyAlignment="1">
      <alignment horizontal="center" vertical="center"/>
    </xf>
    <xf numFmtId="0" fontId="48" fillId="0" borderId="56" xfId="0" applyFont="1" applyBorder="1" applyAlignment="1">
      <alignment horizontal="center" vertical="center"/>
    </xf>
    <xf numFmtId="0" fontId="48" fillId="0" borderId="54"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46" fillId="0" borderId="52" xfId="0" applyNumberFormat="1" applyFont="1" applyFill="1" applyBorder="1" applyAlignment="1">
      <alignment horizontal="center"/>
    </xf>
    <xf numFmtId="0" fontId="46" fillId="0" borderId="47" xfId="0" applyNumberFormat="1" applyFont="1" applyFill="1" applyBorder="1" applyAlignment="1">
      <alignment horizontal="center"/>
    </xf>
    <xf numFmtId="1" fontId="46" fillId="0" borderId="52" xfId="0" applyNumberFormat="1" applyFont="1" applyBorder="1" applyAlignment="1">
      <alignment horizontal="center" vertical="center"/>
    </xf>
    <xf numFmtId="1" fontId="46" fillId="0" borderId="47" xfId="0" applyNumberFormat="1" applyFont="1" applyBorder="1" applyAlignment="1">
      <alignment horizontal="center" vertical="center"/>
    </xf>
    <xf numFmtId="0" fontId="48" fillId="0" borderId="52" xfId="0" applyFont="1" applyBorder="1" applyAlignment="1">
      <alignment horizontal="center" vertical="center"/>
    </xf>
    <xf numFmtId="0" fontId="46" fillId="0" borderId="52" xfId="0" applyFont="1" applyBorder="1" applyAlignment="1">
      <alignment horizontal="center" vertical="center"/>
    </xf>
    <xf numFmtId="0" fontId="46" fillId="0" borderId="47" xfId="0" applyFont="1" applyBorder="1" applyAlignment="1">
      <alignment horizontal="center" vertical="center"/>
    </xf>
    <xf numFmtId="0" fontId="49" fillId="0" borderId="42" xfId="0" applyFont="1" applyBorder="1" applyAlignment="1">
      <alignment horizontal="center" vertical="center"/>
    </xf>
    <xf numFmtId="0" fontId="49" fillId="0" borderId="14" xfId="0" applyFont="1" applyBorder="1" applyAlignment="1">
      <alignment horizontal="center" vertical="center"/>
    </xf>
    <xf numFmtId="0" fontId="0" fillId="0" borderId="60" xfId="0" applyBorder="1" applyAlignment="1">
      <alignment horizontal="center" vertical="center" wrapText="1"/>
    </xf>
    <xf numFmtId="0" fontId="46" fillId="0" borderId="55" xfId="0" applyFont="1" applyFill="1" applyBorder="1" applyAlignment="1">
      <alignment horizontal="center" vertical="center" wrapText="1"/>
    </xf>
    <xf numFmtId="0" fontId="46" fillId="0" borderId="47" xfId="0" applyFont="1" applyFill="1" applyBorder="1" applyAlignment="1">
      <alignment horizontal="center" vertical="center" wrapText="1"/>
    </xf>
    <xf numFmtId="0" fontId="49" fillId="0" borderId="61" xfId="0" applyFont="1" applyBorder="1" applyAlignment="1">
      <alignment horizontal="center" vertical="center"/>
    </xf>
    <xf numFmtId="0" fontId="49" fillId="0" borderId="38" xfId="0" applyFont="1" applyBorder="1" applyAlignment="1">
      <alignment horizontal="center" vertical="center"/>
    </xf>
    <xf numFmtId="0" fontId="48" fillId="0" borderId="52" xfId="0" applyFont="1" applyBorder="1" applyAlignment="1">
      <alignment horizontal="center" vertical="center" wrapText="1"/>
    </xf>
    <xf numFmtId="0" fontId="48" fillId="0" borderId="47" xfId="0" applyFont="1" applyBorder="1" applyAlignment="1">
      <alignment horizontal="center" vertical="center" wrapText="1"/>
    </xf>
    <xf numFmtId="0" fontId="46" fillId="0" borderId="20" xfId="0" applyFont="1" applyFill="1" applyBorder="1" applyAlignment="1">
      <alignment horizontal="center" vertical="center" wrapText="1"/>
    </xf>
    <xf numFmtId="0" fontId="46" fillId="0" borderId="26"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46" fillId="0" borderId="46"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48" fillId="0" borderId="61" xfId="0" applyFont="1" applyBorder="1" applyAlignment="1">
      <alignment horizontal="center" vertical="center"/>
    </xf>
    <xf numFmtId="0" fontId="48" fillId="0" borderId="42" xfId="0" applyFont="1" applyBorder="1" applyAlignment="1">
      <alignment horizontal="center" vertical="center"/>
    </xf>
    <xf numFmtId="0" fontId="48" fillId="0" borderId="27" xfId="0" applyFont="1" applyBorder="1" applyAlignment="1">
      <alignment horizontal="center" vertical="center"/>
    </xf>
    <xf numFmtId="0" fontId="48" fillId="0" borderId="64" xfId="0" applyFont="1" applyBorder="1" applyAlignment="1">
      <alignment horizontal="center" vertical="center"/>
    </xf>
    <xf numFmtId="0" fontId="19" fillId="0" borderId="1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0" fillId="0" borderId="47" xfId="0" applyBorder="1" applyAlignment="1">
      <alignment horizontal="center" vertical="center" wrapText="1"/>
    </xf>
    <xf numFmtId="0" fontId="2" fillId="0" borderId="1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36" xfId="0" applyBorder="1" applyAlignment="1">
      <alignment horizontal="center"/>
    </xf>
    <xf numFmtId="0" fontId="19" fillId="0" borderId="20"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6" fillId="0" borderId="3" xfId="0" applyFont="1" applyBorder="1" applyAlignment="1">
      <alignment horizontal="center" vertical="center"/>
    </xf>
    <xf numFmtId="0" fontId="4" fillId="0" borderId="10" xfId="0" applyFont="1" applyBorder="1" applyAlignment="1">
      <alignment horizontal="center" vertical="center"/>
    </xf>
    <xf numFmtId="0" fontId="6" fillId="0" borderId="1" xfId="0" applyFont="1" applyBorder="1" applyAlignment="1">
      <alignment horizontal="center" vertical="center"/>
    </xf>
    <xf numFmtId="0" fontId="4" fillId="0" borderId="5" xfId="0" applyFont="1" applyBorder="1" applyAlignment="1">
      <alignment horizontal="center" vertical="center"/>
    </xf>
    <xf numFmtId="0" fontId="6" fillId="0" borderId="1" xfId="0" applyFont="1" applyBorder="1" applyAlignment="1">
      <alignment horizontal="center"/>
    </xf>
    <xf numFmtId="0" fontId="6" fillId="0" borderId="5" xfId="0" applyFont="1" applyBorder="1" applyAlignment="1">
      <alignment horizontal="center"/>
    </xf>
    <xf numFmtId="0" fontId="28" fillId="0" borderId="64" xfId="0" applyFont="1" applyBorder="1" applyAlignment="1">
      <alignment horizontal="center" vertical="center"/>
    </xf>
    <xf numFmtId="0" fontId="28" fillId="0" borderId="52" xfId="0" applyFont="1" applyBorder="1" applyAlignment="1">
      <alignment horizontal="center" vertical="center"/>
    </xf>
    <xf numFmtId="0" fontId="6" fillId="0" borderId="9" xfId="0" applyFont="1" applyBorder="1" applyAlignment="1">
      <alignment horizontal="center" vertical="center"/>
    </xf>
    <xf numFmtId="0" fontId="4" fillId="0" borderId="11" xfId="0" applyFont="1" applyBorder="1" applyAlignment="1">
      <alignment horizontal="center" vertical="center"/>
    </xf>
    <xf numFmtId="0" fontId="27" fillId="0" borderId="0" xfId="0" applyFont="1" applyAlignment="1">
      <alignment horizontal="left"/>
    </xf>
    <xf numFmtId="0" fontId="0" fillId="0" borderId="0" xfId="0" applyAlignment="1"/>
    <xf numFmtId="0" fontId="5" fillId="0" borderId="4"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Fill="1" applyAlignment="1">
      <alignment horizontal="center"/>
    </xf>
    <xf numFmtId="0" fontId="6" fillId="0" borderId="59"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vertical="center"/>
    </xf>
    <xf numFmtId="0" fontId="6" fillId="0" borderId="52" xfId="0" applyFont="1" applyBorder="1" applyAlignment="1">
      <alignment horizontal="center" vertical="center"/>
    </xf>
    <xf numFmtId="0" fontId="6" fillId="0" borderId="47"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9" fillId="0" borderId="43" xfId="0" applyFont="1" applyBorder="1" applyAlignment="1">
      <alignment horizontal="center" vertical="center"/>
    </xf>
    <xf numFmtId="0" fontId="9" fillId="0" borderId="49" xfId="0" applyFont="1" applyBorder="1" applyAlignment="1">
      <alignment horizontal="center" vertical="center"/>
    </xf>
    <xf numFmtId="0" fontId="9" fillId="0" borderId="18" xfId="0" applyFont="1" applyBorder="1" applyAlignment="1">
      <alignment horizontal="center" vertical="center"/>
    </xf>
    <xf numFmtId="0" fontId="37" fillId="9" borderId="41"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48" fillId="9" borderId="27" xfId="0" applyFont="1" applyFill="1" applyBorder="1" applyAlignment="1">
      <alignment horizontal="center" vertical="center"/>
    </xf>
    <xf numFmtId="0" fontId="48" fillId="9" borderId="10" xfId="0" applyFont="1" applyFill="1" applyBorder="1" applyAlignment="1">
      <alignment horizontal="center" vertical="center"/>
    </xf>
    <xf numFmtId="0" fontId="48" fillId="9" borderId="30" xfId="0" applyFont="1" applyFill="1" applyBorder="1" applyAlignment="1">
      <alignment horizontal="center" vertical="center"/>
    </xf>
    <xf numFmtId="0" fontId="48" fillId="9" borderId="7" xfId="0" applyFont="1" applyFill="1" applyBorder="1" applyAlignment="1">
      <alignment horizontal="center" vertical="center"/>
    </xf>
    <xf numFmtId="0" fontId="48" fillId="9" borderId="41" xfId="0" applyFont="1" applyFill="1" applyBorder="1" applyAlignment="1">
      <alignment horizontal="center" vertical="center"/>
    </xf>
    <xf numFmtId="0" fontId="48" fillId="9" borderId="5" xfId="0" applyFont="1" applyFill="1" applyBorder="1" applyAlignment="1">
      <alignment horizontal="center" vertical="center"/>
    </xf>
    <xf numFmtId="0" fontId="49" fillId="0" borderId="18" xfId="0" applyFont="1" applyBorder="1" applyAlignment="1">
      <alignment horizontal="center" vertical="center"/>
    </xf>
    <xf numFmtId="0" fontId="48" fillId="9" borderId="42" xfId="0" applyFont="1" applyFill="1" applyBorder="1" applyAlignment="1">
      <alignment horizontal="center" vertical="center"/>
    </xf>
    <xf numFmtId="0" fontId="48" fillId="9" borderId="11" xfId="0" applyFont="1" applyFill="1" applyBorder="1" applyAlignment="1">
      <alignment horizontal="center" vertical="center"/>
    </xf>
    <xf numFmtId="0" fontId="6" fillId="9" borderId="19"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36"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0" fillId="9" borderId="22" xfId="0" applyFill="1" applyBorder="1" applyAlignment="1">
      <alignment horizontal="center" vertical="center"/>
    </xf>
    <xf numFmtId="0" fontId="19" fillId="9" borderId="20" xfId="0" applyFont="1" applyFill="1" applyBorder="1" applyAlignment="1">
      <alignment horizontal="center" vertical="center" wrapText="1"/>
    </xf>
    <xf numFmtId="0" fontId="19" fillId="9" borderId="26" xfId="0" applyFont="1" applyFill="1" applyBorder="1" applyAlignment="1">
      <alignment horizontal="center" vertical="center" wrapText="1"/>
    </xf>
    <xf numFmtId="0" fontId="19" fillId="9" borderId="62"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9" borderId="60" xfId="0" applyFont="1" applyFill="1" applyBorder="1" applyAlignment="1">
      <alignment horizontal="center" vertical="center" wrapText="1"/>
    </xf>
    <xf numFmtId="0" fontId="6" fillId="9" borderId="47" xfId="0" applyFont="1" applyFill="1" applyBorder="1" applyAlignment="1">
      <alignment horizontal="center" vertical="center" wrapText="1"/>
    </xf>
    <xf numFmtId="0" fontId="48" fillId="9" borderId="41" xfId="0" applyFont="1" applyFill="1" applyBorder="1" applyAlignment="1">
      <alignment horizontal="center" vertical="center" wrapText="1"/>
    </xf>
    <xf numFmtId="0" fontId="48" fillId="9" borderId="13" xfId="0" applyFont="1" applyFill="1" applyBorder="1" applyAlignment="1">
      <alignment horizontal="center" vertical="center" wrapText="1"/>
    </xf>
    <xf numFmtId="0" fontId="49" fillId="9" borderId="42" xfId="0" applyFont="1" applyFill="1" applyBorder="1" applyAlignment="1">
      <alignment horizontal="center" vertical="center"/>
    </xf>
    <xf numFmtId="0" fontId="49" fillId="9" borderId="14" xfId="0" applyFont="1" applyFill="1" applyBorder="1" applyAlignment="1">
      <alignment horizontal="center" vertical="center"/>
    </xf>
    <xf numFmtId="0" fontId="46" fillId="9" borderId="27" xfId="0" applyFont="1" applyFill="1" applyBorder="1" applyAlignment="1">
      <alignment horizontal="center" vertical="center"/>
    </xf>
    <xf numFmtId="0" fontId="46" fillId="9" borderId="41" xfId="0" applyFont="1" applyFill="1" applyBorder="1" applyAlignment="1">
      <alignment horizontal="center" vertical="center"/>
    </xf>
    <xf numFmtId="0" fontId="46" fillId="9" borderId="51" xfId="0" applyFont="1" applyFill="1" applyBorder="1" applyAlignment="1">
      <alignment horizontal="center" vertical="center"/>
    </xf>
    <xf numFmtId="0" fontId="46" fillId="9" borderId="12" xfId="0" applyFont="1" applyFill="1" applyBorder="1" applyAlignment="1">
      <alignment horizontal="center" vertical="center"/>
    </xf>
    <xf numFmtId="0" fontId="46" fillId="9" borderId="13" xfId="0" applyFont="1" applyFill="1" applyBorder="1" applyAlignment="1">
      <alignment horizontal="center" vertical="center"/>
    </xf>
    <xf numFmtId="0" fontId="46" fillId="9" borderId="57" xfId="0" applyFont="1" applyFill="1" applyBorder="1" applyAlignment="1">
      <alignment horizontal="center" vertical="center"/>
    </xf>
    <xf numFmtId="0" fontId="6" fillId="9" borderId="55" xfId="0" applyFont="1" applyFill="1" applyBorder="1" applyAlignment="1">
      <alignment horizontal="center" vertical="center" wrapText="1"/>
    </xf>
    <xf numFmtId="0" fontId="0" fillId="9" borderId="47" xfId="0" applyFill="1" applyBorder="1" applyAlignment="1">
      <alignment horizontal="center" vertical="center" wrapText="1"/>
    </xf>
    <xf numFmtId="0" fontId="46" fillId="9" borderId="60" xfId="0" applyFont="1" applyFill="1" applyBorder="1" applyAlignment="1">
      <alignment horizontal="center" vertical="center"/>
    </xf>
    <xf numFmtId="0" fontId="46" fillId="9" borderId="47" xfId="0" applyFont="1" applyFill="1" applyBorder="1" applyAlignment="1">
      <alignment horizontal="center" vertical="center"/>
    </xf>
    <xf numFmtId="0" fontId="50" fillId="9" borderId="43" xfId="0" applyFont="1" applyFill="1" applyBorder="1" applyAlignment="1">
      <alignment horizontal="center" vertical="center"/>
    </xf>
    <xf numFmtId="0" fontId="50" fillId="9" borderId="49" xfId="0" applyFont="1" applyFill="1" applyBorder="1" applyAlignment="1">
      <alignment horizontal="center" vertical="center"/>
    </xf>
    <xf numFmtId="0" fontId="0" fillId="0" borderId="36" xfId="0" applyBorder="1" applyAlignment="1">
      <alignment horizontal="center" vertical="center"/>
    </xf>
    <xf numFmtId="0" fontId="48" fillId="9" borderId="13" xfId="0" applyFont="1" applyFill="1" applyBorder="1" applyAlignment="1">
      <alignment horizontal="center" vertical="center"/>
    </xf>
    <xf numFmtId="0" fontId="48" fillId="9" borderId="14" xfId="0" applyFont="1" applyFill="1" applyBorder="1" applyAlignment="1">
      <alignment horizontal="center" vertical="center"/>
    </xf>
    <xf numFmtId="0" fontId="46" fillId="0" borderId="60" xfId="0" applyFont="1" applyBorder="1" applyAlignment="1">
      <alignment horizontal="center" vertical="center"/>
    </xf>
    <xf numFmtId="0" fontId="49" fillId="0" borderId="31" xfId="0" applyFont="1" applyBorder="1" applyAlignment="1">
      <alignment horizontal="center" vertical="center"/>
    </xf>
    <xf numFmtId="0" fontId="48" fillId="9" borderId="18" xfId="0" applyFont="1" applyFill="1" applyBorder="1" applyAlignment="1">
      <alignment horizontal="center" vertical="center"/>
    </xf>
    <xf numFmtId="0" fontId="37" fillId="9" borderId="42" xfId="0" applyFont="1" applyFill="1" applyBorder="1" applyAlignment="1">
      <alignment horizontal="center" vertical="center" shrinkToFit="1"/>
    </xf>
    <xf numFmtId="0" fontId="37" fillId="9" borderId="11" xfId="0" applyFont="1" applyFill="1" applyBorder="1" applyAlignment="1">
      <alignment horizontal="center" vertical="center" shrinkToFit="1"/>
    </xf>
    <xf numFmtId="0" fontId="10" fillId="9" borderId="31"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60"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46" fillId="0" borderId="39" xfId="0" applyFont="1" applyBorder="1" applyAlignment="1">
      <alignment horizontal="center" vertical="center"/>
    </xf>
    <xf numFmtId="0" fontId="46" fillId="0" borderId="0" xfId="0" applyFont="1" applyBorder="1" applyAlignment="1">
      <alignment horizontal="center" vertical="center"/>
    </xf>
    <xf numFmtId="0" fontId="46" fillId="0" borderId="66" xfId="0" applyFont="1" applyBorder="1" applyAlignment="1">
      <alignment horizontal="center" vertical="center"/>
    </xf>
    <xf numFmtId="0" fontId="37" fillId="0" borderId="45" xfId="0" applyFont="1" applyBorder="1" applyAlignment="1">
      <alignment horizontal="center" vertical="center"/>
    </xf>
    <xf numFmtId="0" fontId="37" fillId="0" borderId="4" xfId="0" applyFont="1" applyBorder="1" applyAlignment="1">
      <alignment horizontal="center" vertical="center"/>
    </xf>
    <xf numFmtId="0" fontId="37" fillId="0" borderId="54" xfId="0" applyFont="1" applyBorder="1" applyAlignment="1">
      <alignment horizontal="center" vertical="center"/>
    </xf>
    <xf numFmtId="0" fontId="48" fillId="9" borderId="12" xfId="0" applyFont="1" applyFill="1" applyBorder="1" applyAlignment="1">
      <alignment horizontal="center" vertical="center"/>
    </xf>
    <xf numFmtId="0" fontId="37" fillId="9" borderId="27"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50" fillId="0" borderId="43" xfId="0" applyNumberFormat="1" applyFont="1" applyFill="1" applyBorder="1" applyAlignment="1">
      <alignment horizontal="center"/>
    </xf>
    <xf numFmtId="0" fontId="50" fillId="0" borderId="49" xfId="0" applyNumberFormat="1" applyFont="1" applyFill="1" applyBorder="1" applyAlignment="1">
      <alignment horizontal="center"/>
    </xf>
    <xf numFmtId="0" fontId="50" fillId="0" borderId="18" xfId="0" applyNumberFormat="1" applyFont="1" applyFill="1" applyBorder="1" applyAlignment="1">
      <alignment horizontal="center"/>
    </xf>
    <xf numFmtId="0" fontId="46" fillId="0" borderId="60" xfId="0" applyFont="1" applyBorder="1" applyAlignment="1">
      <alignment horizontal="center" vertical="center" wrapText="1"/>
    </xf>
    <xf numFmtId="1" fontId="46" fillId="0" borderId="65" xfId="0" applyNumberFormat="1" applyFont="1" applyBorder="1" applyAlignment="1">
      <alignment horizontal="center" vertical="center"/>
    </xf>
    <xf numFmtId="1" fontId="46" fillId="0" borderId="37" xfId="0" applyNumberFormat="1" applyFont="1" applyBorder="1" applyAlignment="1">
      <alignment horizontal="center" vertical="center"/>
    </xf>
    <xf numFmtId="0" fontId="6" fillId="0" borderId="5" xfId="0" applyFont="1" applyBorder="1" applyAlignment="1">
      <alignment horizontal="center" vertical="center"/>
    </xf>
    <xf numFmtId="0" fontId="21" fillId="0" borderId="43" xfId="0" applyFont="1" applyBorder="1" applyAlignment="1">
      <alignment horizontal="center" vertical="center"/>
    </xf>
    <xf numFmtId="0" fontId="21" fillId="0" borderId="49" xfId="0" applyFont="1" applyBorder="1" applyAlignment="1">
      <alignment horizontal="center" vertical="center"/>
    </xf>
    <xf numFmtId="0" fontId="21" fillId="0" borderId="18" xfId="0" applyFont="1" applyBorder="1" applyAlignment="1">
      <alignment horizontal="center" vertical="center"/>
    </xf>
    <xf numFmtId="0" fontId="7" fillId="0" borderId="43" xfId="0" applyFont="1" applyBorder="1" applyAlignment="1">
      <alignment horizontal="center" vertical="center"/>
    </xf>
    <xf numFmtId="0" fontId="7" fillId="0" borderId="49" xfId="0" applyFont="1" applyBorder="1" applyAlignment="1">
      <alignment horizontal="center" vertical="center"/>
    </xf>
    <xf numFmtId="0" fontId="7"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6" fillId="0" borderId="11" xfId="0" applyFont="1" applyBorder="1" applyAlignment="1">
      <alignment horizontal="center" vertical="center"/>
    </xf>
    <xf numFmtId="0" fontId="19" fillId="0" borderId="11"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54" xfId="0" applyFont="1" applyBorder="1" applyAlignment="1">
      <alignment horizontal="center" vertical="center"/>
    </xf>
    <xf numFmtId="0" fontId="19" fillId="0" borderId="52" xfId="0" applyFont="1" applyBorder="1" applyAlignment="1">
      <alignment horizontal="center" vertical="center"/>
    </xf>
    <xf numFmtId="0" fontId="19" fillId="0" borderId="47" xfId="0" applyFont="1" applyBorder="1" applyAlignment="1">
      <alignment horizontal="center" vertical="center"/>
    </xf>
    <xf numFmtId="0" fontId="21" fillId="0" borderId="9" xfId="0" applyFont="1" applyBorder="1" applyAlignment="1">
      <alignment horizontal="center" vertical="center"/>
    </xf>
    <xf numFmtId="0" fontId="21" fillId="0" borderId="14" xfId="0" applyFont="1" applyBorder="1" applyAlignment="1">
      <alignment horizontal="center" vertical="center"/>
    </xf>
    <xf numFmtId="0" fontId="7" fillId="0" borderId="20" xfId="0" applyFont="1" applyBorder="1" applyAlignment="1">
      <alignment horizontal="center"/>
    </xf>
    <xf numFmtId="0" fontId="7" fillId="0" borderId="62" xfId="0" applyFont="1" applyBorder="1" applyAlignment="1">
      <alignment horizontal="center"/>
    </xf>
    <xf numFmtId="0" fontId="7" fillId="0" borderId="32" xfId="0" applyFont="1" applyBorder="1" applyAlignment="1">
      <alignment horizontal="center"/>
    </xf>
    <xf numFmtId="0" fontId="7" fillId="0" borderId="67" xfId="0" applyFont="1" applyBorder="1" applyAlignment="1">
      <alignment horizontal="center"/>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9" xfId="0" applyFont="1" applyBorder="1" applyAlignment="1">
      <alignment horizontal="center" vertical="top" wrapText="1"/>
    </xf>
    <xf numFmtId="0" fontId="7" fillId="0" borderId="22" xfId="0" applyFont="1" applyBorder="1" applyAlignment="1">
      <alignment horizontal="center" vertical="top" wrapText="1"/>
    </xf>
    <xf numFmtId="0" fontId="13" fillId="0" borderId="0" xfId="0" applyFont="1" applyAlignment="1">
      <alignment horizontal="left"/>
    </xf>
    <xf numFmtId="0" fontId="7" fillId="0" borderId="23" xfId="0" applyFont="1" applyBorder="1" applyAlignment="1">
      <alignment horizontal="center"/>
    </xf>
    <xf numFmtId="0" fontId="0" fillId="0" borderId="20" xfId="0" applyBorder="1" applyAlignment="1">
      <alignment horizontal="center" vertical="center"/>
    </xf>
    <xf numFmtId="0" fontId="0" fillId="0" borderId="62" xfId="0" applyBorder="1" applyAlignment="1">
      <alignment horizontal="center" vertical="center"/>
    </xf>
    <xf numFmtId="0" fontId="4" fillId="0" borderId="26" xfId="0" applyFont="1" applyBorder="1" applyAlignment="1">
      <alignment horizontal="center" vertical="center" wrapText="1"/>
    </xf>
    <xf numFmtId="0" fontId="4" fillId="0" borderId="62" xfId="0" applyFont="1" applyBorder="1" applyAlignment="1">
      <alignment horizontal="center" vertical="center" wrapText="1"/>
    </xf>
    <xf numFmtId="0" fontId="24" fillId="0" borderId="0" xfId="0" applyFont="1" applyAlignment="1"/>
    <xf numFmtId="0" fontId="22" fillId="0" borderId="0" xfId="0" applyFont="1" applyAlignment="1">
      <alignment horizontal="center" vertical="center" wrapText="1"/>
    </xf>
    <xf numFmtId="0" fontId="0" fillId="0" borderId="0" xfId="0" applyAlignment="1">
      <alignment horizontal="center" vertical="center" wrapText="1"/>
    </xf>
    <xf numFmtId="0" fontId="38" fillId="0" borderId="5" xfId="0" applyFont="1" applyBorder="1" applyAlignment="1">
      <alignment horizontal="center" vertical="top" wrapText="1"/>
    </xf>
    <xf numFmtId="0" fontId="38" fillId="0" borderId="5" xfId="0" applyFont="1" applyBorder="1" applyAlignment="1">
      <alignment horizontal="center" vertical="top"/>
    </xf>
    <xf numFmtId="0" fontId="38" fillId="8" borderId="5" xfId="0" applyFont="1" applyFill="1" applyBorder="1" applyAlignment="1">
      <alignment horizontal="left"/>
    </xf>
    <xf numFmtId="0" fontId="38" fillId="0" borderId="5" xfId="0" applyFont="1" applyFill="1" applyBorder="1" applyAlignment="1">
      <alignment horizontal="center" vertical="top"/>
    </xf>
    <xf numFmtId="0" fontId="39" fillId="0" borderId="5" xfId="0" applyFont="1" applyBorder="1" applyAlignment="1">
      <alignment horizontal="left" vertical="top" wrapText="1"/>
    </xf>
    <xf numFmtId="0" fontId="39" fillId="0" borderId="5" xfId="0" applyFont="1" applyBorder="1" applyAlignment="1">
      <alignment horizontal="left" vertical="top"/>
    </xf>
    <xf numFmtId="0" fontId="39" fillId="0" borderId="5" xfId="0" applyFont="1" applyBorder="1" applyAlignment="1">
      <alignment vertical="top" wrapText="1"/>
    </xf>
    <xf numFmtId="0" fontId="39" fillId="0" borderId="5" xfId="0" applyFont="1" applyBorder="1" applyAlignment="1">
      <alignment vertical="top"/>
    </xf>
    <xf numFmtId="0" fontId="28" fillId="0" borderId="7"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3" xfId="0" applyFont="1" applyBorder="1" applyAlignment="1">
      <alignment horizontal="center" vertical="center"/>
    </xf>
    <xf numFmtId="0" fontId="28" fillId="0" borderId="11" xfId="0" applyFont="1" applyBorder="1" applyAlignment="1">
      <alignment horizontal="center" vertical="center"/>
    </xf>
    <xf numFmtId="0" fontId="28" fillId="0" borderId="14" xfId="0" applyFont="1" applyBorder="1" applyAlignment="1">
      <alignment horizontal="center" vertical="center"/>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30" xfId="0" applyFont="1" applyBorder="1" applyAlignment="1">
      <alignment horizontal="center" vertical="center"/>
    </xf>
    <xf numFmtId="0" fontId="28" fillId="0" borderId="42" xfId="0" applyFont="1" applyBorder="1" applyAlignment="1">
      <alignment horizontal="center" vertical="center"/>
    </xf>
    <xf numFmtId="0" fontId="28" fillId="0" borderId="47" xfId="0" applyFont="1" applyBorder="1" applyAlignment="1">
      <alignment horizontal="center" vertical="center"/>
    </xf>
    <xf numFmtId="0" fontId="28" fillId="0" borderId="53" xfId="0" applyFont="1" applyBorder="1" applyAlignment="1">
      <alignment horizontal="center" vertical="center"/>
    </xf>
    <xf numFmtId="0" fontId="28" fillId="0" borderId="38" xfId="0" applyFont="1" applyBorder="1" applyAlignment="1">
      <alignment horizontal="center" vertical="center"/>
    </xf>
    <xf numFmtId="0" fontId="34" fillId="0" borderId="27" xfId="0" applyFont="1" applyBorder="1" applyAlignment="1">
      <alignment horizontal="center" vertical="center" wrapText="1"/>
    </xf>
    <xf numFmtId="0" fontId="0" fillId="0" borderId="10" xfId="0" applyBorder="1" applyAlignment="1">
      <alignment horizontal="center" vertical="center" wrapText="1"/>
    </xf>
    <xf numFmtId="0" fontId="34" fillId="0" borderId="41" xfId="0" applyFont="1" applyBorder="1" applyAlignment="1">
      <alignment horizontal="center" vertical="center" wrapText="1"/>
    </xf>
    <xf numFmtId="0" fontId="0" fillId="0" borderId="5" xfId="0" applyBorder="1" applyAlignment="1">
      <alignment horizontal="center" vertical="center" wrapText="1"/>
    </xf>
    <xf numFmtId="0" fontId="34" fillId="0" borderId="42" xfId="0" applyFont="1" applyBorder="1" applyAlignment="1">
      <alignment horizontal="center" vertical="center" shrinkToFit="1"/>
    </xf>
    <xf numFmtId="0" fontId="0" fillId="0" borderId="11" xfId="0" applyBorder="1" applyAlignment="1">
      <alignment horizontal="center" vertical="center" shrinkToFit="1"/>
    </xf>
    <xf numFmtId="0" fontId="28" fillId="0" borderId="46" xfId="0" applyFont="1" applyBorder="1" applyAlignment="1">
      <alignment horizontal="center" vertical="center"/>
    </xf>
    <xf numFmtId="0" fontId="28" fillId="0" borderId="61" xfId="0" applyFont="1" applyBorder="1" applyAlignment="1">
      <alignment horizontal="center" vertical="center"/>
    </xf>
    <xf numFmtId="0" fontId="1" fillId="0" borderId="0" xfId="0" applyFont="1" applyAlignment="1">
      <alignment horizontal="center"/>
    </xf>
    <xf numFmtId="0" fontId="0" fillId="9" borderId="0" xfId="0" applyFill="1"/>
    <xf numFmtId="0" fontId="37" fillId="9" borderId="17" xfId="0" applyFont="1" applyFill="1" applyBorder="1" applyAlignment="1">
      <alignment vertical="center" wrapText="1"/>
    </xf>
    <xf numFmtId="0" fontId="37" fillId="9" borderId="28" xfId="0" applyFont="1" applyFill="1" applyBorder="1" applyAlignment="1">
      <alignment vertical="center" wrapText="1"/>
    </xf>
    <xf numFmtId="0" fontId="37" fillId="2" borderId="17" xfId="0" applyFont="1" applyFill="1" applyBorder="1" applyAlignment="1">
      <alignment vertical="center" wrapText="1"/>
    </xf>
    <xf numFmtId="0" fontId="37" fillId="2" borderId="28" xfId="0" applyFont="1" applyFill="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6" zoomScale="85" zoomScaleNormal="85" workbookViewId="0">
      <selection activeCell="N33" sqref="N33"/>
    </sheetView>
  </sheetViews>
  <sheetFormatPr defaultColWidth="9.109375" defaultRowHeight="13.8"/>
  <cols>
    <col min="1" max="1" width="48.109375" style="214" customWidth="1"/>
    <col min="2" max="2" width="4.6640625" style="214" hidden="1" customWidth="1"/>
    <col min="3" max="3" width="9.109375" style="214" hidden="1" customWidth="1"/>
    <col min="4" max="4" width="36" style="214" customWidth="1"/>
    <col min="5" max="5" width="0.33203125" style="214" hidden="1" customWidth="1"/>
    <col min="6" max="11" width="9.109375" style="214" hidden="1" customWidth="1"/>
    <col min="12" max="16384" width="9.109375" style="214"/>
  </cols>
  <sheetData>
    <row r="1" spans="1:4">
      <c r="A1" s="444" t="s">
        <v>16</v>
      </c>
      <c r="B1" s="444"/>
      <c r="C1" s="444"/>
      <c r="D1" s="444"/>
    </row>
    <row r="2" spans="1:4">
      <c r="A2" s="444" t="s">
        <v>52</v>
      </c>
      <c r="B2" s="444"/>
      <c r="C2" s="444"/>
      <c r="D2" s="444"/>
    </row>
    <row r="3" spans="1:4">
      <c r="A3" s="215"/>
      <c r="B3" s="216"/>
      <c r="C3" s="216"/>
      <c r="D3" s="216"/>
    </row>
    <row r="4" spans="1:4">
      <c r="A4" s="215"/>
      <c r="B4" s="216"/>
      <c r="C4" s="216"/>
      <c r="D4" s="216"/>
    </row>
    <row r="5" spans="1:4">
      <c r="A5" s="215"/>
      <c r="B5" s="216"/>
      <c r="C5" s="216"/>
      <c r="D5" s="216"/>
    </row>
    <row r="6" spans="1:4" ht="18" customHeight="1">
      <c r="A6" s="445" t="s">
        <v>21</v>
      </c>
      <c r="B6" s="445"/>
      <c r="C6" s="445"/>
      <c r="D6" s="445"/>
    </row>
    <row r="7" spans="1:4" ht="14.25" customHeight="1">
      <c r="A7" s="38"/>
      <c r="B7" s="38"/>
      <c r="C7" s="38"/>
      <c r="D7" s="38"/>
    </row>
    <row r="8" spans="1:4">
      <c r="A8" s="440"/>
      <c r="B8" s="440"/>
      <c r="C8" s="440"/>
      <c r="D8" s="440"/>
    </row>
    <row r="9" spans="1:4">
      <c r="A9" s="440" t="s">
        <v>136</v>
      </c>
      <c r="B9" s="442"/>
      <c r="C9" s="442"/>
      <c r="D9" s="442"/>
    </row>
    <row r="10" spans="1:4">
      <c r="A10" s="440" t="s">
        <v>65</v>
      </c>
      <c r="B10" s="440"/>
      <c r="C10" s="440"/>
      <c r="D10" s="440"/>
    </row>
    <row r="11" spans="1:4">
      <c r="A11" s="440" t="s">
        <v>149</v>
      </c>
      <c r="B11" s="440"/>
      <c r="C11" s="440"/>
      <c r="D11" s="440"/>
    </row>
    <row r="12" spans="1:4">
      <c r="A12" s="440" t="s">
        <v>53</v>
      </c>
      <c r="B12" s="440"/>
      <c r="C12" s="440"/>
      <c r="D12" s="440"/>
    </row>
    <row r="13" spans="1:4">
      <c r="A13" s="441" t="s">
        <v>308</v>
      </c>
      <c r="B13" s="442"/>
      <c r="C13" s="442"/>
      <c r="D13" s="442"/>
    </row>
    <row r="14" spans="1:4">
      <c r="A14" s="218"/>
      <c r="B14" s="217"/>
      <c r="C14" s="217"/>
      <c r="D14" s="217"/>
    </row>
    <row r="15" spans="1:4">
      <c r="A15" s="219"/>
      <c r="B15" s="219"/>
      <c r="C15" s="219"/>
      <c r="D15" s="219"/>
    </row>
    <row r="16" spans="1:4" ht="15.75" customHeight="1">
      <c r="A16" s="220"/>
      <c r="B16" s="220"/>
      <c r="C16" s="220"/>
      <c r="D16" s="220"/>
    </row>
    <row r="17" spans="1:4">
      <c r="A17" s="219"/>
      <c r="B17" s="219"/>
      <c r="C17" s="219"/>
      <c r="D17" s="219"/>
    </row>
    <row r="18" spans="1:4">
      <c r="A18" s="219"/>
      <c r="B18" s="219"/>
      <c r="C18" s="219"/>
      <c r="D18" s="219"/>
    </row>
    <row r="19" spans="1:4">
      <c r="A19" s="219"/>
      <c r="B19" s="219"/>
      <c r="C19" s="219"/>
      <c r="D19" s="219"/>
    </row>
    <row r="20" spans="1:4">
      <c r="A20" s="220"/>
      <c r="B20" s="220"/>
      <c r="C20" s="220"/>
      <c r="D20" s="220"/>
    </row>
    <row r="21" spans="1:4">
      <c r="A21" s="220"/>
      <c r="B21" s="220"/>
      <c r="C21" s="220"/>
      <c r="D21" s="220"/>
    </row>
    <row r="22" spans="1:4">
      <c r="A22" s="219"/>
      <c r="B22" s="219"/>
      <c r="C22" s="219"/>
      <c r="D22" s="219"/>
    </row>
    <row r="23" spans="1:4">
      <c r="A23" s="221"/>
      <c r="B23" s="221"/>
      <c r="C23" s="221"/>
      <c r="D23" s="221"/>
    </row>
    <row r="24" spans="1:4">
      <c r="A24" s="221"/>
      <c r="B24" s="221"/>
      <c r="C24" s="221"/>
      <c r="D24" s="222"/>
    </row>
    <row r="25" spans="1:4" ht="25.5" customHeight="1">
      <c r="A25" s="221"/>
      <c r="B25" s="221"/>
      <c r="C25" s="221"/>
      <c r="D25" s="223"/>
    </row>
    <row r="26" spans="1:4">
      <c r="A26" s="221"/>
      <c r="B26" s="221"/>
      <c r="C26" s="221"/>
      <c r="D26" s="222"/>
    </row>
    <row r="27" spans="1:4">
      <c r="A27" s="221"/>
      <c r="B27" s="221"/>
      <c r="C27" s="221"/>
      <c r="D27" s="222"/>
    </row>
    <row r="28" spans="1:4">
      <c r="A28" s="221"/>
      <c r="B28" s="221"/>
      <c r="C28" s="221"/>
      <c r="D28" s="221"/>
    </row>
    <row r="29" spans="1:4">
      <c r="A29" s="221"/>
      <c r="B29" s="221"/>
      <c r="C29" s="221"/>
      <c r="D29" s="221"/>
    </row>
    <row r="30" spans="1:4">
      <c r="A30" s="221"/>
      <c r="B30" s="221"/>
      <c r="C30" s="221"/>
      <c r="D30" s="221"/>
    </row>
    <row r="31" spans="1:4">
      <c r="A31" s="224"/>
      <c r="B31" s="224"/>
      <c r="C31" s="224"/>
      <c r="D31" s="224"/>
    </row>
    <row r="32" spans="1:4">
      <c r="A32" s="221"/>
      <c r="B32" s="221"/>
      <c r="C32" s="221"/>
      <c r="D32" s="221"/>
    </row>
    <row r="33" spans="1:17">
      <c r="A33" s="222"/>
      <c r="B33" s="222"/>
      <c r="C33" s="222"/>
      <c r="D33" s="225"/>
    </row>
    <row r="34" spans="1:17">
      <c r="A34" s="222"/>
      <c r="B34" s="222"/>
      <c r="C34" s="222"/>
      <c r="D34" s="226"/>
    </row>
    <row r="35" spans="1:17">
      <c r="A35" s="724" t="s">
        <v>306</v>
      </c>
      <c r="B35" s="443"/>
      <c r="C35" s="443"/>
      <c r="D35" s="205" t="s">
        <v>10</v>
      </c>
      <c r="E35" s="39"/>
      <c r="F35" s="39"/>
      <c r="G35" s="39"/>
      <c r="H35" s="39"/>
      <c r="I35" s="39"/>
      <c r="J35" s="39"/>
      <c r="K35" s="39"/>
      <c r="L35" s="39"/>
      <c r="M35" s="39"/>
      <c r="N35" s="39"/>
      <c r="O35" s="39"/>
      <c r="P35" s="39"/>
      <c r="Q35" s="39"/>
    </row>
    <row r="36" spans="1:17">
      <c r="A36" s="205"/>
      <c r="B36" s="205"/>
      <c r="C36" s="205"/>
      <c r="D36" s="205"/>
      <c r="E36" s="205"/>
      <c r="F36" s="205"/>
      <c r="G36" s="205"/>
      <c r="H36" s="205"/>
      <c r="I36" s="205"/>
      <c r="J36" s="205"/>
      <c r="K36" s="205"/>
      <c r="L36" s="205"/>
      <c r="M36" s="205"/>
      <c r="N36" s="205"/>
      <c r="O36" s="205"/>
      <c r="P36" s="205"/>
      <c r="Q36" s="205"/>
    </row>
    <row r="37" spans="1:17">
      <c r="A37" s="439" t="s">
        <v>309</v>
      </c>
      <c r="B37" s="439"/>
      <c r="C37" s="439"/>
      <c r="D37" s="211" t="s">
        <v>253</v>
      </c>
      <c r="E37" s="204"/>
      <c r="F37" s="204"/>
      <c r="G37" s="204"/>
      <c r="H37" s="204"/>
      <c r="I37" s="204"/>
      <c r="J37" s="204"/>
      <c r="K37" s="204"/>
      <c r="L37" s="204"/>
      <c r="M37" s="204"/>
      <c r="N37" s="204"/>
      <c r="O37" s="204"/>
      <c r="P37" s="204"/>
      <c r="Q37" s="204"/>
    </row>
    <row r="38" spans="1:17">
      <c r="A38"/>
      <c r="B38"/>
      <c r="C38" s="3"/>
      <c r="D38"/>
      <c r="E38"/>
      <c r="F38"/>
      <c r="G38"/>
      <c r="H38"/>
      <c r="I38"/>
      <c r="J38"/>
      <c r="K38"/>
      <c r="L38"/>
      <c r="M38"/>
      <c r="N38"/>
      <c r="O38"/>
      <c r="P38"/>
      <c r="Q38"/>
    </row>
    <row r="39" spans="1:17">
      <c r="A39"/>
      <c r="B39" s="204"/>
      <c r="C39" s="204"/>
      <c r="D39" s="204"/>
      <c r="E39" s="204"/>
      <c r="F39" s="204"/>
      <c r="G39" s="204"/>
      <c r="H39" s="204"/>
      <c r="I39" s="204"/>
      <c r="J39" s="204"/>
      <c r="K39" s="204"/>
      <c r="L39" s="204"/>
      <c r="M39" s="204"/>
      <c r="N39" s="204"/>
      <c r="O39" s="204"/>
      <c r="P39" s="204"/>
      <c r="Q39" s="204"/>
    </row>
    <row r="40" spans="1:17">
      <c r="A40" s="205" t="s">
        <v>189</v>
      </c>
      <c r="B40" s="439" t="s">
        <v>192</v>
      </c>
      <c r="C40" s="439"/>
      <c r="D40" s="205" t="s">
        <v>190</v>
      </c>
      <c r="E40" s="227"/>
      <c r="F40" s="227"/>
      <c r="G40" s="227"/>
      <c r="H40" s="227"/>
      <c r="I40" s="227"/>
      <c r="J40" s="227"/>
      <c r="K40" s="227"/>
      <c r="L40" s="227"/>
      <c r="M40" s="227"/>
      <c r="N40" s="227"/>
      <c r="O40" s="227"/>
      <c r="P40" s="227"/>
      <c r="Q40" s="227"/>
    </row>
    <row r="41" spans="1:17" ht="14.25" hidden="1" customHeight="1">
      <c r="A41"/>
      <c r="B41" s="439"/>
      <c r="C41" s="439"/>
      <c r="D41" s="3"/>
    </row>
    <row r="42" spans="1:17">
      <c r="A42" s="220"/>
      <c r="B42" s="220"/>
      <c r="C42" s="220"/>
      <c r="D42" s="220"/>
    </row>
    <row r="43" spans="1:17">
      <c r="A43" s="228" t="s">
        <v>281</v>
      </c>
      <c r="B43" s="229"/>
      <c r="C43" s="229"/>
      <c r="D43" s="228" t="s">
        <v>253</v>
      </c>
    </row>
    <row r="44" spans="1:17">
      <c r="A44" s="220"/>
      <c r="B44" s="220"/>
      <c r="C44" s="220"/>
      <c r="D44" s="220"/>
    </row>
    <row r="45" spans="1:17">
      <c r="A45" s="230"/>
      <c r="B45" s="230"/>
      <c r="C45" s="230"/>
      <c r="D45" s="230"/>
    </row>
    <row r="46" spans="1:17">
      <c r="A46" s="230"/>
      <c r="B46" s="230"/>
      <c r="C46" s="230"/>
      <c r="D46" s="230"/>
    </row>
    <row r="47" spans="1:17">
      <c r="A47" s="231"/>
      <c r="B47" s="232"/>
      <c r="C47" s="232"/>
      <c r="D47" s="231"/>
    </row>
    <row r="48" spans="1:17">
      <c r="A48" s="231"/>
      <c r="B48" s="231"/>
      <c r="C48" s="231"/>
      <c r="D48" s="231"/>
    </row>
    <row r="49" spans="1:4">
      <c r="A49" s="233"/>
      <c r="B49" s="233"/>
      <c r="C49" s="233"/>
      <c r="D49" s="233"/>
    </row>
  </sheetData>
  <mergeCells count="13">
    <mergeCell ref="A10:D10"/>
    <mergeCell ref="A1:D1"/>
    <mergeCell ref="A2:D2"/>
    <mergeCell ref="A6:D6"/>
    <mergeCell ref="A8:D8"/>
    <mergeCell ref="A9:D9"/>
    <mergeCell ref="B41:C41"/>
    <mergeCell ref="A11:D11"/>
    <mergeCell ref="A12:D12"/>
    <mergeCell ref="A13:D13"/>
    <mergeCell ref="A35:C35"/>
    <mergeCell ref="A37:C37"/>
    <mergeCell ref="B40:C40"/>
  </mergeCells>
  <phoneticPr fontId="5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F62"/>
  <sheetViews>
    <sheetView tabSelected="1" topLeftCell="A16" zoomScale="142" zoomScaleNormal="142" workbookViewId="0">
      <selection activeCell="B18" sqref="B18"/>
    </sheetView>
  </sheetViews>
  <sheetFormatPr defaultRowHeight="13.2"/>
  <cols>
    <col min="1" max="1" width="4.109375" customWidth="1"/>
    <col min="2" max="2" width="37.33203125" customWidth="1"/>
    <col min="3" max="3" width="15.6640625" style="3" customWidth="1"/>
    <col min="4" max="4" width="3.44140625" customWidth="1"/>
    <col min="5" max="7" width="3.109375" customWidth="1"/>
    <col min="8" max="8" width="2.6640625" customWidth="1"/>
    <col min="9" max="9" width="6.44140625" customWidth="1"/>
    <col min="10" max="10" width="5" customWidth="1"/>
    <col min="11" max="11" width="3.44140625" customWidth="1"/>
    <col min="12" max="12" width="3.109375" customWidth="1"/>
    <col min="13" max="13" width="3.5546875" customWidth="1"/>
    <col min="14" max="14" width="3.88671875" customWidth="1"/>
    <col min="15" max="15" width="3" customWidth="1"/>
    <col min="16" max="16" width="6.44140625" customWidth="1"/>
    <col min="17" max="17" width="5" customWidth="1"/>
    <col min="18" max="19" width="9.109375" hidden="1" customWidth="1"/>
  </cols>
  <sheetData>
    <row r="1" spans="1:58" ht="13.8">
      <c r="A1" s="444" t="s">
        <v>16</v>
      </c>
      <c r="B1" s="444"/>
      <c r="C1" s="444"/>
      <c r="D1" s="46"/>
      <c r="E1" s="46"/>
      <c r="F1" s="46"/>
      <c r="G1" s="46"/>
      <c r="H1" s="46"/>
      <c r="I1" s="46"/>
      <c r="J1" s="46"/>
      <c r="K1" s="46"/>
      <c r="L1" s="46"/>
      <c r="M1" s="46"/>
      <c r="N1" s="46"/>
      <c r="O1" s="46"/>
      <c r="P1" s="46"/>
    </row>
    <row r="2" spans="1:58" ht="13.8">
      <c r="A2" s="444" t="s">
        <v>52</v>
      </c>
      <c r="B2" s="444"/>
      <c r="C2" s="444"/>
      <c r="D2" s="46"/>
      <c r="E2" s="46"/>
      <c r="F2" s="46"/>
      <c r="G2" s="46"/>
      <c r="H2" s="46"/>
      <c r="I2" s="46"/>
      <c r="J2" s="46"/>
      <c r="K2" s="46"/>
      <c r="L2" s="46"/>
      <c r="M2" s="46"/>
      <c r="N2" s="46"/>
      <c r="O2" s="46"/>
      <c r="P2" s="46"/>
    </row>
    <row r="3" spans="1:58" ht="15.6">
      <c r="A3" s="446" t="s">
        <v>15</v>
      </c>
      <c r="B3" s="446"/>
      <c r="C3" s="446"/>
      <c r="D3" s="446"/>
      <c r="E3" s="446"/>
      <c r="F3" s="446"/>
      <c r="G3" s="446"/>
      <c r="H3" s="446"/>
      <c r="I3" s="446"/>
      <c r="J3" s="446"/>
      <c r="K3" s="446"/>
      <c r="L3" s="446"/>
      <c r="M3" s="446"/>
      <c r="N3" s="446"/>
      <c r="O3" s="446"/>
      <c r="P3" s="446"/>
      <c r="Q3" s="447"/>
      <c r="R3" s="7"/>
      <c r="S3" s="7"/>
    </row>
    <row r="4" spans="1:58" ht="13.8">
      <c r="A4" s="440" t="s">
        <v>135</v>
      </c>
      <c r="B4" s="440"/>
      <c r="C4" s="440"/>
      <c r="D4" s="440"/>
      <c r="E4" s="440"/>
      <c r="F4" s="440"/>
      <c r="G4" s="461"/>
      <c r="H4" s="461"/>
      <c r="I4" s="461"/>
      <c r="J4" s="48"/>
      <c r="K4" s="48"/>
      <c r="L4" s="43"/>
      <c r="M4" s="43"/>
      <c r="N4" s="43"/>
      <c r="O4" s="43"/>
      <c r="P4" s="43"/>
      <c r="Q4" s="14"/>
      <c r="R4" s="14"/>
      <c r="S4" s="14"/>
      <c r="T4" s="14"/>
      <c r="U4" s="14"/>
      <c r="V4" s="14"/>
      <c r="W4" s="14"/>
      <c r="X4" s="14"/>
      <c r="Y4" s="15"/>
      <c r="Z4" s="15"/>
      <c r="AA4" s="15"/>
      <c r="AB4" s="15"/>
      <c r="AC4" s="15"/>
      <c r="AD4" s="15"/>
      <c r="AE4" s="15"/>
      <c r="AF4" s="15"/>
      <c r="AG4" s="15"/>
      <c r="AH4" s="15"/>
      <c r="AI4" s="15"/>
      <c r="AJ4" s="15"/>
      <c r="AK4" s="15"/>
      <c r="AL4" s="15"/>
      <c r="AM4" s="15"/>
      <c r="AN4" s="15"/>
      <c r="AO4" s="15"/>
      <c r="AP4" s="15"/>
      <c r="AQ4" s="15"/>
      <c r="AR4" s="15"/>
      <c r="AS4" s="14"/>
      <c r="AT4" s="14"/>
      <c r="AU4" s="14"/>
      <c r="AV4" s="14"/>
      <c r="AW4" s="14"/>
      <c r="AX4" s="14"/>
      <c r="AY4" s="14"/>
      <c r="AZ4" s="14"/>
      <c r="BA4" s="14"/>
      <c r="BB4" s="14"/>
      <c r="BC4" s="10"/>
      <c r="BD4" s="10"/>
      <c r="BE4" s="9"/>
      <c r="BF4" s="9"/>
    </row>
    <row r="5" spans="1:58" ht="13.8">
      <c r="A5" s="441" t="s">
        <v>65</v>
      </c>
      <c r="B5" s="558"/>
      <c r="C5" s="558"/>
      <c r="D5" s="558"/>
      <c r="E5" s="558"/>
      <c r="F5" s="558"/>
      <c r="G5" s="559"/>
      <c r="H5" s="559"/>
      <c r="I5" s="559"/>
      <c r="J5" s="559"/>
      <c r="K5" s="559"/>
      <c r="L5" s="559"/>
      <c r="M5" s="559"/>
      <c r="N5" s="559"/>
      <c r="O5" s="559"/>
      <c r="P5" s="559"/>
      <c r="Q5" s="559"/>
      <c r="R5" s="18"/>
      <c r="S5" s="18"/>
      <c r="T5" s="13"/>
    </row>
    <row r="6" spans="1:58" ht="13.8">
      <c r="A6" s="444" t="s">
        <v>149</v>
      </c>
      <c r="B6" s="444"/>
      <c r="C6" s="444"/>
      <c r="D6" s="444"/>
      <c r="E6" s="444"/>
      <c r="F6" s="444"/>
      <c r="G6" s="38"/>
      <c r="H6" s="38"/>
      <c r="I6" s="38"/>
      <c r="J6" s="49"/>
      <c r="K6" s="49"/>
      <c r="L6" s="49"/>
      <c r="M6" s="49"/>
      <c r="N6" s="49"/>
      <c r="O6" s="49"/>
      <c r="P6" s="49"/>
      <c r="Q6" s="12"/>
      <c r="R6" s="5"/>
      <c r="S6" s="13"/>
      <c r="T6" s="13"/>
    </row>
    <row r="7" spans="1:58" ht="13.8">
      <c r="A7" s="444" t="s">
        <v>53</v>
      </c>
      <c r="B7" s="444"/>
      <c r="C7" s="444"/>
      <c r="D7" s="444"/>
      <c r="E7" s="444"/>
      <c r="F7" s="444"/>
      <c r="G7" s="44"/>
      <c r="H7" s="44"/>
      <c r="I7" s="44"/>
      <c r="J7" s="44"/>
      <c r="K7" s="44"/>
      <c r="L7" s="44"/>
      <c r="M7" s="44"/>
      <c r="N7" s="44"/>
      <c r="O7" s="44"/>
      <c r="P7" s="44"/>
      <c r="Q7" s="13"/>
      <c r="R7" s="13"/>
      <c r="S7" s="13"/>
      <c r="T7" s="13"/>
    </row>
    <row r="8" spans="1:58" ht="13.8">
      <c r="A8" s="440" t="s">
        <v>308</v>
      </c>
      <c r="B8" s="440"/>
      <c r="C8" s="440"/>
      <c r="D8" s="440"/>
      <c r="E8" s="440"/>
      <c r="F8" s="440"/>
      <c r="G8" s="43"/>
      <c r="H8" s="43"/>
      <c r="I8" s="43"/>
      <c r="J8" s="43"/>
      <c r="K8" s="43"/>
      <c r="L8" s="43"/>
      <c r="M8" s="43"/>
      <c r="N8" s="43"/>
      <c r="O8" s="43"/>
      <c r="P8" s="43"/>
      <c r="Q8" s="14"/>
      <c r="R8" s="14"/>
      <c r="S8" s="14"/>
      <c r="T8" s="14"/>
    </row>
    <row r="9" spans="1:58" ht="30.75" customHeight="1">
      <c r="A9" s="43"/>
      <c r="B9" s="43"/>
      <c r="C9" s="43"/>
      <c r="D9" s="43"/>
      <c r="E9" s="43"/>
      <c r="F9" s="43"/>
      <c r="G9" s="43"/>
      <c r="H9" s="43"/>
      <c r="I9" s="43"/>
      <c r="J9" s="43"/>
      <c r="K9" s="43"/>
      <c r="L9" s="43"/>
      <c r="M9" s="43"/>
      <c r="N9" s="43"/>
      <c r="O9" s="43"/>
      <c r="P9" s="43"/>
      <c r="Q9" s="14"/>
      <c r="R9" s="14"/>
      <c r="S9" s="14"/>
      <c r="T9" s="14"/>
    </row>
    <row r="10" spans="1:58" ht="18" thickBot="1">
      <c r="A10" s="560" t="s">
        <v>0</v>
      </c>
      <c r="B10" s="560"/>
      <c r="C10" s="560"/>
      <c r="D10" s="560"/>
      <c r="E10" s="560"/>
      <c r="F10" s="560"/>
      <c r="G10" s="560"/>
      <c r="H10" s="560"/>
      <c r="I10" s="560"/>
      <c r="J10" s="560"/>
      <c r="K10" s="560"/>
      <c r="L10" s="560"/>
      <c r="M10" s="560"/>
      <c r="N10" s="560"/>
      <c r="O10" s="560"/>
      <c r="P10" s="560"/>
      <c r="Q10" s="560"/>
      <c r="U10" s="4"/>
    </row>
    <row r="11" spans="1:58">
      <c r="A11" s="542" t="s">
        <v>12</v>
      </c>
      <c r="B11" s="485" t="s">
        <v>1</v>
      </c>
      <c r="C11" s="542" t="s">
        <v>66</v>
      </c>
      <c r="D11" s="487" t="s">
        <v>2</v>
      </c>
      <c r="E11" s="488"/>
      <c r="F11" s="488"/>
      <c r="G11" s="488"/>
      <c r="H11" s="488"/>
      <c r="I11" s="488"/>
      <c r="J11" s="489"/>
      <c r="K11" s="487" t="s">
        <v>3</v>
      </c>
      <c r="L11" s="488"/>
      <c r="M11" s="488"/>
      <c r="N11" s="488"/>
      <c r="O11" s="488"/>
      <c r="P11" s="488"/>
      <c r="Q11" s="489"/>
    </row>
    <row r="12" spans="1:58">
      <c r="A12" s="543"/>
      <c r="B12" s="486"/>
      <c r="C12" s="543"/>
      <c r="D12" s="517" t="s">
        <v>4</v>
      </c>
      <c r="E12" s="492" t="s">
        <v>5</v>
      </c>
      <c r="F12" s="492" t="s">
        <v>6</v>
      </c>
      <c r="G12" s="492" t="s">
        <v>7</v>
      </c>
      <c r="H12" s="492" t="s">
        <v>29</v>
      </c>
      <c r="I12" s="490" t="s">
        <v>13</v>
      </c>
      <c r="J12" s="494" t="s">
        <v>14</v>
      </c>
      <c r="K12" s="517" t="s">
        <v>4</v>
      </c>
      <c r="L12" s="492" t="s">
        <v>5</v>
      </c>
      <c r="M12" s="492" t="s">
        <v>6</v>
      </c>
      <c r="N12" s="492" t="s">
        <v>7</v>
      </c>
      <c r="O12" s="492" t="s">
        <v>29</v>
      </c>
      <c r="P12" s="490" t="s">
        <v>13</v>
      </c>
      <c r="Q12" s="494" t="s">
        <v>14</v>
      </c>
    </row>
    <row r="13" spans="1:58" ht="13.8" thickBot="1">
      <c r="A13" s="543"/>
      <c r="B13" s="486"/>
      <c r="C13" s="544"/>
      <c r="D13" s="518"/>
      <c r="E13" s="505"/>
      <c r="F13" s="493"/>
      <c r="G13" s="493"/>
      <c r="H13" s="493"/>
      <c r="I13" s="491"/>
      <c r="J13" s="495"/>
      <c r="K13" s="518"/>
      <c r="L13" s="493"/>
      <c r="M13" s="505"/>
      <c r="N13" s="493"/>
      <c r="O13" s="493"/>
      <c r="P13" s="491"/>
      <c r="Q13" s="495"/>
    </row>
    <row r="14" spans="1:58" ht="13.8">
      <c r="A14" s="303">
        <v>1</v>
      </c>
      <c r="B14" s="304" t="s">
        <v>154</v>
      </c>
      <c r="C14" s="305" t="s">
        <v>271</v>
      </c>
      <c r="D14" s="51">
        <v>2</v>
      </c>
      <c r="E14" s="61"/>
      <c r="F14" s="306"/>
      <c r="G14" s="306"/>
      <c r="H14" s="306"/>
      <c r="I14" s="306" t="s">
        <v>55</v>
      </c>
      <c r="J14" s="307">
        <v>5</v>
      </c>
      <c r="K14" s="308"/>
      <c r="L14" s="306"/>
      <c r="M14" s="306"/>
      <c r="N14" s="306"/>
      <c r="O14" s="306"/>
      <c r="P14" s="306"/>
      <c r="Q14" s="307"/>
    </row>
    <row r="15" spans="1:58" s="16" customFormat="1" ht="22.8">
      <c r="A15" s="309">
        <v>2</v>
      </c>
      <c r="B15" s="310" t="s">
        <v>153</v>
      </c>
      <c r="C15" s="311" t="s">
        <v>272</v>
      </c>
      <c r="D15" s="53">
        <v>2</v>
      </c>
      <c r="E15" s="56">
        <v>1</v>
      </c>
      <c r="F15" s="313"/>
      <c r="G15" s="313"/>
      <c r="H15" s="313"/>
      <c r="I15" s="313" t="s">
        <v>55</v>
      </c>
      <c r="J15" s="314">
        <v>6</v>
      </c>
      <c r="K15" s="315"/>
      <c r="L15" s="313"/>
      <c r="M15" s="313"/>
      <c r="N15" s="313"/>
      <c r="O15" s="313"/>
      <c r="P15" s="313"/>
      <c r="Q15" s="314"/>
    </row>
    <row r="16" spans="1:58" ht="23.4">
      <c r="A16" s="309">
        <v>3</v>
      </c>
      <c r="B16" s="316" t="s">
        <v>76</v>
      </c>
      <c r="C16" s="311" t="s">
        <v>273</v>
      </c>
      <c r="D16" s="53">
        <v>1</v>
      </c>
      <c r="E16" s="56">
        <v>1</v>
      </c>
      <c r="F16" s="313"/>
      <c r="G16" s="313"/>
      <c r="H16" s="313"/>
      <c r="I16" s="313" t="s">
        <v>55</v>
      </c>
      <c r="J16" s="314">
        <v>5</v>
      </c>
      <c r="K16" s="315"/>
      <c r="L16" s="313"/>
      <c r="M16" s="313"/>
      <c r="N16" s="313"/>
      <c r="O16" s="313"/>
      <c r="P16" s="313"/>
      <c r="Q16" s="314"/>
    </row>
    <row r="17" spans="1:21" ht="13.8">
      <c r="A17" s="309">
        <v>4</v>
      </c>
      <c r="B17" s="317" t="s">
        <v>67</v>
      </c>
      <c r="C17" s="318" t="s">
        <v>274</v>
      </c>
      <c r="D17" s="53">
        <v>2</v>
      </c>
      <c r="E17" s="56">
        <v>1</v>
      </c>
      <c r="F17" s="313"/>
      <c r="G17" s="313"/>
      <c r="H17" s="313"/>
      <c r="I17" s="313" t="s">
        <v>55</v>
      </c>
      <c r="J17" s="319">
        <v>6</v>
      </c>
      <c r="K17" s="320"/>
      <c r="L17" s="321"/>
      <c r="M17" s="321"/>
      <c r="N17" s="321"/>
      <c r="O17" s="321"/>
      <c r="P17" s="321"/>
      <c r="Q17" s="322"/>
    </row>
    <row r="18" spans="1:21" ht="13.8">
      <c r="A18" s="323">
        <v>5</v>
      </c>
      <c r="B18" s="729" t="s">
        <v>62</v>
      </c>
      <c r="C18" s="324" t="s">
        <v>275</v>
      </c>
      <c r="D18" s="325"/>
      <c r="E18" s="326"/>
      <c r="F18" s="326"/>
      <c r="G18" s="326"/>
      <c r="H18" s="326"/>
      <c r="I18" s="326"/>
      <c r="J18" s="327"/>
      <c r="K18" s="237">
        <v>1</v>
      </c>
      <c r="L18" s="238">
        <v>2</v>
      </c>
      <c r="M18" s="238"/>
      <c r="N18" s="238"/>
      <c r="O18" s="328"/>
      <c r="P18" s="328" t="s">
        <v>55</v>
      </c>
      <c r="Q18" s="329">
        <v>7</v>
      </c>
    </row>
    <row r="19" spans="1:21" ht="13.8">
      <c r="A19" s="309">
        <v>6</v>
      </c>
      <c r="B19" s="317" t="s">
        <v>150</v>
      </c>
      <c r="C19" s="311" t="s">
        <v>276</v>
      </c>
      <c r="D19" s="312"/>
      <c r="E19" s="313"/>
      <c r="F19" s="313"/>
      <c r="G19" s="313"/>
      <c r="H19" s="313"/>
      <c r="I19" s="313"/>
      <c r="J19" s="314"/>
      <c r="K19" s="54">
        <v>1</v>
      </c>
      <c r="L19" s="56">
        <v>1</v>
      </c>
      <c r="M19" s="56"/>
      <c r="N19" s="56"/>
      <c r="O19" s="313"/>
      <c r="P19" s="313" t="s">
        <v>55</v>
      </c>
      <c r="Q19" s="314">
        <v>6</v>
      </c>
    </row>
    <row r="20" spans="1:21" ht="22.8">
      <c r="A20" s="309">
        <v>7</v>
      </c>
      <c r="B20" s="330" t="s">
        <v>254</v>
      </c>
      <c r="C20" s="311" t="s">
        <v>277</v>
      </c>
      <c r="D20" s="331"/>
      <c r="E20" s="332"/>
      <c r="F20" s="332"/>
      <c r="G20" s="332"/>
      <c r="H20" s="332"/>
      <c r="I20" s="332"/>
      <c r="J20" s="333"/>
      <c r="K20" s="73">
        <v>1</v>
      </c>
      <c r="L20" s="69">
        <v>1</v>
      </c>
      <c r="M20" s="69"/>
      <c r="N20" s="69"/>
      <c r="O20" s="332"/>
      <c r="P20" s="332" t="s">
        <v>55</v>
      </c>
      <c r="Q20" s="333">
        <v>7</v>
      </c>
    </row>
    <row r="21" spans="1:21" ht="14.4" thickBot="1">
      <c r="A21" s="334">
        <v>8</v>
      </c>
      <c r="B21" s="335" t="s">
        <v>158</v>
      </c>
      <c r="C21" s="336" t="s">
        <v>255</v>
      </c>
      <c r="D21" s="337"/>
      <c r="E21" s="338"/>
      <c r="F21" s="338"/>
      <c r="G21" s="338"/>
      <c r="H21" s="338"/>
      <c r="I21" s="338"/>
      <c r="J21" s="339"/>
      <c r="K21" s="74"/>
      <c r="L21" s="58"/>
      <c r="M21" s="58"/>
      <c r="N21" s="58">
        <v>2</v>
      </c>
      <c r="O21" s="338"/>
      <c r="P21" s="338" t="s">
        <v>4</v>
      </c>
      <c r="Q21" s="339">
        <v>6</v>
      </c>
    </row>
    <row r="22" spans="1:21" ht="14.25" customHeight="1">
      <c r="A22" s="462" t="s">
        <v>17</v>
      </c>
      <c r="B22" s="463"/>
      <c r="C22" s="464"/>
      <c r="D22" s="340">
        <f>SUM(D14:D20)</f>
        <v>7</v>
      </c>
      <c r="E22" s="341">
        <f>SUM(E14:E20)</f>
        <v>3</v>
      </c>
      <c r="F22" s="342"/>
      <c r="G22" s="343"/>
      <c r="H22" s="501"/>
      <c r="I22" s="510" t="s">
        <v>159</v>
      </c>
      <c r="J22" s="508">
        <f>SUM(J14:J20)</f>
        <v>22</v>
      </c>
      <c r="K22" s="340">
        <f>SUM(K14:K21)</f>
        <v>3</v>
      </c>
      <c r="L22" s="342">
        <f>SUM(L14:L21)</f>
        <v>4</v>
      </c>
      <c r="M22" s="342"/>
      <c r="N22" s="343">
        <f>SUM(N14:N21)</f>
        <v>2</v>
      </c>
      <c r="O22" s="501"/>
      <c r="P22" s="510" t="s">
        <v>156</v>
      </c>
      <c r="Q22" s="508">
        <f>SUM(Q14:Q21)</f>
        <v>26</v>
      </c>
    </row>
    <row r="23" spans="1:21" ht="13.8" thickBot="1">
      <c r="A23" s="465"/>
      <c r="B23" s="466"/>
      <c r="C23" s="467"/>
      <c r="D23" s="479">
        <v>10</v>
      </c>
      <c r="E23" s="480"/>
      <c r="F23" s="480"/>
      <c r="G23" s="480"/>
      <c r="H23" s="502"/>
      <c r="I23" s="511"/>
      <c r="J23" s="509"/>
      <c r="K23" s="479">
        <v>10</v>
      </c>
      <c r="L23" s="480"/>
      <c r="M23" s="480"/>
      <c r="N23" s="480"/>
      <c r="O23" s="502"/>
      <c r="P23" s="511"/>
      <c r="Q23" s="509"/>
    </row>
    <row r="24" spans="1:21" ht="7.5" customHeight="1" thickBot="1">
      <c r="A24" s="11"/>
      <c r="B24" s="11"/>
      <c r="C24" s="11"/>
      <c r="D24" s="28"/>
      <c r="E24" s="28"/>
      <c r="F24" s="28"/>
      <c r="G24" s="28"/>
      <c r="H24" s="28"/>
      <c r="I24" s="29"/>
      <c r="J24" s="22"/>
      <c r="K24" s="28"/>
      <c r="L24" s="28"/>
      <c r="M24" s="28"/>
      <c r="N24" s="28"/>
      <c r="O24" s="28"/>
      <c r="P24" s="29"/>
      <c r="Q24" s="22"/>
    </row>
    <row r="25" spans="1:21" ht="12.75" customHeight="1">
      <c r="A25" s="473" t="s">
        <v>12</v>
      </c>
      <c r="B25" s="473" t="s">
        <v>8</v>
      </c>
      <c r="C25" s="522" t="s">
        <v>66</v>
      </c>
      <c r="D25" s="512" t="s">
        <v>2</v>
      </c>
      <c r="E25" s="513"/>
      <c r="F25" s="513"/>
      <c r="G25" s="513"/>
      <c r="H25" s="513"/>
      <c r="I25" s="513"/>
      <c r="J25" s="514"/>
      <c r="K25" s="512" t="s">
        <v>3</v>
      </c>
      <c r="L25" s="513"/>
      <c r="M25" s="513"/>
      <c r="N25" s="513"/>
      <c r="O25" s="513"/>
      <c r="P25" s="513"/>
      <c r="Q25" s="514"/>
    </row>
    <row r="26" spans="1:21" ht="12.75" customHeight="1">
      <c r="A26" s="474"/>
      <c r="B26" s="474"/>
      <c r="C26" s="523"/>
      <c r="D26" s="519" t="s">
        <v>4</v>
      </c>
      <c r="E26" s="506" t="s">
        <v>5</v>
      </c>
      <c r="F26" s="506" t="s">
        <v>6</v>
      </c>
      <c r="G26" s="506" t="s">
        <v>7</v>
      </c>
      <c r="H26" s="506" t="s">
        <v>29</v>
      </c>
      <c r="I26" s="515" t="s">
        <v>13</v>
      </c>
      <c r="J26" s="494" t="s">
        <v>14</v>
      </c>
      <c r="K26" s="519" t="s">
        <v>4</v>
      </c>
      <c r="L26" s="506" t="s">
        <v>5</v>
      </c>
      <c r="M26" s="506" t="s">
        <v>6</v>
      </c>
      <c r="N26" s="506" t="s">
        <v>7</v>
      </c>
      <c r="O26" s="506" t="s">
        <v>29</v>
      </c>
      <c r="P26" s="515" t="s">
        <v>13</v>
      </c>
      <c r="Q26" s="494" t="s">
        <v>14</v>
      </c>
    </row>
    <row r="27" spans="1:21" ht="13.8" thickBot="1">
      <c r="A27" s="475"/>
      <c r="B27" s="475"/>
      <c r="C27" s="524"/>
      <c r="D27" s="520"/>
      <c r="E27" s="507"/>
      <c r="F27" s="507"/>
      <c r="G27" s="507"/>
      <c r="H27" s="507"/>
      <c r="I27" s="516"/>
      <c r="J27" s="521"/>
      <c r="K27" s="520"/>
      <c r="L27" s="507"/>
      <c r="M27" s="507"/>
      <c r="N27" s="507"/>
      <c r="O27" s="507"/>
      <c r="P27" s="516"/>
      <c r="Q27" s="521"/>
    </row>
    <row r="28" spans="1:21">
      <c r="A28" s="344">
        <v>9</v>
      </c>
      <c r="B28" s="345" t="s">
        <v>137</v>
      </c>
      <c r="C28" s="346" t="s">
        <v>266</v>
      </c>
      <c r="D28" s="554">
        <v>1</v>
      </c>
      <c r="E28" s="555"/>
      <c r="F28" s="500"/>
      <c r="G28" s="500"/>
      <c r="H28" s="500"/>
      <c r="I28" s="500" t="s">
        <v>4</v>
      </c>
      <c r="J28" s="525">
        <v>4</v>
      </c>
      <c r="K28" s="528"/>
      <c r="L28" s="500"/>
      <c r="M28" s="500"/>
      <c r="N28" s="500"/>
      <c r="O28" s="500"/>
      <c r="P28" s="500"/>
      <c r="Q28" s="525"/>
    </row>
    <row r="29" spans="1:21">
      <c r="A29" s="347">
        <v>10</v>
      </c>
      <c r="B29" s="726" t="s">
        <v>310</v>
      </c>
      <c r="C29" s="349" t="s">
        <v>267</v>
      </c>
      <c r="D29" s="469"/>
      <c r="E29" s="471"/>
      <c r="F29" s="472"/>
      <c r="G29" s="472"/>
      <c r="H29" s="472"/>
      <c r="I29" s="472"/>
      <c r="J29" s="526"/>
      <c r="K29" s="527"/>
      <c r="L29" s="472"/>
      <c r="M29" s="472"/>
      <c r="N29" s="472"/>
      <c r="O29" s="472"/>
      <c r="P29" s="472"/>
      <c r="Q29" s="526"/>
    </row>
    <row r="30" spans="1:21">
      <c r="A30" s="347">
        <v>11</v>
      </c>
      <c r="B30" s="348" t="s">
        <v>60</v>
      </c>
      <c r="C30" s="349" t="s">
        <v>268</v>
      </c>
      <c r="D30" s="468">
        <v>1</v>
      </c>
      <c r="E30" s="470">
        <v>1</v>
      </c>
      <c r="F30" s="458"/>
      <c r="G30" s="458"/>
      <c r="H30" s="458"/>
      <c r="I30" s="458" t="s">
        <v>4</v>
      </c>
      <c r="J30" s="448">
        <v>4</v>
      </c>
      <c r="K30" s="456"/>
      <c r="L30" s="458"/>
      <c r="M30" s="458"/>
      <c r="N30" s="458"/>
      <c r="O30" s="458"/>
      <c r="P30" s="458"/>
      <c r="Q30" s="448"/>
      <c r="U30" s="725"/>
    </row>
    <row r="31" spans="1:21">
      <c r="A31" s="347">
        <v>12</v>
      </c>
      <c r="B31" s="728" t="s">
        <v>297</v>
      </c>
      <c r="C31" s="349" t="s">
        <v>269</v>
      </c>
      <c r="D31" s="469"/>
      <c r="E31" s="471"/>
      <c r="F31" s="472"/>
      <c r="G31" s="472"/>
      <c r="H31" s="472"/>
      <c r="I31" s="472"/>
      <c r="J31" s="526"/>
      <c r="K31" s="527"/>
      <c r="L31" s="472"/>
      <c r="M31" s="472"/>
      <c r="N31" s="472"/>
      <c r="O31" s="472"/>
      <c r="P31" s="472"/>
      <c r="Q31" s="526"/>
    </row>
    <row r="32" spans="1:21">
      <c r="A32" s="347">
        <v>13</v>
      </c>
      <c r="B32" s="350" t="s">
        <v>151</v>
      </c>
      <c r="C32" s="349" t="s">
        <v>270</v>
      </c>
      <c r="D32" s="456"/>
      <c r="E32" s="458"/>
      <c r="F32" s="458"/>
      <c r="G32" s="458"/>
      <c r="H32" s="458"/>
      <c r="I32" s="458"/>
      <c r="J32" s="448"/>
      <c r="K32" s="456">
        <v>1</v>
      </c>
      <c r="L32" s="458">
        <v>2</v>
      </c>
      <c r="M32" s="458"/>
      <c r="N32" s="458"/>
      <c r="O32" s="458"/>
      <c r="P32" s="458" t="s">
        <v>4</v>
      </c>
      <c r="Q32" s="448">
        <v>4</v>
      </c>
    </row>
    <row r="33" spans="1:20" ht="27" customHeight="1" thickBot="1">
      <c r="A33" s="351">
        <v>14</v>
      </c>
      <c r="B33" s="352" t="s">
        <v>138</v>
      </c>
      <c r="C33" s="353" t="s">
        <v>280</v>
      </c>
      <c r="D33" s="457"/>
      <c r="E33" s="459"/>
      <c r="F33" s="459"/>
      <c r="G33" s="459"/>
      <c r="H33" s="459"/>
      <c r="I33" s="459"/>
      <c r="J33" s="449"/>
      <c r="K33" s="457"/>
      <c r="L33" s="459"/>
      <c r="M33" s="459"/>
      <c r="N33" s="459"/>
      <c r="O33" s="459"/>
      <c r="P33" s="459"/>
      <c r="Q33" s="449"/>
    </row>
    <row r="34" spans="1:20">
      <c r="A34" s="450" t="s">
        <v>18</v>
      </c>
      <c r="B34" s="451"/>
      <c r="C34" s="452"/>
      <c r="D34" s="340">
        <f>SUM(D28:D33)</f>
        <v>2</v>
      </c>
      <c r="E34" s="342">
        <f>SUM(E28:E33)</f>
        <v>1</v>
      </c>
      <c r="F34" s="342"/>
      <c r="G34" s="343"/>
      <c r="H34" s="501"/>
      <c r="I34" s="451" t="s">
        <v>160</v>
      </c>
      <c r="J34" s="503">
        <f>SUM(J28:J33)</f>
        <v>8</v>
      </c>
      <c r="K34" s="341">
        <f>SUM(K28:K33)</f>
        <v>1</v>
      </c>
      <c r="L34" s="342">
        <f>SUM(L28:L33)</f>
        <v>2</v>
      </c>
      <c r="M34" s="354"/>
      <c r="N34" s="355"/>
      <c r="O34" s="498"/>
      <c r="P34" s="451" t="s">
        <v>155</v>
      </c>
      <c r="Q34" s="503">
        <f>SUM(Q28:Q33)</f>
        <v>4</v>
      </c>
    </row>
    <row r="35" spans="1:20" ht="13.8" thickBot="1">
      <c r="A35" s="453"/>
      <c r="B35" s="454"/>
      <c r="C35" s="455"/>
      <c r="D35" s="481">
        <v>3</v>
      </c>
      <c r="E35" s="482"/>
      <c r="F35" s="482"/>
      <c r="G35" s="482"/>
      <c r="H35" s="502"/>
      <c r="I35" s="460"/>
      <c r="J35" s="504"/>
      <c r="K35" s="481">
        <v>2</v>
      </c>
      <c r="L35" s="482"/>
      <c r="M35" s="482"/>
      <c r="N35" s="482"/>
      <c r="O35" s="499"/>
      <c r="P35" s="460"/>
      <c r="Q35" s="504"/>
    </row>
    <row r="36" spans="1:20" ht="7.5" customHeight="1" thickBot="1">
      <c r="A36" s="137"/>
      <c r="B36" s="137"/>
      <c r="C36" s="362"/>
      <c r="D36" s="137"/>
      <c r="E36" s="137"/>
      <c r="F36" s="137"/>
      <c r="G36" s="137"/>
      <c r="H36" s="137"/>
      <c r="I36" s="363"/>
      <c r="J36" s="363"/>
      <c r="K36" s="137"/>
      <c r="L36" s="137"/>
      <c r="M36" s="137"/>
      <c r="N36" s="137"/>
      <c r="O36" s="137"/>
      <c r="P36" s="137"/>
      <c r="Q36" s="363"/>
    </row>
    <row r="37" spans="1:20" s="234" customFormat="1">
      <c r="A37" s="364"/>
      <c r="B37" s="356" t="s">
        <v>20</v>
      </c>
      <c r="C37" s="357"/>
      <c r="D37" s="358">
        <f>D22+D34</f>
        <v>9</v>
      </c>
      <c r="E37" s="359">
        <f>E22+E34</f>
        <v>4</v>
      </c>
      <c r="F37" s="360"/>
      <c r="G37" s="360"/>
      <c r="H37" s="496"/>
      <c r="I37" s="500" t="s">
        <v>194</v>
      </c>
      <c r="J37" s="483">
        <f>J22+J34</f>
        <v>30</v>
      </c>
      <c r="K37" s="358">
        <f>K22+K34</f>
        <v>4</v>
      </c>
      <c r="L37" s="360">
        <f>L22+L34</f>
        <v>6</v>
      </c>
      <c r="M37" s="360"/>
      <c r="N37" s="360">
        <f>N22+N34</f>
        <v>2</v>
      </c>
      <c r="O37" s="496"/>
      <c r="P37" s="500" t="s">
        <v>193</v>
      </c>
      <c r="Q37" s="483">
        <f>Q22+Q34</f>
        <v>30</v>
      </c>
    </row>
    <row r="38" spans="1:20" s="234" customFormat="1" ht="13.8" thickBot="1">
      <c r="A38" s="364"/>
      <c r="B38" s="361"/>
      <c r="C38" s="357"/>
      <c r="D38" s="476">
        <f>SUM(D37:G37)</f>
        <v>13</v>
      </c>
      <c r="E38" s="477"/>
      <c r="F38" s="477"/>
      <c r="G38" s="478"/>
      <c r="H38" s="497"/>
      <c r="I38" s="459"/>
      <c r="J38" s="484"/>
      <c r="K38" s="476">
        <f>SUM(K37:N37)</f>
        <v>12</v>
      </c>
      <c r="L38" s="477"/>
      <c r="M38" s="477"/>
      <c r="N38" s="478"/>
      <c r="O38" s="497"/>
      <c r="P38" s="459"/>
      <c r="Q38" s="484"/>
    </row>
    <row r="39" spans="1:20" ht="5.25" customHeight="1" thickBot="1">
      <c r="A39" s="27"/>
      <c r="B39" s="11"/>
      <c r="C39" s="11"/>
      <c r="D39" s="25"/>
      <c r="E39" s="25"/>
      <c r="F39" s="25"/>
      <c r="G39" s="25"/>
      <c r="H39" s="25"/>
      <c r="I39" s="25"/>
      <c r="J39" s="25"/>
      <c r="K39" s="25"/>
      <c r="L39" s="25"/>
      <c r="M39" s="25"/>
      <c r="N39" s="25"/>
      <c r="O39" s="25"/>
      <c r="P39" s="25"/>
      <c r="Q39" s="25"/>
    </row>
    <row r="40" spans="1:20">
      <c r="A40" s="534" t="s">
        <v>12</v>
      </c>
      <c r="B40" s="529" t="s">
        <v>9</v>
      </c>
      <c r="C40" s="534" t="s">
        <v>30</v>
      </c>
      <c r="D40" s="545" t="s">
        <v>2</v>
      </c>
      <c r="E40" s="546"/>
      <c r="F40" s="546"/>
      <c r="G40" s="546"/>
      <c r="H40" s="546"/>
      <c r="I40" s="546"/>
      <c r="J40" s="547"/>
      <c r="K40" s="545" t="s">
        <v>3</v>
      </c>
      <c r="L40" s="546"/>
      <c r="M40" s="546"/>
      <c r="N40" s="546"/>
      <c r="O40" s="546"/>
      <c r="P40" s="546"/>
      <c r="Q40" s="547"/>
    </row>
    <row r="41" spans="1:20" s="1" customFormat="1" ht="10.199999999999999">
      <c r="A41" s="535"/>
      <c r="B41" s="530"/>
      <c r="C41" s="535"/>
      <c r="D41" s="532" t="s">
        <v>4</v>
      </c>
      <c r="E41" s="540" t="s">
        <v>5</v>
      </c>
      <c r="F41" s="537" t="s">
        <v>6</v>
      </c>
      <c r="G41" s="537" t="s">
        <v>7</v>
      </c>
      <c r="H41" s="537" t="s">
        <v>29</v>
      </c>
      <c r="I41" s="490" t="s">
        <v>13</v>
      </c>
      <c r="J41" s="495" t="s">
        <v>14</v>
      </c>
      <c r="K41" s="532" t="s">
        <v>4</v>
      </c>
      <c r="L41" s="537" t="s">
        <v>5</v>
      </c>
      <c r="M41" s="540" t="s">
        <v>6</v>
      </c>
      <c r="N41" s="537" t="s">
        <v>7</v>
      </c>
      <c r="O41" s="537" t="s">
        <v>29</v>
      </c>
      <c r="P41" s="490" t="s">
        <v>13</v>
      </c>
      <c r="Q41" s="495" t="s">
        <v>14</v>
      </c>
    </row>
    <row r="42" spans="1:20" ht="13.8" thickBot="1">
      <c r="A42" s="536"/>
      <c r="B42" s="531"/>
      <c r="C42" s="536"/>
      <c r="D42" s="533"/>
      <c r="E42" s="541"/>
      <c r="F42" s="538"/>
      <c r="G42" s="538"/>
      <c r="H42" s="538"/>
      <c r="I42" s="539"/>
      <c r="J42" s="521"/>
      <c r="K42" s="533"/>
      <c r="L42" s="538"/>
      <c r="M42" s="541"/>
      <c r="N42" s="538"/>
      <c r="O42" s="538"/>
      <c r="P42" s="539"/>
      <c r="Q42" s="521"/>
    </row>
    <row r="43" spans="1:20" s="1" customFormat="1">
      <c r="A43" s="178">
        <v>15</v>
      </c>
      <c r="B43" s="179" t="s">
        <v>161</v>
      </c>
      <c r="C43" s="253" t="s">
        <v>245</v>
      </c>
      <c r="D43" s="548">
        <v>1</v>
      </c>
      <c r="E43" s="550">
        <v>1</v>
      </c>
      <c r="F43" s="552"/>
      <c r="G43" s="552"/>
      <c r="H43" s="552"/>
      <c r="I43" s="550" t="s">
        <v>4</v>
      </c>
      <c r="J43" s="556">
        <v>3</v>
      </c>
      <c r="K43" s="561"/>
      <c r="L43" s="563"/>
      <c r="M43" s="563"/>
      <c r="N43" s="563"/>
      <c r="O43" s="563"/>
      <c r="P43" s="565"/>
      <c r="Q43" s="567"/>
      <c r="R43" s="2"/>
      <c r="S43" s="2"/>
      <c r="T43" s="2"/>
    </row>
    <row r="44" spans="1:20">
      <c r="A44" s="273">
        <v>16</v>
      </c>
      <c r="B44" s="274" t="s">
        <v>163</v>
      </c>
      <c r="C44" s="275" t="s">
        <v>246</v>
      </c>
      <c r="D44" s="549"/>
      <c r="E44" s="551"/>
      <c r="F44" s="553"/>
      <c r="G44" s="553"/>
      <c r="H44" s="553"/>
      <c r="I44" s="551"/>
      <c r="J44" s="557"/>
      <c r="K44" s="562"/>
      <c r="L44" s="564"/>
      <c r="M44" s="564"/>
      <c r="N44" s="564"/>
      <c r="O44" s="564"/>
      <c r="P44" s="566"/>
      <c r="Q44" s="568"/>
    </row>
    <row r="45" spans="1:20">
      <c r="A45" s="270">
        <v>17</v>
      </c>
      <c r="B45" s="271" t="s">
        <v>165</v>
      </c>
      <c r="C45" s="272" t="s">
        <v>162</v>
      </c>
      <c r="D45" s="208">
        <v>2</v>
      </c>
      <c r="E45" s="209">
        <v>1</v>
      </c>
      <c r="F45" s="209"/>
      <c r="G45" s="209"/>
      <c r="H45" s="209">
        <v>3</v>
      </c>
      <c r="I45" s="209" t="s">
        <v>55</v>
      </c>
      <c r="J45" s="265">
        <v>5</v>
      </c>
      <c r="K45" s="266"/>
      <c r="L45" s="267"/>
      <c r="M45" s="267"/>
      <c r="N45" s="267"/>
      <c r="O45" s="267"/>
      <c r="P45" s="268"/>
      <c r="Q45" s="269"/>
    </row>
    <row r="46" spans="1:20">
      <c r="A46" s="183">
        <v>18</v>
      </c>
      <c r="B46" s="184" t="s">
        <v>167</v>
      </c>
      <c r="C46" s="254" t="s">
        <v>164</v>
      </c>
      <c r="D46" s="569">
        <v>1</v>
      </c>
      <c r="E46" s="570">
        <v>2</v>
      </c>
      <c r="F46" s="570"/>
      <c r="G46" s="570"/>
      <c r="H46" s="570">
        <v>3</v>
      </c>
      <c r="I46" s="570" t="s">
        <v>55</v>
      </c>
      <c r="J46" s="571">
        <v>5</v>
      </c>
      <c r="K46" s="572"/>
      <c r="L46" s="551"/>
      <c r="M46" s="551"/>
      <c r="N46" s="551"/>
      <c r="O46" s="551"/>
      <c r="P46" s="551"/>
      <c r="Q46" s="557"/>
    </row>
    <row r="47" spans="1:20">
      <c r="A47" s="183">
        <v>19</v>
      </c>
      <c r="B47" s="184" t="s">
        <v>169</v>
      </c>
      <c r="C47" s="254" t="s">
        <v>166</v>
      </c>
      <c r="D47" s="569"/>
      <c r="E47" s="570"/>
      <c r="F47" s="570"/>
      <c r="G47" s="570"/>
      <c r="H47" s="570"/>
      <c r="I47" s="570"/>
      <c r="J47" s="571"/>
      <c r="K47" s="572"/>
      <c r="L47" s="551"/>
      <c r="M47" s="551"/>
      <c r="N47" s="551"/>
      <c r="O47" s="551"/>
      <c r="P47" s="551"/>
      <c r="Q47" s="557"/>
    </row>
    <row r="48" spans="1:20">
      <c r="A48" s="183">
        <v>20</v>
      </c>
      <c r="B48" s="184" t="s">
        <v>171</v>
      </c>
      <c r="C48" s="254" t="s">
        <v>168</v>
      </c>
      <c r="D48" s="569"/>
      <c r="E48" s="570"/>
      <c r="F48" s="570"/>
      <c r="G48" s="570"/>
      <c r="H48" s="570"/>
      <c r="I48" s="570"/>
      <c r="J48" s="571"/>
      <c r="K48" s="572"/>
      <c r="L48" s="551"/>
      <c r="M48" s="551"/>
      <c r="N48" s="551"/>
      <c r="O48" s="551"/>
      <c r="P48" s="551"/>
      <c r="Q48" s="557"/>
    </row>
    <row r="49" spans="1:29">
      <c r="A49" s="183">
        <v>21</v>
      </c>
      <c r="B49" s="184" t="s">
        <v>173</v>
      </c>
      <c r="C49" s="254" t="s">
        <v>170</v>
      </c>
      <c r="D49" s="569"/>
      <c r="E49" s="570"/>
      <c r="F49" s="570"/>
      <c r="G49" s="570"/>
      <c r="H49" s="570"/>
      <c r="I49" s="570"/>
      <c r="J49" s="571"/>
      <c r="K49" s="572"/>
      <c r="L49" s="551"/>
      <c r="M49" s="551"/>
      <c r="N49" s="551"/>
      <c r="O49" s="551"/>
      <c r="P49" s="551"/>
      <c r="Q49" s="557"/>
      <c r="AC49" s="5"/>
    </row>
    <row r="50" spans="1:29">
      <c r="A50" s="185">
        <v>22</v>
      </c>
      <c r="B50" s="186" t="s">
        <v>175</v>
      </c>
      <c r="C50" s="254" t="s">
        <v>247</v>
      </c>
      <c r="D50" s="187"/>
      <c r="E50" s="188"/>
      <c r="F50" s="188"/>
      <c r="G50" s="188"/>
      <c r="H50" s="188"/>
      <c r="I50" s="188"/>
      <c r="J50" s="189"/>
      <c r="K50" s="190">
        <v>2</v>
      </c>
      <c r="L50" s="191">
        <v>1</v>
      </c>
      <c r="M50" s="191"/>
      <c r="N50" s="191"/>
      <c r="O50" s="191">
        <v>3</v>
      </c>
      <c r="P50" s="191" t="s">
        <v>55</v>
      </c>
      <c r="Q50" s="192">
        <v>5</v>
      </c>
    </row>
    <row r="51" spans="1:29" ht="21.6" thickBot="1">
      <c r="A51" s="193">
        <v>23</v>
      </c>
      <c r="B51" s="194" t="s">
        <v>249</v>
      </c>
      <c r="C51" s="254" t="s">
        <v>248</v>
      </c>
      <c r="D51" s="195"/>
      <c r="E51" s="196"/>
      <c r="F51" s="196"/>
      <c r="G51" s="196"/>
      <c r="H51" s="196"/>
      <c r="I51" s="196"/>
      <c r="J51" s="197"/>
      <c r="K51" s="198">
        <v>2</v>
      </c>
      <c r="L51" s="199">
        <v>1</v>
      </c>
      <c r="M51" s="199"/>
      <c r="N51" s="199"/>
      <c r="O51" s="199">
        <v>3</v>
      </c>
      <c r="P51" s="199" t="s">
        <v>55</v>
      </c>
      <c r="Q51" s="200">
        <v>5</v>
      </c>
    </row>
    <row r="52" spans="1:29">
      <c r="A52" s="574" t="s">
        <v>19</v>
      </c>
      <c r="B52" s="575"/>
      <c r="C52" s="576"/>
      <c r="D52" s="23">
        <f>SUM(D43:D51)</f>
        <v>4</v>
      </c>
      <c r="E52" s="20">
        <f>SUM(E43:E51)</f>
        <v>4</v>
      </c>
      <c r="F52" s="20"/>
      <c r="G52" s="21"/>
      <c r="H52" s="580"/>
      <c r="I52" s="580" t="s">
        <v>251</v>
      </c>
      <c r="J52" s="582">
        <f>SUM(J43:J51)</f>
        <v>13</v>
      </c>
      <c r="K52" s="23">
        <f>SUM(K43:K51)</f>
        <v>4</v>
      </c>
      <c r="L52" s="20">
        <f>SUM(L43:L51)</f>
        <v>2</v>
      </c>
      <c r="M52" s="20"/>
      <c r="N52" s="21"/>
      <c r="O52" s="580"/>
      <c r="P52" s="580" t="s">
        <v>179</v>
      </c>
      <c r="Q52" s="582">
        <f>SUM(Q43:Q51)</f>
        <v>10</v>
      </c>
    </row>
    <row r="53" spans="1:29" ht="13.8" thickBot="1">
      <c r="A53" s="577"/>
      <c r="B53" s="578"/>
      <c r="C53" s="579"/>
      <c r="D53" s="584">
        <f>SUM(D52:G52)</f>
        <v>8</v>
      </c>
      <c r="E53" s="585"/>
      <c r="F53" s="585"/>
      <c r="G53" s="586"/>
      <c r="H53" s="581"/>
      <c r="I53" s="581"/>
      <c r="J53" s="583"/>
      <c r="K53" s="584">
        <f>SUM(K52:N52)</f>
        <v>6</v>
      </c>
      <c r="L53" s="585"/>
      <c r="M53" s="585"/>
      <c r="N53" s="586"/>
      <c r="O53" s="581"/>
      <c r="P53" s="581"/>
      <c r="Q53" s="583"/>
      <c r="AC53" s="5"/>
    </row>
    <row r="54" spans="1:29" ht="13.8">
      <c r="A54" s="45"/>
      <c r="B54" s="45"/>
      <c r="C54" s="45"/>
      <c r="D54" s="45"/>
      <c r="E54" s="45"/>
      <c r="F54" s="45"/>
      <c r="G54" s="45"/>
      <c r="H54" s="45"/>
      <c r="I54" s="45"/>
      <c r="J54" s="45"/>
      <c r="K54" s="45"/>
      <c r="L54" s="45"/>
      <c r="M54" s="45"/>
      <c r="N54" s="45"/>
      <c r="O54" s="45"/>
      <c r="P54" s="45"/>
      <c r="Q54" s="45"/>
    </row>
    <row r="55" spans="1:29">
      <c r="A55" s="724" t="s">
        <v>306</v>
      </c>
      <c r="B55" s="443"/>
      <c r="C55" s="443"/>
      <c r="D55" s="443" t="s">
        <v>10</v>
      </c>
      <c r="E55" s="443"/>
      <c r="F55" s="443"/>
      <c r="G55" s="443"/>
      <c r="H55" s="443"/>
      <c r="I55" s="443"/>
      <c r="J55" s="443"/>
      <c r="K55" s="443"/>
      <c r="L55" s="443"/>
      <c r="M55" s="443"/>
      <c r="N55" s="443"/>
      <c r="O55" s="443"/>
      <c r="P55" s="443"/>
      <c r="Q55" s="443"/>
    </row>
    <row r="56" spans="1:29">
      <c r="A56" s="205"/>
      <c r="B56" s="205"/>
      <c r="C56" s="205"/>
      <c r="D56" s="205"/>
      <c r="E56" s="205"/>
      <c r="F56" s="205"/>
      <c r="G56" s="205"/>
      <c r="H56" s="205"/>
      <c r="I56" s="205"/>
      <c r="J56" s="205"/>
      <c r="K56" s="205"/>
      <c r="L56" s="205"/>
      <c r="M56" s="205"/>
      <c r="N56" s="205"/>
      <c r="O56" s="205"/>
      <c r="P56" s="205"/>
      <c r="Q56" s="205"/>
    </row>
    <row r="57" spans="1:29">
      <c r="A57" s="439" t="s">
        <v>307</v>
      </c>
      <c r="B57" s="439"/>
      <c r="C57" s="439"/>
      <c r="D57" s="573" t="s">
        <v>253</v>
      </c>
      <c r="E57" s="573"/>
      <c r="F57" s="573"/>
      <c r="G57" s="573"/>
      <c r="H57" s="573"/>
      <c r="I57" s="573"/>
      <c r="J57" s="573"/>
      <c r="K57" s="573"/>
      <c r="L57" s="573"/>
      <c r="M57" s="573"/>
      <c r="N57" s="573"/>
      <c r="O57" s="573"/>
      <c r="P57" s="573"/>
      <c r="Q57" s="573"/>
    </row>
    <row r="58" spans="1:29">
      <c r="S58" s="4"/>
      <c r="T58" s="4"/>
      <c r="U58" s="4"/>
      <c r="V58" s="4"/>
      <c r="W58" s="4"/>
    </row>
    <row r="59" spans="1:29">
      <c r="B59" s="204"/>
      <c r="C59" s="204"/>
      <c r="D59" s="204"/>
      <c r="E59" s="204"/>
      <c r="F59" s="204"/>
      <c r="G59" s="204"/>
      <c r="H59" s="204"/>
      <c r="I59" s="204"/>
      <c r="J59" s="204"/>
      <c r="K59" s="204"/>
      <c r="L59" s="204"/>
      <c r="M59" s="204"/>
      <c r="N59" s="204"/>
      <c r="O59" s="204"/>
      <c r="P59" s="204"/>
      <c r="Q59" s="204"/>
    </row>
    <row r="60" spans="1:29">
      <c r="A60" s="206"/>
      <c r="B60" s="443" t="s">
        <v>189</v>
      </c>
      <c r="C60" s="443"/>
      <c r="D60" s="443" t="s">
        <v>190</v>
      </c>
      <c r="E60" s="443"/>
      <c r="F60" s="443"/>
      <c r="G60" s="443"/>
      <c r="H60" s="443"/>
      <c r="I60" s="443"/>
      <c r="J60" s="443"/>
      <c r="K60" s="443"/>
      <c r="L60" s="443"/>
      <c r="M60" s="443"/>
      <c r="N60" s="443"/>
      <c r="O60" s="443"/>
      <c r="P60" s="443"/>
      <c r="Q60" s="443"/>
    </row>
    <row r="61" spans="1:29">
      <c r="B61" s="573" t="s">
        <v>281</v>
      </c>
      <c r="C61" s="573"/>
      <c r="D61" s="573" t="s">
        <v>252</v>
      </c>
      <c r="E61" s="573"/>
      <c r="F61" s="573"/>
      <c r="G61" s="573"/>
      <c r="H61" s="573"/>
      <c r="I61" s="573"/>
      <c r="J61" s="573"/>
      <c r="K61" s="573"/>
      <c r="L61" s="573"/>
      <c r="M61" s="573"/>
      <c r="N61" s="573"/>
      <c r="O61" s="573"/>
      <c r="P61" s="573"/>
      <c r="Q61" s="573"/>
    </row>
    <row r="62" spans="1:29">
      <c r="B62" s="34"/>
      <c r="C62" s="34"/>
      <c r="D62" s="34"/>
      <c r="E62" s="34"/>
      <c r="F62" s="34"/>
      <c r="G62" s="34"/>
      <c r="H62" s="34"/>
      <c r="I62" s="34"/>
      <c r="J62" s="34"/>
      <c r="K62" s="34"/>
      <c r="L62" s="34"/>
      <c r="M62" s="34"/>
      <c r="N62" s="34"/>
      <c r="O62" s="34"/>
      <c r="P62" s="34"/>
      <c r="Q62" s="34"/>
    </row>
  </sheetData>
  <mergeCells count="179">
    <mergeCell ref="A57:C57"/>
    <mergeCell ref="D57:Q57"/>
    <mergeCell ref="B60:C60"/>
    <mergeCell ref="D60:Q60"/>
    <mergeCell ref="B61:C61"/>
    <mergeCell ref="D61:Q61"/>
    <mergeCell ref="A52:C53"/>
    <mergeCell ref="H52:H53"/>
    <mergeCell ref="I52:I53"/>
    <mergeCell ref="J52:J53"/>
    <mergeCell ref="O52:O53"/>
    <mergeCell ref="P52:P53"/>
    <mergeCell ref="Q52:Q53"/>
    <mergeCell ref="D53:G53"/>
    <mergeCell ref="K53:N53"/>
    <mergeCell ref="K43:K44"/>
    <mergeCell ref="L43:L44"/>
    <mergeCell ref="M43:M44"/>
    <mergeCell ref="N43:N44"/>
    <mergeCell ref="O43:O44"/>
    <mergeCell ref="P43:P44"/>
    <mergeCell ref="Q43:Q44"/>
    <mergeCell ref="D46:D49"/>
    <mergeCell ref="E46:E49"/>
    <mergeCell ref="F46:F49"/>
    <mergeCell ref="G46:G49"/>
    <mergeCell ref="H46:H49"/>
    <mergeCell ref="I46:I49"/>
    <mergeCell ref="J46:J49"/>
    <mergeCell ref="K46:K49"/>
    <mergeCell ref="L46:L49"/>
    <mergeCell ref="M46:M49"/>
    <mergeCell ref="N46:N49"/>
    <mergeCell ref="O46:O49"/>
    <mergeCell ref="P46:P49"/>
    <mergeCell ref="Q46:Q49"/>
    <mergeCell ref="A1:C1"/>
    <mergeCell ref="A2:C2"/>
    <mergeCell ref="A40:A42"/>
    <mergeCell ref="D40:J40"/>
    <mergeCell ref="H28:H29"/>
    <mergeCell ref="D43:D44"/>
    <mergeCell ref="E43:E44"/>
    <mergeCell ref="F43:F44"/>
    <mergeCell ref="G43:G44"/>
    <mergeCell ref="H43:H44"/>
    <mergeCell ref="G12:G13"/>
    <mergeCell ref="D28:D29"/>
    <mergeCell ref="D26:D27"/>
    <mergeCell ref="F28:F29"/>
    <mergeCell ref="E28:E29"/>
    <mergeCell ref="I43:I44"/>
    <mergeCell ref="J43:J44"/>
    <mergeCell ref="A5:Q5"/>
    <mergeCell ref="A6:F6"/>
    <mergeCell ref="A7:F7"/>
    <mergeCell ref="A8:F8"/>
    <mergeCell ref="A10:Q10"/>
    <mergeCell ref="A11:A13"/>
    <mergeCell ref="Q22:Q23"/>
    <mergeCell ref="C11:C13"/>
    <mergeCell ref="P32:P33"/>
    <mergeCell ref="Q37:Q38"/>
    <mergeCell ref="P37:P38"/>
    <mergeCell ref="Q28:Q29"/>
    <mergeCell ref="P41:P42"/>
    <mergeCell ref="Q34:Q35"/>
    <mergeCell ref="P34:P35"/>
    <mergeCell ref="L26:L27"/>
    <mergeCell ref="P22:P23"/>
    <mergeCell ref="L28:L29"/>
    <mergeCell ref="M28:M29"/>
    <mergeCell ref="O32:O33"/>
    <mergeCell ref="M32:M33"/>
    <mergeCell ref="O26:O27"/>
    <mergeCell ref="P26:P27"/>
    <mergeCell ref="O22:O23"/>
    <mergeCell ref="P28:P29"/>
    <mergeCell ref="L41:L42"/>
    <mergeCell ref="M41:M42"/>
    <mergeCell ref="O41:O42"/>
    <mergeCell ref="K40:Q40"/>
    <mergeCell ref="D11:J11"/>
    <mergeCell ref="M12:M13"/>
    <mergeCell ref="B40:B42"/>
    <mergeCell ref="D41:D42"/>
    <mergeCell ref="C40:C42"/>
    <mergeCell ref="K41:K42"/>
    <mergeCell ref="N41:N42"/>
    <mergeCell ref="H41:H42"/>
    <mergeCell ref="J41:J42"/>
    <mergeCell ref="I41:I42"/>
    <mergeCell ref="Q41:Q42"/>
    <mergeCell ref="E41:E42"/>
    <mergeCell ref="G41:G42"/>
    <mergeCell ref="F41:F42"/>
    <mergeCell ref="K12:K13"/>
    <mergeCell ref="O12:O13"/>
    <mergeCell ref="N12:N13"/>
    <mergeCell ref="I28:I29"/>
    <mergeCell ref="J28:J29"/>
    <mergeCell ref="Q30:Q31"/>
    <mergeCell ref="O30:O31"/>
    <mergeCell ref="P30:P31"/>
    <mergeCell ref="J30:J31"/>
    <mergeCell ref="K30:K31"/>
    <mergeCell ref="N30:N31"/>
    <mergeCell ref="L30:L31"/>
    <mergeCell ref="M30:M31"/>
    <mergeCell ref="N28:N29"/>
    <mergeCell ref="O28:O29"/>
    <mergeCell ref="K28:K29"/>
    <mergeCell ref="G28:G29"/>
    <mergeCell ref="K26:K27"/>
    <mergeCell ref="J26:J27"/>
    <mergeCell ref="N26:N27"/>
    <mergeCell ref="K25:Q25"/>
    <mergeCell ref="B25:B27"/>
    <mergeCell ref="C25:C27"/>
    <mergeCell ref="Q26:Q27"/>
    <mergeCell ref="M26:M27"/>
    <mergeCell ref="F12:F13"/>
    <mergeCell ref="I22:I23"/>
    <mergeCell ref="H22:H23"/>
    <mergeCell ref="I12:I13"/>
    <mergeCell ref="F26:F27"/>
    <mergeCell ref="D25:J25"/>
    <mergeCell ref="H26:H27"/>
    <mergeCell ref="I26:I27"/>
    <mergeCell ref="D12:D13"/>
    <mergeCell ref="H12:H13"/>
    <mergeCell ref="B11:B13"/>
    <mergeCell ref="K11:Q11"/>
    <mergeCell ref="P12:P13"/>
    <mergeCell ref="L12:L13"/>
    <mergeCell ref="Q12:Q13"/>
    <mergeCell ref="O37:O38"/>
    <mergeCell ref="K38:N38"/>
    <mergeCell ref="J32:J33"/>
    <mergeCell ref="O34:O35"/>
    <mergeCell ref="I32:I33"/>
    <mergeCell ref="I37:I38"/>
    <mergeCell ref="G32:G33"/>
    <mergeCell ref="H32:H33"/>
    <mergeCell ref="H34:H35"/>
    <mergeCell ref="H37:H38"/>
    <mergeCell ref="J34:J35"/>
    <mergeCell ref="G30:G31"/>
    <mergeCell ref="D32:D33"/>
    <mergeCell ref="N32:N33"/>
    <mergeCell ref="E12:E13"/>
    <mergeCell ref="E26:E27"/>
    <mergeCell ref="G26:G27"/>
    <mergeCell ref="J22:J23"/>
    <mergeCell ref="J12:J13"/>
    <mergeCell ref="A3:Q3"/>
    <mergeCell ref="A55:C55"/>
    <mergeCell ref="D55:Q55"/>
    <mergeCell ref="Q32:Q33"/>
    <mergeCell ref="A34:C35"/>
    <mergeCell ref="K32:K33"/>
    <mergeCell ref="L32:L33"/>
    <mergeCell ref="I34:I35"/>
    <mergeCell ref="E32:E33"/>
    <mergeCell ref="F32:F33"/>
    <mergeCell ref="A4:I4"/>
    <mergeCell ref="A22:C23"/>
    <mergeCell ref="D30:D31"/>
    <mergeCell ref="E30:E31"/>
    <mergeCell ref="F30:F31"/>
    <mergeCell ref="H30:H31"/>
    <mergeCell ref="I30:I31"/>
    <mergeCell ref="A25:A27"/>
    <mergeCell ref="D38:G38"/>
    <mergeCell ref="D23:G23"/>
    <mergeCell ref="K23:N23"/>
    <mergeCell ref="D35:G35"/>
    <mergeCell ref="K35:N35"/>
    <mergeCell ref="J37:J38"/>
  </mergeCells>
  <phoneticPr fontId="15" type="noConversion"/>
  <pageMargins left="0.70866141732283472" right="0.51181102362204722" top="0.11811023622047245" bottom="0.11811023622047245" header="0" footer="0"/>
  <pageSetup paperSize="9" scale="80" orientation="portrait" horizontalDpi="4294967293" r:id="rId1"/>
  <headerFooter alignWithMargins="0">
    <oddFooter>&amp;R2/8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V59"/>
  <sheetViews>
    <sheetView topLeftCell="A19" zoomScale="148" zoomScaleNormal="148" workbookViewId="0">
      <selection activeCell="K22" sqref="K22:L22"/>
    </sheetView>
  </sheetViews>
  <sheetFormatPr defaultRowHeight="13.2"/>
  <cols>
    <col min="1" max="1" width="3.33203125" customWidth="1"/>
    <col min="2" max="2" width="37.88671875" customWidth="1"/>
    <col min="3" max="3" width="15.44140625" style="3" customWidth="1"/>
    <col min="4" max="4" width="3.5546875" customWidth="1"/>
    <col min="5" max="5" width="3.33203125" customWidth="1"/>
    <col min="6" max="6" width="2.6640625" customWidth="1"/>
    <col min="7" max="7" width="3.33203125" customWidth="1"/>
    <col min="8" max="8" width="2.6640625" customWidth="1"/>
    <col min="9" max="9" width="6.44140625" customWidth="1"/>
    <col min="10" max="10" width="5" customWidth="1"/>
    <col min="11" max="11" width="3.5546875" customWidth="1"/>
    <col min="12" max="12" width="3.109375" customWidth="1"/>
    <col min="13" max="14" width="3.33203125" customWidth="1"/>
    <col min="15" max="15" width="3.5546875" customWidth="1"/>
    <col min="16" max="16" width="6.44140625" customWidth="1"/>
    <col min="17" max="17" width="5" customWidth="1"/>
    <col min="18" max="19" width="9.109375" hidden="1" customWidth="1"/>
  </cols>
  <sheetData>
    <row r="1" spans="1:126" ht="13.8">
      <c r="A1" s="444" t="s">
        <v>16</v>
      </c>
      <c r="B1" s="444"/>
      <c r="C1" s="444"/>
      <c r="D1" s="46"/>
      <c r="E1" s="46"/>
      <c r="F1" s="46"/>
      <c r="G1" s="46"/>
      <c r="H1" s="46"/>
      <c r="I1" s="46"/>
      <c r="J1" s="46"/>
      <c r="K1" s="46"/>
      <c r="L1" s="46"/>
      <c r="M1" s="46"/>
      <c r="N1" s="46"/>
      <c r="O1" s="46"/>
      <c r="P1" s="46"/>
      <c r="R1" s="7"/>
      <c r="S1" s="7"/>
    </row>
    <row r="2" spans="1:126" ht="13.8">
      <c r="A2" s="444" t="s">
        <v>52</v>
      </c>
      <c r="B2" s="444"/>
      <c r="C2" s="444"/>
      <c r="D2" s="46"/>
      <c r="E2" s="46"/>
      <c r="F2" s="46"/>
      <c r="G2" s="46"/>
      <c r="H2" s="46"/>
      <c r="I2" s="46"/>
      <c r="J2" s="46"/>
      <c r="K2" s="46"/>
      <c r="L2" s="46"/>
      <c r="M2" s="46"/>
      <c r="N2" s="46"/>
      <c r="O2" s="46"/>
      <c r="P2" s="46"/>
      <c r="R2" s="13"/>
      <c r="S2" s="13"/>
      <c r="T2" s="13"/>
    </row>
    <row r="3" spans="1:126" ht="15.6">
      <c r="A3" s="446" t="s">
        <v>15</v>
      </c>
      <c r="B3" s="446"/>
      <c r="C3" s="446"/>
      <c r="D3" s="446"/>
      <c r="E3" s="446"/>
      <c r="F3" s="446"/>
      <c r="G3" s="446"/>
      <c r="H3" s="446"/>
      <c r="I3" s="446"/>
      <c r="J3" s="446"/>
      <c r="K3" s="446"/>
      <c r="L3" s="446"/>
      <c r="M3" s="446"/>
      <c r="N3" s="446"/>
      <c r="O3" s="446"/>
      <c r="P3" s="446"/>
      <c r="Q3" s="447"/>
      <c r="R3" s="17"/>
      <c r="S3" s="13"/>
      <c r="T3" s="13"/>
    </row>
    <row r="4" spans="1:126" ht="13.8">
      <c r="A4" s="46"/>
      <c r="B4" s="46"/>
      <c r="C4" s="37"/>
      <c r="D4" s="48"/>
      <c r="E4" s="48"/>
      <c r="F4" s="48"/>
      <c r="G4" s="48"/>
      <c r="H4" s="48"/>
      <c r="I4" s="48"/>
      <c r="J4" s="48"/>
      <c r="K4" s="48"/>
      <c r="L4" s="48"/>
      <c r="M4" s="48"/>
      <c r="N4" s="48"/>
      <c r="O4" s="48"/>
      <c r="P4" s="48"/>
      <c r="Q4" s="35"/>
      <c r="R4" s="14"/>
      <c r="S4" s="14"/>
      <c r="T4" s="14"/>
      <c r="U4" s="14"/>
      <c r="V4" s="14"/>
      <c r="W4" s="14"/>
      <c r="X4" s="14"/>
      <c r="Y4" s="15"/>
      <c r="Z4" s="15"/>
      <c r="AA4" s="15"/>
      <c r="AB4" s="15"/>
      <c r="AC4" s="15"/>
      <c r="AD4" s="15"/>
      <c r="AE4" s="15"/>
      <c r="AF4" s="15"/>
      <c r="AG4" s="15"/>
      <c r="AH4" s="15"/>
      <c r="AI4" s="15"/>
      <c r="AJ4" s="15"/>
      <c r="AK4" s="15"/>
      <c r="AL4" s="15"/>
      <c r="AM4" s="15"/>
      <c r="AN4" s="15"/>
      <c r="AO4" s="15"/>
      <c r="AP4" s="15"/>
      <c r="AQ4" s="15"/>
      <c r="AR4" s="15"/>
      <c r="AS4" s="14"/>
      <c r="AT4" s="14"/>
      <c r="AU4" s="14"/>
      <c r="AV4" s="14"/>
      <c r="AW4" s="14"/>
      <c r="AX4" s="14"/>
      <c r="AY4" s="14"/>
      <c r="AZ4" s="14"/>
      <c r="BA4" s="14"/>
      <c r="BB4" s="14"/>
      <c r="BC4" s="10"/>
      <c r="BD4" s="10"/>
      <c r="BE4" s="9"/>
      <c r="BF4" s="9"/>
    </row>
    <row r="5" spans="1:126" ht="13.8">
      <c r="A5" s="440" t="s">
        <v>135</v>
      </c>
      <c r="B5" s="440"/>
      <c r="C5" s="440"/>
      <c r="D5" s="440"/>
      <c r="E5" s="440"/>
      <c r="F5" s="440"/>
      <c r="G5" s="461"/>
      <c r="H5" s="461"/>
      <c r="I5" s="461"/>
      <c r="J5" s="48"/>
      <c r="K5" s="48"/>
      <c r="L5" s="43"/>
      <c r="M5" s="43"/>
      <c r="N5" s="43"/>
      <c r="O5" s="43"/>
      <c r="P5" s="43"/>
      <c r="Q5" s="14"/>
      <c r="R5" s="18"/>
      <c r="S5" s="18"/>
      <c r="T5" s="13"/>
    </row>
    <row r="6" spans="1:126" ht="13.8">
      <c r="A6" s="558" t="s">
        <v>65</v>
      </c>
      <c r="B6" s="558"/>
      <c r="C6" s="558"/>
      <c r="D6" s="558"/>
      <c r="E6" s="558"/>
      <c r="F6" s="558"/>
      <c r="G6" s="47"/>
      <c r="H6" s="47"/>
      <c r="I6" s="46"/>
      <c r="J6" s="46"/>
      <c r="K6" s="46"/>
      <c r="L6" s="38"/>
      <c r="M6" s="38"/>
      <c r="N6" s="38"/>
      <c r="O6" s="38"/>
      <c r="P6" s="38"/>
      <c r="Q6" s="8"/>
      <c r="R6" s="5"/>
      <c r="S6" s="13"/>
      <c r="T6" s="13"/>
    </row>
    <row r="7" spans="1:126" ht="13.8">
      <c r="A7" s="444" t="s">
        <v>149</v>
      </c>
      <c r="B7" s="444"/>
      <c r="C7" s="444"/>
      <c r="D7" s="444"/>
      <c r="E7" s="444"/>
      <c r="F7" s="444"/>
      <c r="G7" s="38"/>
      <c r="H7" s="38"/>
      <c r="I7" s="38"/>
      <c r="J7" s="49"/>
      <c r="K7" s="49"/>
      <c r="L7" s="49"/>
      <c r="M7" s="49"/>
      <c r="N7" s="49"/>
      <c r="O7" s="49"/>
      <c r="P7" s="49"/>
      <c r="Q7" s="12"/>
      <c r="R7" s="13"/>
      <c r="S7" s="13"/>
      <c r="T7" s="13"/>
    </row>
    <row r="8" spans="1:126" ht="13.8">
      <c r="A8" s="444" t="s">
        <v>53</v>
      </c>
      <c r="B8" s="444"/>
      <c r="C8" s="444"/>
      <c r="D8" s="444"/>
      <c r="E8" s="444"/>
      <c r="F8" s="444"/>
      <c r="G8" s="44"/>
      <c r="H8" s="44"/>
      <c r="I8" s="44"/>
      <c r="J8" s="44"/>
      <c r="K8" s="44"/>
      <c r="L8" s="44"/>
      <c r="M8" s="44"/>
      <c r="N8" s="44"/>
      <c r="O8" s="44"/>
      <c r="P8" s="44"/>
      <c r="Q8" s="13"/>
      <c r="R8" s="14"/>
      <c r="S8" s="14"/>
      <c r="T8" s="14"/>
    </row>
    <row r="9" spans="1:126" ht="13.8">
      <c r="A9" s="440" t="s">
        <v>308</v>
      </c>
      <c r="B9" s="440"/>
      <c r="C9" s="440"/>
      <c r="D9" s="440"/>
      <c r="E9" s="440"/>
      <c r="F9" s="440"/>
      <c r="G9" s="43"/>
      <c r="H9" s="43"/>
      <c r="I9" s="43"/>
      <c r="J9" s="43"/>
      <c r="K9" s="43"/>
      <c r="L9" s="43"/>
      <c r="M9" s="43"/>
      <c r="N9" s="43"/>
      <c r="O9" s="43"/>
      <c r="P9" s="43"/>
      <c r="Q9" s="14"/>
      <c r="R9" s="14"/>
      <c r="S9" s="14"/>
      <c r="T9" s="14"/>
    </row>
    <row r="10" spans="1:126" ht="30" customHeight="1">
      <c r="A10" s="43"/>
      <c r="B10" s="43"/>
      <c r="C10" s="43"/>
      <c r="D10" s="43"/>
      <c r="E10" s="43"/>
      <c r="F10" s="43"/>
      <c r="G10" s="43"/>
      <c r="H10" s="43"/>
      <c r="I10" s="43"/>
      <c r="J10" s="43"/>
      <c r="K10" s="43"/>
      <c r="L10" s="43"/>
      <c r="M10" s="43"/>
      <c r="N10" s="43"/>
      <c r="O10" s="43"/>
      <c r="P10" s="43"/>
      <c r="Q10" s="14"/>
      <c r="R10" s="14"/>
      <c r="S10" s="14"/>
      <c r="T10" s="14"/>
    </row>
    <row r="11" spans="1:126" ht="18" thickBot="1">
      <c r="A11" s="560" t="s">
        <v>11</v>
      </c>
      <c r="B11" s="560"/>
      <c r="C11" s="560"/>
      <c r="D11" s="560"/>
      <c r="E11" s="560"/>
      <c r="F11" s="560"/>
      <c r="G11" s="560"/>
      <c r="H11" s="560"/>
      <c r="I11" s="560"/>
      <c r="J11" s="560"/>
      <c r="K11" s="560"/>
      <c r="L11" s="560"/>
      <c r="M11" s="560"/>
      <c r="N11" s="560"/>
      <c r="O11" s="560"/>
      <c r="P11" s="560"/>
      <c r="Q11" s="560"/>
      <c r="U11" s="4"/>
    </row>
    <row r="12" spans="1:126">
      <c r="A12" s="542" t="s">
        <v>12</v>
      </c>
      <c r="B12" s="485" t="s">
        <v>1</v>
      </c>
      <c r="C12" s="542" t="s">
        <v>261</v>
      </c>
      <c r="D12" s="487" t="s">
        <v>22</v>
      </c>
      <c r="E12" s="488"/>
      <c r="F12" s="488"/>
      <c r="G12" s="488"/>
      <c r="H12" s="488"/>
      <c r="I12" s="488"/>
      <c r="J12" s="489"/>
      <c r="K12" s="487" t="s">
        <v>23</v>
      </c>
      <c r="L12" s="488"/>
      <c r="M12" s="488"/>
      <c r="N12" s="488"/>
      <c r="O12" s="488"/>
      <c r="P12" s="488"/>
      <c r="Q12" s="489"/>
    </row>
    <row r="13" spans="1:126">
      <c r="A13" s="543"/>
      <c r="B13" s="486"/>
      <c r="C13" s="543"/>
      <c r="D13" s="517" t="s">
        <v>4</v>
      </c>
      <c r="E13" s="492" t="s">
        <v>5</v>
      </c>
      <c r="F13" s="492" t="s">
        <v>6</v>
      </c>
      <c r="G13" s="492" t="s">
        <v>7</v>
      </c>
      <c r="H13" s="492" t="s">
        <v>29</v>
      </c>
      <c r="I13" s="490" t="s">
        <v>13</v>
      </c>
      <c r="J13" s="494" t="s">
        <v>14</v>
      </c>
      <c r="K13" s="517" t="s">
        <v>4</v>
      </c>
      <c r="L13" s="492" t="s">
        <v>5</v>
      </c>
      <c r="M13" s="492" t="s">
        <v>6</v>
      </c>
      <c r="N13" s="492" t="s">
        <v>7</v>
      </c>
      <c r="O13" s="492" t="s">
        <v>29</v>
      </c>
      <c r="P13" s="490" t="s">
        <v>13</v>
      </c>
      <c r="Q13" s="494" t="s">
        <v>14</v>
      </c>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row>
    <row r="14" spans="1:126" ht="13.8" thickBot="1">
      <c r="A14" s="543"/>
      <c r="B14" s="486"/>
      <c r="C14" s="630"/>
      <c r="D14" s="518"/>
      <c r="E14" s="505"/>
      <c r="F14" s="493"/>
      <c r="G14" s="493"/>
      <c r="H14" s="493"/>
      <c r="I14" s="491"/>
      <c r="J14" s="495"/>
      <c r="K14" s="518"/>
      <c r="L14" s="493"/>
      <c r="M14" s="505"/>
      <c r="N14" s="493"/>
      <c r="O14" s="493"/>
      <c r="P14" s="491"/>
      <c r="Q14" s="495"/>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4"/>
    </row>
    <row r="15" spans="1:126" ht="13.8">
      <c r="A15" s="365">
        <v>1</v>
      </c>
      <c r="B15" s="366" t="s">
        <v>58</v>
      </c>
      <c r="C15" s="305" t="s">
        <v>262</v>
      </c>
      <c r="D15" s="51">
        <v>2</v>
      </c>
      <c r="E15" s="61">
        <v>1</v>
      </c>
      <c r="F15" s="61"/>
      <c r="G15" s="61"/>
      <c r="H15" s="306"/>
      <c r="I15" s="306" t="s">
        <v>55</v>
      </c>
      <c r="J15" s="307">
        <v>7</v>
      </c>
      <c r="K15" s="308"/>
      <c r="L15" s="306"/>
      <c r="M15" s="306"/>
      <c r="N15" s="306"/>
      <c r="O15" s="306"/>
      <c r="P15" s="306"/>
      <c r="Q15" s="307"/>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4"/>
    </row>
    <row r="16" spans="1:126" s="40" customFormat="1" ht="22.8">
      <c r="A16" s="367">
        <v>2</v>
      </c>
      <c r="B16" s="310" t="s">
        <v>64</v>
      </c>
      <c r="C16" s="311" t="s">
        <v>303</v>
      </c>
      <c r="D16" s="66">
        <v>1</v>
      </c>
      <c r="E16" s="67">
        <v>1</v>
      </c>
      <c r="F16" s="67"/>
      <c r="G16" s="67"/>
      <c r="H16" s="368"/>
      <c r="I16" s="368" t="s">
        <v>55</v>
      </c>
      <c r="J16" s="369">
        <v>6</v>
      </c>
      <c r="K16" s="315"/>
      <c r="L16" s="313"/>
      <c r="M16" s="313"/>
      <c r="N16" s="313"/>
      <c r="O16" s="313"/>
      <c r="P16" s="313"/>
      <c r="Q16" s="314"/>
      <c r="R16" s="42"/>
      <c r="S16" s="41"/>
      <c r="T16" s="239"/>
      <c r="U16" s="239"/>
      <c r="V16" s="239"/>
      <c r="W16" s="239"/>
      <c r="X16" s="239"/>
      <c r="Y16" s="239"/>
      <c r="Z16" s="239"/>
      <c r="AA16" s="239"/>
      <c r="AB16" s="239"/>
      <c r="AC16" s="239"/>
      <c r="AD16" s="239"/>
      <c r="AE16" s="239"/>
      <c r="AF16" s="239"/>
      <c r="AG16" s="239"/>
      <c r="AH16" s="239"/>
      <c r="AI16" s="239"/>
      <c r="AJ16" s="239"/>
      <c r="AK16" s="239"/>
      <c r="AL16" s="239"/>
      <c r="AM16" s="239"/>
      <c r="AN16" s="239"/>
      <c r="AO16" s="240"/>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DQ16" s="241"/>
      <c r="DR16" s="241"/>
      <c r="DS16" s="241"/>
      <c r="DT16" s="241"/>
      <c r="DU16" s="241"/>
      <c r="DV16" s="241"/>
    </row>
    <row r="17" spans="1:126" ht="22.8">
      <c r="A17" s="367">
        <v>3</v>
      </c>
      <c r="B17" s="437" t="s">
        <v>61</v>
      </c>
      <c r="C17" s="311" t="s">
        <v>265</v>
      </c>
      <c r="D17" s="53">
        <v>1</v>
      </c>
      <c r="E17" s="56">
        <v>1</v>
      </c>
      <c r="F17" s="56"/>
      <c r="G17" s="56"/>
      <c r="H17" s="313"/>
      <c r="I17" s="313" t="s">
        <v>55</v>
      </c>
      <c r="J17" s="314">
        <v>6</v>
      </c>
      <c r="K17" s="315"/>
      <c r="L17" s="313"/>
      <c r="M17" s="313"/>
      <c r="N17" s="313"/>
      <c r="O17" s="313"/>
      <c r="P17" s="313"/>
      <c r="Q17" s="31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row>
    <row r="18" spans="1:126" ht="13.8">
      <c r="A18" s="377">
        <v>4</v>
      </c>
      <c r="B18" s="378" t="s">
        <v>191</v>
      </c>
      <c r="C18" s="379" t="s">
        <v>256</v>
      </c>
      <c r="D18" s="53"/>
      <c r="E18" s="56"/>
      <c r="F18" s="56"/>
      <c r="G18" s="56">
        <v>3</v>
      </c>
      <c r="H18" s="381"/>
      <c r="I18" s="381" t="s">
        <v>4</v>
      </c>
      <c r="J18" s="382">
        <v>6</v>
      </c>
      <c r="K18" s="383"/>
      <c r="L18" s="381"/>
      <c r="M18" s="381"/>
      <c r="N18" s="381"/>
      <c r="O18" s="381"/>
      <c r="P18" s="381"/>
      <c r="Q18" s="381"/>
      <c r="T18" s="242"/>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row>
    <row r="19" spans="1:126" ht="22.8">
      <c r="A19" s="384">
        <v>5</v>
      </c>
      <c r="B19" s="385" t="s">
        <v>70</v>
      </c>
      <c r="C19" s="379" t="s">
        <v>264</v>
      </c>
      <c r="D19" s="380"/>
      <c r="E19" s="381"/>
      <c r="F19" s="381"/>
      <c r="G19" s="381"/>
      <c r="H19" s="381"/>
      <c r="I19" s="381"/>
      <c r="J19" s="382"/>
      <c r="K19" s="54">
        <v>2</v>
      </c>
      <c r="L19" s="56"/>
      <c r="M19" s="56"/>
      <c r="N19" s="56"/>
      <c r="O19" s="381"/>
      <c r="P19" s="381" t="s">
        <v>55</v>
      </c>
      <c r="Q19" s="382">
        <v>5</v>
      </c>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row>
    <row r="20" spans="1:126" ht="13.8">
      <c r="A20" s="438"/>
      <c r="B20" s="385" t="s">
        <v>295</v>
      </c>
      <c r="C20" s="379" t="s">
        <v>298</v>
      </c>
      <c r="D20" s="380"/>
      <c r="E20" s="381"/>
      <c r="F20" s="381"/>
      <c r="G20" s="381"/>
      <c r="H20" s="381"/>
      <c r="I20" s="381"/>
      <c r="J20" s="382"/>
      <c r="K20" s="54">
        <v>1</v>
      </c>
      <c r="L20" s="56">
        <v>1</v>
      </c>
      <c r="M20" s="56"/>
      <c r="N20" s="56"/>
      <c r="O20" s="381"/>
      <c r="P20" s="381" t="s">
        <v>55</v>
      </c>
      <c r="Q20" s="382">
        <v>5</v>
      </c>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row>
    <row r="21" spans="1:126" s="16" customFormat="1" ht="22.8">
      <c r="A21" s="377">
        <v>6</v>
      </c>
      <c r="B21" s="385" t="s">
        <v>71</v>
      </c>
      <c r="C21" s="379" t="s">
        <v>263</v>
      </c>
      <c r="D21" s="380"/>
      <c r="E21" s="381"/>
      <c r="F21" s="381"/>
      <c r="G21" s="381"/>
      <c r="H21" s="381"/>
      <c r="I21" s="381"/>
      <c r="J21" s="382"/>
      <c r="K21" s="54"/>
      <c r="L21" s="56"/>
      <c r="M21" s="56">
        <v>2</v>
      </c>
      <c r="N21" s="56"/>
      <c r="O21" s="381"/>
      <c r="P21" s="381" t="s">
        <v>55</v>
      </c>
      <c r="Q21" s="382">
        <v>5</v>
      </c>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243"/>
      <c r="DJ21" s="243"/>
      <c r="DK21" s="243"/>
      <c r="DL21" s="243"/>
      <c r="DM21" s="243"/>
      <c r="DN21" s="243"/>
      <c r="DO21" s="243"/>
      <c r="DP21" s="243"/>
      <c r="DQ21" s="243"/>
      <c r="DR21" s="243"/>
      <c r="DS21" s="243"/>
      <c r="DT21" s="243"/>
      <c r="DU21" s="243"/>
      <c r="DV21" s="243"/>
    </row>
    <row r="22" spans="1:126" s="16" customFormat="1" ht="14.4" thickBot="1">
      <c r="A22" s="386">
        <v>7</v>
      </c>
      <c r="B22" s="387" t="s">
        <v>284</v>
      </c>
      <c r="C22" s="388" t="s">
        <v>299</v>
      </c>
      <c r="D22" s="389"/>
      <c r="E22" s="390"/>
      <c r="F22" s="390"/>
      <c r="G22" s="390"/>
      <c r="H22" s="390"/>
      <c r="I22" s="390"/>
      <c r="J22" s="391"/>
      <c r="K22" s="56">
        <v>1</v>
      </c>
      <c r="L22" s="56">
        <v>1</v>
      </c>
      <c r="M22" s="56"/>
      <c r="N22" s="56"/>
      <c r="O22" s="390"/>
      <c r="P22" s="390" t="s">
        <v>55</v>
      </c>
      <c r="Q22" s="391">
        <v>5</v>
      </c>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43"/>
    </row>
    <row r="23" spans="1:126" s="213" customFormat="1" ht="14.4" thickBot="1">
      <c r="A23" s="386">
        <v>8</v>
      </c>
      <c r="B23" s="392" t="s">
        <v>304</v>
      </c>
      <c r="C23" s="388" t="s">
        <v>300</v>
      </c>
      <c r="D23" s="381"/>
      <c r="E23" s="381"/>
      <c r="F23" s="381"/>
      <c r="G23" s="381"/>
      <c r="H23" s="381"/>
      <c r="I23" s="381"/>
      <c r="J23" s="381"/>
      <c r="K23" s="418"/>
      <c r="L23" s="418"/>
      <c r="M23" s="418"/>
      <c r="N23" s="418">
        <v>3</v>
      </c>
      <c r="O23" s="381"/>
      <c r="P23" s="381" t="s">
        <v>4</v>
      </c>
      <c r="Q23" s="381">
        <v>5</v>
      </c>
      <c r="T23" s="244"/>
      <c r="U23" s="244"/>
      <c r="V23" s="244"/>
      <c r="W23" s="244"/>
      <c r="X23" s="244"/>
      <c r="Y23" s="244"/>
      <c r="Z23" s="244"/>
      <c r="AA23" s="244"/>
      <c r="AB23" s="244"/>
      <c r="AC23" s="244"/>
      <c r="AD23" s="244"/>
      <c r="AE23" s="244"/>
      <c r="AF23" s="244"/>
      <c r="AG23" s="244"/>
      <c r="AH23" s="244"/>
      <c r="AI23" s="244"/>
      <c r="AJ23" s="244"/>
      <c r="AK23" s="244"/>
      <c r="AL23" s="244"/>
      <c r="AM23" s="244"/>
      <c r="AN23" s="244"/>
    </row>
    <row r="24" spans="1:126">
      <c r="A24" s="618" t="s">
        <v>17</v>
      </c>
      <c r="B24" s="619"/>
      <c r="C24" s="620"/>
      <c r="D24" s="393">
        <f>SUM(D15:D23)</f>
        <v>4</v>
      </c>
      <c r="E24" s="394">
        <f>SUM(E15:E23)</f>
        <v>3</v>
      </c>
      <c r="F24" s="394"/>
      <c r="G24" s="395">
        <f>SUM(G15:G23)</f>
        <v>3</v>
      </c>
      <c r="H24" s="626"/>
      <c r="I24" s="614" t="s">
        <v>250</v>
      </c>
      <c r="J24" s="616">
        <f>SUM(J15:J23)</f>
        <v>25</v>
      </c>
      <c r="K24" s="396">
        <f>SUM(K15:K23)</f>
        <v>4</v>
      </c>
      <c r="L24" s="394">
        <f>SUM(L15:L23)</f>
        <v>2</v>
      </c>
      <c r="M24" s="394">
        <f>SUM(M15:M23)</f>
        <v>2</v>
      </c>
      <c r="N24" s="395">
        <f>SUM(N15:N23)</f>
        <v>3</v>
      </c>
      <c r="O24" s="626"/>
      <c r="P24" s="614" t="s">
        <v>305</v>
      </c>
      <c r="Q24" s="616">
        <f>SUM(Q15:Q23)</f>
        <v>25</v>
      </c>
      <c r="T24" s="234"/>
      <c r="U24" s="234"/>
      <c r="V24" s="234"/>
      <c r="W24" s="234"/>
      <c r="X24" s="234"/>
      <c r="Y24" s="234"/>
      <c r="Z24" s="234"/>
      <c r="AA24" s="234"/>
      <c r="AB24" s="234"/>
      <c r="AC24" s="234"/>
      <c r="AD24" s="234"/>
      <c r="AE24" s="234"/>
      <c r="AF24" s="234"/>
      <c r="AG24" s="234"/>
      <c r="AH24" s="234"/>
      <c r="AI24" s="234"/>
      <c r="AJ24" s="234"/>
      <c r="AK24" s="234"/>
      <c r="AL24" s="234"/>
      <c r="AM24" s="234"/>
      <c r="AN24" s="234"/>
    </row>
    <row r="25" spans="1:126" ht="13.8" thickBot="1">
      <c r="A25" s="621"/>
      <c r="B25" s="622"/>
      <c r="C25" s="623"/>
      <c r="D25" s="628">
        <f>SUM(D24:G24)</f>
        <v>10</v>
      </c>
      <c r="E25" s="629"/>
      <c r="F25" s="629"/>
      <c r="G25" s="629"/>
      <c r="H25" s="627"/>
      <c r="I25" s="615"/>
      <c r="J25" s="617"/>
      <c r="K25" s="628">
        <f>SUM(K24:N24)</f>
        <v>11</v>
      </c>
      <c r="L25" s="629"/>
      <c r="M25" s="629"/>
      <c r="N25" s="629"/>
      <c r="O25" s="627"/>
      <c r="P25" s="615"/>
      <c r="Q25" s="617"/>
    </row>
    <row r="26" spans="1:126" ht="13.8" thickBot="1">
      <c r="A26" s="397"/>
      <c r="B26" s="397"/>
      <c r="C26" s="397"/>
      <c r="D26" s="398"/>
      <c r="E26" s="398"/>
      <c r="F26" s="398"/>
      <c r="G26" s="398"/>
      <c r="H26" s="398"/>
      <c r="I26" s="399"/>
      <c r="J26" s="400"/>
      <c r="K26" s="398"/>
      <c r="L26" s="398"/>
      <c r="M26" s="398"/>
      <c r="N26" s="398"/>
      <c r="O26" s="398"/>
      <c r="P26" s="399"/>
      <c r="Q26" s="400"/>
    </row>
    <row r="27" spans="1:126">
      <c r="A27" s="598" t="s">
        <v>12</v>
      </c>
      <c r="B27" s="601" t="s">
        <v>8</v>
      </c>
      <c r="C27" s="604" t="s">
        <v>54</v>
      </c>
      <c r="D27" s="607" t="s">
        <v>33</v>
      </c>
      <c r="E27" s="608"/>
      <c r="F27" s="608"/>
      <c r="G27" s="608"/>
      <c r="H27" s="608"/>
      <c r="I27" s="608"/>
      <c r="J27" s="609"/>
      <c r="K27" s="607" t="s">
        <v>23</v>
      </c>
      <c r="L27" s="608"/>
      <c r="M27" s="608"/>
      <c r="N27" s="608"/>
      <c r="O27" s="608"/>
      <c r="P27" s="608"/>
      <c r="Q27" s="609"/>
    </row>
    <row r="28" spans="1:126">
      <c r="A28" s="599"/>
      <c r="B28" s="602"/>
      <c r="C28" s="605"/>
      <c r="D28" s="610" t="s">
        <v>4</v>
      </c>
      <c r="E28" s="612" t="s">
        <v>5</v>
      </c>
      <c r="F28" s="612" t="s">
        <v>6</v>
      </c>
      <c r="G28" s="624" t="s">
        <v>7</v>
      </c>
      <c r="H28" s="612" t="s">
        <v>29</v>
      </c>
      <c r="I28" s="640" t="s">
        <v>13</v>
      </c>
      <c r="J28" s="638" t="s">
        <v>14</v>
      </c>
      <c r="K28" s="610" t="s">
        <v>4</v>
      </c>
      <c r="L28" s="612" t="s">
        <v>5</v>
      </c>
      <c r="M28" s="612" t="s">
        <v>6</v>
      </c>
      <c r="N28" s="624" t="s">
        <v>7</v>
      </c>
      <c r="O28" s="612" t="s">
        <v>29</v>
      </c>
      <c r="P28" s="640" t="s">
        <v>13</v>
      </c>
      <c r="Q28" s="638" t="s">
        <v>14</v>
      </c>
    </row>
    <row r="29" spans="1:126" ht="13.8" thickBot="1">
      <c r="A29" s="600"/>
      <c r="B29" s="603"/>
      <c r="C29" s="606"/>
      <c r="D29" s="611"/>
      <c r="E29" s="613"/>
      <c r="F29" s="613"/>
      <c r="G29" s="625"/>
      <c r="H29" s="613"/>
      <c r="I29" s="641"/>
      <c r="J29" s="639"/>
      <c r="K29" s="611"/>
      <c r="L29" s="613"/>
      <c r="M29" s="613"/>
      <c r="N29" s="625"/>
      <c r="O29" s="613"/>
      <c r="P29" s="641"/>
      <c r="Q29" s="639"/>
    </row>
    <row r="30" spans="1:126">
      <c r="A30" s="401">
        <v>9</v>
      </c>
      <c r="B30" s="727" t="s">
        <v>296</v>
      </c>
      <c r="C30" s="402" t="s">
        <v>257</v>
      </c>
      <c r="D30" s="649">
        <v>1</v>
      </c>
      <c r="E30" s="587">
        <v>1</v>
      </c>
      <c r="F30" s="587"/>
      <c r="G30" s="587"/>
      <c r="H30" s="587"/>
      <c r="I30" s="587" t="s">
        <v>55</v>
      </c>
      <c r="J30" s="636">
        <v>5</v>
      </c>
      <c r="K30" s="589"/>
      <c r="L30" s="591"/>
      <c r="M30" s="593"/>
      <c r="N30" s="593"/>
      <c r="O30" s="593"/>
      <c r="P30" s="593"/>
      <c r="Q30" s="596"/>
    </row>
    <row r="31" spans="1:126">
      <c r="A31" s="403">
        <v>10</v>
      </c>
      <c r="B31" s="378" t="s">
        <v>139</v>
      </c>
      <c r="C31" s="404" t="s">
        <v>301</v>
      </c>
      <c r="D31" s="650"/>
      <c r="E31" s="588"/>
      <c r="F31" s="588"/>
      <c r="G31" s="588"/>
      <c r="H31" s="588"/>
      <c r="I31" s="588"/>
      <c r="J31" s="637"/>
      <c r="K31" s="590"/>
      <c r="L31" s="592"/>
      <c r="M31" s="594"/>
      <c r="N31" s="594"/>
      <c r="O31" s="594"/>
      <c r="P31" s="594"/>
      <c r="Q31" s="597"/>
    </row>
    <row r="32" spans="1:126">
      <c r="A32" s="403">
        <v>11</v>
      </c>
      <c r="B32" s="405" t="s">
        <v>134</v>
      </c>
      <c r="C32" s="402" t="s">
        <v>258</v>
      </c>
      <c r="D32" s="590"/>
      <c r="E32" s="594"/>
      <c r="F32" s="594"/>
      <c r="G32" s="594"/>
      <c r="H32" s="594"/>
      <c r="I32" s="594"/>
      <c r="J32" s="597"/>
      <c r="K32" s="590"/>
      <c r="L32" s="592">
        <v>1</v>
      </c>
      <c r="M32" s="594"/>
      <c r="N32" s="594"/>
      <c r="O32" s="594"/>
      <c r="P32" s="594" t="s">
        <v>4</v>
      </c>
      <c r="Q32" s="597">
        <v>5</v>
      </c>
    </row>
    <row r="33" spans="1:29" ht="13.5" customHeight="1" thickBot="1">
      <c r="A33" s="406">
        <v>12</v>
      </c>
      <c r="B33" s="407" t="s">
        <v>72</v>
      </c>
      <c r="C33" s="408" t="s">
        <v>302</v>
      </c>
      <c r="D33" s="648"/>
      <c r="E33" s="631"/>
      <c r="F33" s="631"/>
      <c r="G33" s="631"/>
      <c r="H33" s="631"/>
      <c r="I33" s="631"/>
      <c r="J33" s="632"/>
      <c r="K33" s="648"/>
      <c r="L33" s="635"/>
      <c r="M33" s="631"/>
      <c r="N33" s="631"/>
      <c r="O33" s="631"/>
      <c r="P33" s="631"/>
      <c r="Q33" s="632"/>
    </row>
    <row r="34" spans="1:29">
      <c r="A34" s="642" t="s">
        <v>18</v>
      </c>
      <c r="B34" s="643"/>
      <c r="C34" s="644"/>
      <c r="D34" s="371">
        <f>SUM(D30:D33)</f>
        <v>1</v>
      </c>
      <c r="E34" s="372">
        <f>SUM(E30:E33)</f>
        <v>1</v>
      </c>
      <c r="F34" s="342"/>
      <c r="G34" s="343"/>
      <c r="H34" s="501"/>
      <c r="I34" s="633" t="s">
        <v>57</v>
      </c>
      <c r="J34" s="634">
        <f>SUM(J30:J33)</f>
        <v>5</v>
      </c>
      <c r="K34" s="340">
        <f>SUM(K32:K33)</f>
        <v>0</v>
      </c>
      <c r="L34" s="372">
        <f>SUM(L32:L33)</f>
        <v>1</v>
      </c>
      <c r="M34" s="355"/>
      <c r="N34" s="354"/>
      <c r="O34" s="655"/>
      <c r="P34" s="654" t="s">
        <v>278</v>
      </c>
      <c r="Q34" s="634">
        <v>5</v>
      </c>
    </row>
    <row r="35" spans="1:29" ht="13.8" thickBot="1">
      <c r="A35" s="645"/>
      <c r="B35" s="646"/>
      <c r="C35" s="647"/>
      <c r="D35" s="481">
        <f>SUM(D34:G34)</f>
        <v>2</v>
      </c>
      <c r="E35" s="482"/>
      <c r="F35" s="482"/>
      <c r="G35" s="482"/>
      <c r="H35" s="502"/>
      <c r="I35" s="502"/>
      <c r="J35" s="509"/>
      <c r="K35" s="481">
        <f>SUM(K34:N34)</f>
        <v>1</v>
      </c>
      <c r="L35" s="482"/>
      <c r="M35" s="482"/>
      <c r="N35" s="595"/>
      <c r="O35" s="656"/>
      <c r="P35" s="502"/>
      <c r="Q35" s="509"/>
    </row>
    <row r="36" spans="1:29" ht="13.8" thickBot="1"/>
    <row r="37" spans="1:29">
      <c r="A37" s="370"/>
      <c r="B37" s="373" t="s">
        <v>20</v>
      </c>
      <c r="C37" s="374"/>
      <c r="D37" s="358">
        <f>D24+D34</f>
        <v>5</v>
      </c>
      <c r="E37" s="359">
        <f>E24+E34</f>
        <v>4</v>
      </c>
      <c r="F37" s="359"/>
      <c r="G37" s="359">
        <f>G24+G34</f>
        <v>3</v>
      </c>
      <c r="H37" s="496"/>
      <c r="I37" s="500" t="s">
        <v>223</v>
      </c>
      <c r="J37" s="483">
        <f>J24+J34</f>
        <v>30</v>
      </c>
      <c r="K37" s="358">
        <f>K24+K34</f>
        <v>4</v>
      </c>
      <c r="L37" s="360">
        <f>L24+L34</f>
        <v>3</v>
      </c>
      <c r="M37" s="360">
        <f>M24+M34</f>
        <v>2</v>
      </c>
      <c r="N37" s="360">
        <f>N24+N34</f>
        <v>3</v>
      </c>
      <c r="O37" s="496"/>
      <c r="P37" s="500" t="s">
        <v>194</v>
      </c>
      <c r="Q37" s="483">
        <f>Q24+Q34</f>
        <v>30</v>
      </c>
    </row>
    <row r="38" spans="1:29" ht="13.8" thickBot="1">
      <c r="A38" s="370"/>
      <c r="B38" s="375"/>
      <c r="C38" s="374"/>
      <c r="D38" s="651">
        <f>SUM(D37:G37)</f>
        <v>12</v>
      </c>
      <c r="E38" s="652"/>
      <c r="F38" s="652"/>
      <c r="G38" s="653"/>
      <c r="H38" s="497"/>
      <c r="I38" s="459"/>
      <c r="J38" s="484"/>
      <c r="K38" s="651">
        <f>SUM(K37:N37)</f>
        <v>12</v>
      </c>
      <c r="L38" s="652"/>
      <c r="M38" s="652"/>
      <c r="N38" s="653"/>
      <c r="O38" s="497"/>
      <c r="P38" s="459"/>
      <c r="Q38" s="484"/>
    </row>
    <row r="39" spans="1:29" ht="13.8" thickBot="1">
      <c r="A39" s="27"/>
      <c r="B39" s="11"/>
      <c r="C39" s="11"/>
      <c r="D39" s="25"/>
      <c r="E39" s="25"/>
      <c r="F39" s="25"/>
      <c r="G39" s="25"/>
      <c r="H39" s="25"/>
      <c r="I39" s="25"/>
      <c r="J39" s="25"/>
      <c r="K39" s="25"/>
      <c r="L39" s="25"/>
      <c r="M39" s="25"/>
      <c r="N39" s="25"/>
      <c r="O39" s="25"/>
      <c r="P39" s="25"/>
      <c r="Q39" s="25"/>
    </row>
    <row r="40" spans="1:29" s="1" customFormat="1">
      <c r="A40" s="534" t="s">
        <v>12</v>
      </c>
      <c r="B40" s="529" t="s">
        <v>9</v>
      </c>
      <c r="C40" s="534" t="s">
        <v>30</v>
      </c>
      <c r="D40" s="545" t="s">
        <v>22</v>
      </c>
      <c r="E40" s="546"/>
      <c r="F40" s="546"/>
      <c r="G40" s="546"/>
      <c r="H40" s="546"/>
      <c r="I40" s="546"/>
      <c r="J40" s="547"/>
      <c r="K40" s="545" t="s">
        <v>23</v>
      </c>
      <c r="L40" s="546"/>
      <c r="M40" s="546"/>
      <c r="N40" s="546"/>
      <c r="O40" s="546"/>
      <c r="P40" s="546"/>
      <c r="Q40" s="547"/>
    </row>
    <row r="41" spans="1:29">
      <c r="A41" s="535"/>
      <c r="B41" s="530"/>
      <c r="C41" s="535"/>
      <c r="D41" s="532" t="s">
        <v>4</v>
      </c>
      <c r="E41" s="540" t="s">
        <v>5</v>
      </c>
      <c r="F41" s="537" t="s">
        <v>6</v>
      </c>
      <c r="G41" s="537" t="s">
        <v>7</v>
      </c>
      <c r="H41" s="537" t="s">
        <v>29</v>
      </c>
      <c r="I41" s="490" t="s">
        <v>13</v>
      </c>
      <c r="J41" s="495" t="s">
        <v>14</v>
      </c>
      <c r="K41" s="532" t="s">
        <v>4</v>
      </c>
      <c r="L41" s="537" t="s">
        <v>5</v>
      </c>
      <c r="M41" s="540" t="s">
        <v>6</v>
      </c>
      <c r="N41" s="537" t="s">
        <v>7</v>
      </c>
      <c r="O41" s="537" t="s">
        <v>29</v>
      </c>
      <c r="P41" s="490" t="s">
        <v>13</v>
      </c>
      <c r="Q41" s="495" t="s">
        <v>14</v>
      </c>
    </row>
    <row r="42" spans="1:29" s="1" customFormat="1" ht="10.8" thickBot="1">
      <c r="A42" s="536"/>
      <c r="B42" s="531"/>
      <c r="C42" s="536"/>
      <c r="D42" s="533"/>
      <c r="E42" s="541"/>
      <c r="F42" s="538"/>
      <c r="G42" s="538"/>
      <c r="H42" s="538"/>
      <c r="I42" s="539"/>
      <c r="J42" s="521"/>
      <c r="K42" s="533"/>
      <c r="L42" s="538"/>
      <c r="M42" s="541"/>
      <c r="N42" s="538"/>
      <c r="O42" s="538"/>
      <c r="P42" s="539"/>
      <c r="Q42" s="521"/>
      <c r="R42" s="2"/>
      <c r="S42" s="2"/>
      <c r="T42" s="2"/>
    </row>
    <row r="43" spans="1:29" ht="20.399999999999999">
      <c r="A43" s="210">
        <v>15</v>
      </c>
      <c r="B43" s="201" t="s">
        <v>180</v>
      </c>
      <c r="C43" s="116" t="s">
        <v>220</v>
      </c>
      <c r="D43" s="258"/>
      <c r="E43" s="259"/>
      <c r="F43" s="259"/>
      <c r="G43" s="259">
        <v>3</v>
      </c>
      <c r="H43" s="259">
        <v>3</v>
      </c>
      <c r="I43" s="259" t="s">
        <v>4</v>
      </c>
      <c r="J43" s="264">
        <v>5</v>
      </c>
      <c r="K43" s="182"/>
      <c r="L43" s="180"/>
      <c r="M43" s="180"/>
      <c r="N43" s="180"/>
      <c r="O43" s="180"/>
      <c r="P43" s="180"/>
      <c r="Q43" s="181"/>
    </row>
    <row r="44" spans="1:29">
      <c r="A44" s="83">
        <v>16</v>
      </c>
      <c r="B44" s="202" t="s">
        <v>181</v>
      </c>
      <c r="C44" s="118" t="s">
        <v>184</v>
      </c>
      <c r="D44" s="664">
        <v>1</v>
      </c>
      <c r="E44" s="665">
        <v>2</v>
      </c>
      <c r="F44" s="665"/>
      <c r="G44" s="665"/>
      <c r="H44" s="665">
        <v>3</v>
      </c>
      <c r="I44" s="665" t="s">
        <v>55</v>
      </c>
      <c r="J44" s="667">
        <v>5</v>
      </c>
      <c r="K44" s="668"/>
      <c r="L44" s="657"/>
      <c r="M44" s="657"/>
      <c r="N44" s="657"/>
      <c r="O44" s="657"/>
      <c r="P44" s="657"/>
      <c r="Q44" s="666"/>
    </row>
    <row r="45" spans="1:29">
      <c r="A45" s="83">
        <v>17</v>
      </c>
      <c r="B45" s="202" t="s">
        <v>182</v>
      </c>
      <c r="C45" s="118" t="s">
        <v>186</v>
      </c>
      <c r="D45" s="664"/>
      <c r="E45" s="665"/>
      <c r="F45" s="665"/>
      <c r="G45" s="665"/>
      <c r="H45" s="665"/>
      <c r="I45" s="665"/>
      <c r="J45" s="667"/>
      <c r="K45" s="668"/>
      <c r="L45" s="657"/>
      <c r="M45" s="657"/>
      <c r="N45" s="657"/>
      <c r="O45" s="657"/>
      <c r="P45" s="657"/>
      <c r="Q45" s="666"/>
    </row>
    <row r="46" spans="1:29">
      <c r="A46" s="83">
        <v>18</v>
      </c>
      <c r="B46" s="202" t="s">
        <v>183</v>
      </c>
      <c r="C46" s="118" t="s">
        <v>188</v>
      </c>
      <c r="D46" s="664"/>
      <c r="E46" s="665"/>
      <c r="F46" s="665"/>
      <c r="G46" s="665"/>
      <c r="H46" s="665"/>
      <c r="I46" s="665"/>
      <c r="J46" s="667"/>
      <c r="K46" s="668"/>
      <c r="L46" s="657"/>
      <c r="M46" s="657"/>
      <c r="N46" s="657"/>
      <c r="O46" s="657"/>
      <c r="P46" s="657"/>
      <c r="Q46" s="666"/>
      <c r="AC46" s="5"/>
    </row>
    <row r="47" spans="1:29">
      <c r="A47" s="83">
        <v>19</v>
      </c>
      <c r="B47" s="202" t="s">
        <v>185</v>
      </c>
      <c r="C47" s="118" t="s">
        <v>221</v>
      </c>
      <c r="D47" s="664"/>
      <c r="E47" s="665"/>
      <c r="F47" s="665"/>
      <c r="G47" s="665"/>
      <c r="H47" s="665"/>
      <c r="I47" s="665"/>
      <c r="J47" s="667"/>
      <c r="K47" s="668"/>
      <c r="L47" s="657"/>
      <c r="M47" s="657"/>
      <c r="N47" s="657"/>
      <c r="O47" s="657"/>
      <c r="P47" s="657"/>
      <c r="Q47" s="666"/>
    </row>
    <row r="48" spans="1:29" ht="13.8" thickBot="1">
      <c r="A48" s="83">
        <v>20</v>
      </c>
      <c r="B48" s="203" t="s">
        <v>187</v>
      </c>
      <c r="C48" s="263" t="s">
        <v>222</v>
      </c>
      <c r="D48" s="664"/>
      <c r="E48" s="665"/>
      <c r="F48" s="665"/>
      <c r="G48" s="665"/>
      <c r="H48" s="665"/>
      <c r="I48" s="665"/>
      <c r="J48" s="667"/>
      <c r="K48" s="668"/>
      <c r="L48" s="657"/>
      <c r="M48" s="657"/>
      <c r="N48" s="657"/>
      <c r="O48" s="657"/>
      <c r="P48" s="657"/>
      <c r="Q48" s="666"/>
    </row>
    <row r="49" spans="1:17">
      <c r="A49" s="574" t="s">
        <v>19</v>
      </c>
      <c r="B49" s="670"/>
      <c r="C49" s="576"/>
      <c r="D49" s="260">
        <f>SUM(D41:D48)</f>
        <v>1</v>
      </c>
      <c r="E49" s="261">
        <f>SUM(E41:E48)</f>
        <v>2</v>
      </c>
      <c r="F49" s="261"/>
      <c r="G49" s="262">
        <f>SUM(G43:G48)</f>
        <v>3</v>
      </c>
      <c r="H49" s="674"/>
      <c r="I49" s="674" t="s">
        <v>195</v>
      </c>
      <c r="J49" s="676">
        <f>SUM(J41:J48)</f>
        <v>10</v>
      </c>
      <c r="K49" s="23"/>
      <c r="L49" s="20"/>
      <c r="M49" s="20"/>
      <c r="N49" s="21"/>
      <c r="O49" s="580"/>
      <c r="P49" s="580"/>
      <c r="Q49" s="582"/>
    </row>
    <row r="50" spans="1:17" ht="13.8" thickBot="1">
      <c r="A50" s="671"/>
      <c r="B50" s="672"/>
      <c r="C50" s="673"/>
      <c r="D50" s="658">
        <f>SUM(D49:G49)</f>
        <v>6</v>
      </c>
      <c r="E50" s="659"/>
      <c r="F50" s="659"/>
      <c r="G50" s="660"/>
      <c r="H50" s="675"/>
      <c r="I50" s="675"/>
      <c r="J50" s="677"/>
      <c r="K50" s="661"/>
      <c r="L50" s="662"/>
      <c r="M50" s="662"/>
      <c r="N50" s="663"/>
      <c r="O50" s="581"/>
      <c r="P50" s="581"/>
      <c r="Q50" s="583"/>
    </row>
    <row r="51" spans="1:17">
      <c r="A51" s="11"/>
      <c r="B51" s="669" t="s">
        <v>34</v>
      </c>
      <c r="C51" s="669"/>
      <c r="D51" s="669"/>
      <c r="E51" s="669"/>
      <c r="F51" s="669"/>
      <c r="G51" s="669"/>
      <c r="H51" s="669"/>
      <c r="I51" s="669"/>
      <c r="J51" s="669"/>
      <c r="K51" s="669"/>
      <c r="L51" s="669"/>
      <c r="M51" s="669"/>
      <c r="N51" s="669"/>
      <c r="O51" s="669"/>
      <c r="P51" s="669"/>
      <c r="Q51" s="669"/>
    </row>
    <row r="52" spans="1:17">
      <c r="A52" s="26"/>
      <c r="B52" s="24"/>
      <c r="C52" s="2"/>
      <c r="D52" s="26"/>
      <c r="E52" s="26"/>
      <c r="F52" s="26"/>
      <c r="G52" s="26"/>
      <c r="H52" s="26"/>
      <c r="I52" s="26"/>
      <c r="J52" s="26"/>
      <c r="K52" s="26"/>
      <c r="L52" s="26"/>
      <c r="M52" s="26"/>
      <c r="N52" s="26"/>
      <c r="O52" s="26"/>
      <c r="P52" s="26"/>
      <c r="Q52" s="26"/>
    </row>
    <row r="53" spans="1:17">
      <c r="A53" s="724" t="s">
        <v>306</v>
      </c>
      <c r="B53" s="443"/>
      <c r="C53" s="443"/>
      <c r="D53" s="443" t="s">
        <v>10</v>
      </c>
      <c r="E53" s="443"/>
      <c r="F53" s="443"/>
      <c r="G53" s="443"/>
      <c r="H53" s="443"/>
      <c r="I53" s="443"/>
      <c r="J53" s="443"/>
      <c r="K53" s="443"/>
      <c r="L53" s="443"/>
      <c r="M53" s="443"/>
      <c r="N53" s="443"/>
      <c r="O53" s="443"/>
      <c r="P53" s="443"/>
      <c r="Q53" s="443"/>
    </row>
    <row r="54" spans="1:17">
      <c r="A54" s="205"/>
      <c r="B54" s="205"/>
      <c r="C54" s="205"/>
      <c r="D54" s="205"/>
      <c r="E54" s="205"/>
      <c r="F54" s="205"/>
      <c r="G54" s="205"/>
      <c r="H54" s="205"/>
      <c r="I54" s="205"/>
      <c r="J54" s="205"/>
      <c r="K54" s="205"/>
      <c r="L54" s="205"/>
      <c r="M54" s="205"/>
      <c r="N54" s="205"/>
      <c r="O54" s="205"/>
      <c r="P54" s="205"/>
      <c r="Q54" s="205"/>
    </row>
    <row r="55" spans="1:17">
      <c r="A55" s="439" t="s">
        <v>307</v>
      </c>
      <c r="B55" s="439"/>
      <c r="C55" s="439"/>
      <c r="D55" s="573" t="s">
        <v>253</v>
      </c>
      <c r="E55" s="573"/>
      <c r="F55" s="573"/>
      <c r="G55" s="573"/>
      <c r="H55" s="573"/>
      <c r="I55" s="573"/>
      <c r="J55" s="573"/>
      <c r="K55" s="573"/>
      <c r="L55" s="573"/>
      <c r="M55" s="573"/>
      <c r="N55" s="573"/>
      <c r="O55" s="573"/>
      <c r="P55" s="573"/>
      <c r="Q55" s="573"/>
    </row>
    <row r="57" spans="1:17">
      <c r="B57" s="204"/>
      <c r="C57" s="204"/>
      <c r="D57" s="204"/>
      <c r="E57" s="204"/>
      <c r="F57" s="204"/>
      <c r="G57" s="204"/>
      <c r="H57" s="204"/>
      <c r="I57" s="204"/>
      <c r="J57" s="204"/>
      <c r="K57" s="204"/>
      <c r="L57" s="204"/>
      <c r="M57" s="204"/>
      <c r="N57" s="204"/>
      <c r="O57" s="204"/>
      <c r="P57" s="204"/>
      <c r="Q57" s="204"/>
    </row>
    <row r="58" spans="1:17">
      <c r="A58" s="206"/>
      <c r="B58" s="443" t="s">
        <v>189</v>
      </c>
      <c r="C58" s="443"/>
      <c r="D58" s="443" t="s">
        <v>190</v>
      </c>
      <c r="E58" s="443"/>
      <c r="F58" s="443"/>
      <c r="G58" s="443"/>
      <c r="H58" s="443"/>
      <c r="I58" s="443"/>
      <c r="J58" s="443"/>
      <c r="K58" s="443"/>
      <c r="L58" s="443"/>
      <c r="M58" s="443"/>
      <c r="N58" s="443"/>
      <c r="O58" s="443"/>
      <c r="P58" s="443"/>
      <c r="Q58" s="443"/>
    </row>
    <row r="59" spans="1:17">
      <c r="B59" s="573" t="s">
        <v>282</v>
      </c>
      <c r="C59" s="573"/>
      <c r="D59" s="573" t="s">
        <v>253</v>
      </c>
      <c r="E59" s="573"/>
      <c r="F59" s="573"/>
      <c r="G59" s="573"/>
      <c r="H59" s="573"/>
      <c r="I59" s="573"/>
      <c r="J59" s="573"/>
      <c r="K59" s="573"/>
      <c r="L59" s="573"/>
      <c r="M59" s="573"/>
      <c r="N59" s="573"/>
      <c r="O59" s="573"/>
      <c r="P59" s="573"/>
      <c r="Q59" s="573"/>
    </row>
  </sheetData>
  <mergeCells count="152">
    <mergeCell ref="B58:C58"/>
    <mergeCell ref="D58:Q58"/>
    <mergeCell ref="B59:C59"/>
    <mergeCell ref="D59:Q59"/>
    <mergeCell ref="B51:Q51"/>
    <mergeCell ref="A53:C53"/>
    <mergeCell ref="D53:Q53"/>
    <mergeCell ref="A49:C50"/>
    <mergeCell ref="H49:H50"/>
    <mergeCell ref="I49:I50"/>
    <mergeCell ref="J49:J50"/>
    <mergeCell ref="A55:C55"/>
    <mergeCell ref="D55:Q55"/>
    <mergeCell ref="O49:O50"/>
    <mergeCell ref="P49:P50"/>
    <mergeCell ref="L44:L48"/>
    <mergeCell ref="M44:M48"/>
    <mergeCell ref="N44:N48"/>
    <mergeCell ref="O44:O48"/>
    <mergeCell ref="P44:P48"/>
    <mergeCell ref="Q49:Q50"/>
    <mergeCell ref="D50:G50"/>
    <mergeCell ref="K50:N50"/>
    <mergeCell ref="D44:D48"/>
    <mergeCell ref="E44:E48"/>
    <mergeCell ref="F44:F48"/>
    <mergeCell ref="G44:G48"/>
    <mergeCell ref="H44:H48"/>
    <mergeCell ref="I44:I48"/>
    <mergeCell ref="Q44:Q48"/>
    <mergeCell ref="J44:J48"/>
    <mergeCell ref="K44:K48"/>
    <mergeCell ref="N41:N42"/>
    <mergeCell ref="K40:Q40"/>
    <mergeCell ref="K28:K29"/>
    <mergeCell ref="Q41:Q42"/>
    <mergeCell ref="Q28:Q29"/>
    <mergeCell ref="P28:P29"/>
    <mergeCell ref="P34:P35"/>
    <mergeCell ref="O28:O29"/>
    <mergeCell ref="L28:L29"/>
    <mergeCell ref="M30:M31"/>
    <mergeCell ref="N28:N29"/>
    <mergeCell ref="M41:M42"/>
    <mergeCell ref="M32:M33"/>
    <mergeCell ref="P37:P38"/>
    <mergeCell ref="M28:M29"/>
    <mergeCell ref="K32:K33"/>
    <mergeCell ref="O34:O35"/>
    <mergeCell ref="O37:O38"/>
    <mergeCell ref="Q37:Q38"/>
    <mergeCell ref="K38:N38"/>
    <mergeCell ref="Q34:Q35"/>
    <mergeCell ref="A40:A42"/>
    <mergeCell ref="B40:B42"/>
    <mergeCell ref="C40:C42"/>
    <mergeCell ref="D40:J40"/>
    <mergeCell ref="H41:H42"/>
    <mergeCell ref="I30:I31"/>
    <mergeCell ref="J30:J31"/>
    <mergeCell ref="J28:J29"/>
    <mergeCell ref="I28:I29"/>
    <mergeCell ref="A34:C35"/>
    <mergeCell ref="D32:D33"/>
    <mergeCell ref="E32:E33"/>
    <mergeCell ref="F32:F33"/>
    <mergeCell ref="G32:G33"/>
    <mergeCell ref="J32:J33"/>
    <mergeCell ref="H30:H31"/>
    <mergeCell ref="D30:D31"/>
    <mergeCell ref="F30:F31"/>
    <mergeCell ref="G30:G31"/>
    <mergeCell ref="D35:G35"/>
    <mergeCell ref="J37:J38"/>
    <mergeCell ref="D38:G38"/>
    <mergeCell ref="H34:H35"/>
    <mergeCell ref="I32:I33"/>
    <mergeCell ref="K12:Q12"/>
    <mergeCell ref="N32:N33"/>
    <mergeCell ref="O32:O33"/>
    <mergeCell ref="P32:P33"/>
    <mergeCell ref="Q32:Q33"/>
    <mergeCell ref="D41:D42"/>
    <mergeCell ref="E41:E42"/>
    <mergeCell ref="G41:G42"/>
    <mergeCell ref="J41:J42"/>
    <mergeCell ref="F41:F42"/>
    <mergeCell ref="L41:L42"/>
    <mergeCell ref="I34:I35"/>
    <mergeCell ref="J34:J35"/>
    <mergeCell ref="H32:H33"/>
    <mergeCell ref="K41:K42"/>
    <mergeCell ref="P41:P42"/>
    <mergeCell ref="O41:O42"/>
    <mergeCell ref="I41:I42"/>
    <mergeCell ref="L32:L33"/>
    <mergeCell ref="H37:H38"/>
    <mergeCell ref="I37:I38"/>
    <mergeCell ref="P30:P31"/>
    <mergeCell ref="K27:Q27"/>
    <mergeCell ref="Q24:Q25"/>
    <mergeCell ref="A1:C1"/>
    <mergeCell ref="A5:I5"/>
    <mergeCell ref="A12:A14"/>
    <mergeCell ref="B12:B14"/>
    <mergeCell ref="C12:C14"/>
    <mergeCell ref="A9:F9"/>
    <mergeCell ref="D12:J12"/>
    <mergeCell ref="A6:F6"/>
    <mergeCell ref="A7:F7"/>
    <mergeCell ref="D13:D14"/>
    <mergeCell ref="A8:F8"/>
    <mergeCell ref="A11:Q11"/>
    <mergeCell ref="L13:L14"/>
    <mergeCell ref="F13:F14"/>
    <mergeCell ref="G13:G14"/>
    <mergeCell ref="N13:N14"/>
    <mergeCell ref="M13:M14"/>
    <mergeCell ref="K13:K14"/>
    <mergeCell ref="A2:C2"/>
    <mergeCell ref="H13:H14"/>
    <mergeCell ref="I13:I14"/>
    <mergeCell ref="J13:J14"/>
    <mergeCell ref="A3:Q3"/>
    <mergeCell ref="P13:P14"/>
    <mergeCell ref="A27:A29"/>
    <mergeCell ref="B27:B29"/>
    <mergeCell ref="C27:C29"/>
    <mergeCell ref="D27:J27"/>
    <mergeCell ref="D28:D29"/>
    <mergeCell ref="E28:E29"/>
    <mergeCell ref="F28:F29"/>
    <mergeCell ref="E13:E14"/>
    <mergeCell ref="P24:P25"/>
    <mergeCell ref="I24:I25"/>
    <mergeCell ref="J24:J25"/>
    <mergeCell ref="A24:C25"/>
    <mergeCell ref="G28:G29"/>
    <mergeCell ref="H28:H29"/>
    <mergeCell ref="O24:O25"/>
    <mergeCell ref="H24:H25"/>
    <mergeCell ref="K25:N25"/>
    <mergeCell ref="D25:G25"/>
    <mergeCell ref="E30:E31"/>
    <mergeCell ref="K30:K31"/>
    <mergeCell ref="L30:L31"/>
    <mergeCell ref="N30:N31"/>
    <mergeCell ref="O30:O31"/>
    <mergeCell ref="K35:N35"/>
    <mergeCell ref="Q30:Q31"/>
    <mergeCell ref="O13:O14"/>
    <mergeCell ref="Q13:Q14"/>
  </mergeCells>
  <phoneticPr fontId="15" type="noConversion"/>
  <pageMargins left="0.7" right="0.5" top="0.5" bottom="0.5" header="0" footer="0"/>
  <pageSetup paperSize="9" scale="80" orientation="portrait" r:id="rId1"/>
  <headerFooter alignWithMargins="0">
    <oddFooter>&amp;R3/8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C72"/>
  <sheetViews>
    <sheetView topLeftCell="A28" zoomScale="106" zoomScaleNormal="106" workbookViewId="0">
      <selection activeCell="F12" sqref="F12"/>
    </sheetView>
  </sheetViews>
  <sheetFormatPr defaultRowHeight="13.2"/>
  <cols>
    <col min="1" max="1" width="2.88671875" customWidth="1"/>
    <col min="2" max="2" width="5.33203125" customWidth="1"/>
    <col min="3" max="3" width="29" customWidth="1"/>
    <col min="4" max="4" width="10.88671875" customWidth="1"/>
    <col min="6" max="6" width="9.33203125" customWidth="1"/>
    <col min="7" max="7" width="8.33203125" customWidth="1"/>
    <col min="8" max="8" width="7.88671875" customWidth="1"/>
    <col min="9" max="9" width="7.109375" customWidth="1"/>
    <col min="10" max="10" width="6.44140625" customWidth="1"/>
    <col min="11" max="11" width="9.33203125" customWidth="1"/>
    <col min="12" max="12" width="9.109375" hidden="1" customWidth="1"/>
  </cols>
  <sheetData>
    <row r="1" spans="1:20" ht="13.8">
      <c r="A1" s="692" t="s">
        <v>16</v>
      </c>
      <c r="B1" s="692"/>
      <c r="C1" s="692"/>
      <c r="D1" s="559"/>
      <c r="E1" s="559"/>
      <c r="F1" s="559"/>
      <c r="G1" s="559"/>
      <c r="H1" s="559"/>
      <c r="I1" s="559"/>
      <c r="J1" s="46"/>
      <c r="K1" s="46"/>
      <c r="L1" s="46"/>
      <c r="M1" s="46"/>
      <c r="N1" s="46"/>
      <c r="O1" s="46"/>
      <c r="P1" s="46"/>
    </row>
    <row r="2" spans="1:20" ht="13.8">
      <c r="A2" s="444" t="s">
        <v>52</v>
      </c>
      <c r="B2" s="444"/>
      <c r="C2" s="444"/>
      <c r="D2" s="46"/>
      <c r="E2" s="46"/>
      <c r="F2" s="46"/>
      <c r="G2" s="46"/>
      <c r="H2" s="46"/>
      <c r="I2" s="46"/>
      <c r="J2" s="46"/>
      <c r="K2" s="46"/>
      <c r="L2" s="46"/>
      <c r="M2" s="46"/>
      <c r="N2" s="46"/>
      <c r="O2" s="46"/>
      <c r="P2" s="46"/>
      <c r="R2" s="13"/>
      <c r="S2" s="13"/>
      <c r="T2" s="13"/>
    </row>
    <row r="3" spans="1:20" ht="29.25" customHeight="1">
      <c r="A3" s="44"/>
      <c r="B3" s="44"/>
      <c r="C3" s="44"/>
      <c r="D3" s="46"/>
      <c r="E3" s="46"/>
      <c r="F3" s="46"/>
      <c r="G3" s="46"/>
      <c r="H3" s="46"/>
      <c r="I3" s="46"/>
      <c r="J3" s="46"/>
      <c r="K3" s="46"/>
      <c r="L3" s="46"/>
      <c r="M3" s="46"/>
      <c r="N3" s="46"/>
      <c r="O3" s="46"/>
      <c r="P3" s="46"/>
      <c r="R3" s="13"/>
      <c r="S3" s="13"/>
      <c r="T3" s="13"/>
    </row>
    <row r="4" spans="1:20" ht="19.5" customHeight="1">
      <c r="A4" s="686" t="s">
        <v>59</v>
      </c>
      <c r="B4" s="686"/>
      <c r="C4" s="686"/>
      <c r="D4" s="686"/>
      <c r="E4" s="686"/>
      <c r="F4" s="686"/>
      <c r="G4" s="686"/>
      <c r="H4" s="686"/>
      <c r="I4" s="686"/>
      <c r="J4" s="686"/>
      <c r="K4" s="686"/>
      <c r="L4" s="686"/>
      <c r="M4" s="686"/>
      <c r="N4" s="686"/>
      <c r="O4" s="686"/>
      <c r="P4" s="686"/>
      <c r="Q4" s="19"/>
      <c r="R4" s="17"/>
      <c r="S4" s="13"/>
      <c r="T4" s="13"/>
    </row>
    <row r="5" spans="1:20" ht="18.75" customHeight="1">
      <c r="A5" s="46"/>
      <c r="B5" s="46"/>
      <c r="C5" s="37"/>
      <c r="D5" s="48"/>
      <c r="E5" s="48"/>
      <c r="F5" s="48"/>
      <c r="G5" s="48"/>
      <c r="H5" s="48"/>
      <c r="I5" s="48"/>
      <c r="J5" s="48"/>
      <c r="K5" s="48"/>
      <c r="L5" s="48"/>
      <c r="M5" s="48"/>
      <c r="N5" s="48"/>
      <c r="O5" s="48"/>
      <c r="P5" s="48"/>
      <c r="Q5" s="35"/>
    </row>
    <row r="6" spans="1:20" ht="13.8">
      <c r="A6" s="440" t="s">
        <v>136</v>
      </c>
      <c r="B6" s="440"/>
      <c r="C6" s="440"/>
      <c r="D6" s="440"/>
      <c r="E6" s="440"/>
      <c r="F6" s="440"/>
      <c r="G6" s="461"/>
      <c r="H6" s="461"/>
      <c r="I6" s="461"/>
      <c r="J6" s="48"/>
      <c r="K6" s="48"/>
      <c r="L6" s="43"/>
      <c r="M6" s="43"/>
      <c r="N6" s="43"/>
      <c r="O6" s="43"/>
      <c r="P6" s="43"/>
      <c r="Q6" s="14"/>
    </row>
    <row r="7" spans="1:20" ht="13.8">
      <c r="A7" s="558" t="s">
        <v>73</v>
      </c>
      <c r="B7" s="558"/>
      <c r="C7" s="558"/>
      <c r="D7" s="558"/>
      <c r="E7" s="558"/>
      <c r="F7" s="558"/>
      <c r="G7" s="47"/>
      <c r="H7" s="47"/>
      <c r="I7" s="46"/>
      <c r="J7" s="46"/>
      <c r="K7" s="46"/>
      <c r="L7" s="38"/>
      <c r="M7" s="38"/>
      <c r="N7" s="38"/>
      <c r="O7" s="38"/>
      <c r="P7" s="38"/>
      <c r="Q7" s="8"/>
    </row>
    <row r="8" spans="1:20" ht="13.8">
      <c r="A8" s="444" t="s">
        <v>149</v>
      </c>
      <c r="B8" s="444"/>
      <c r="C8" s="444"/>
      <c r="D8" s="444"/>
      <c r="E8" s="444"/>
      <c r="F8" s="444"/>
      <c r="G8" s="38"/>
      <c r="H8" s="38"/>
      <c r="I8" s="38"/>
      <c r="J8" s="49"/>
      <c r="K8" s="49"/>
      <c r="L8" s="49"/>
      <c r="M8" s="49"/>
      <c r="N8" s="49"/>
      <c r="O8" s="49"/>
      <c r="P8" s="49"/>
      <c r="Q8" s="12"/>
    </row>
    <row r="9" spans="1:20" ht="13.8">
      <c r="A9" s="444" t="s">
        <v>53</v>
      </c>
      <c r="B9" s="444"/>
      <c r="C9" s="444"/>
      <c r="D9" s="444"/>
      <c r="E9" s="444"/>
      <c r="F9" s="444"/>
      <c r="G9" s="44"/>
      <c r="H9" s="44"/>
      <c r="I9" s="44"/>
      <c r="J9" s="44"/>
      <c r="K9" s="44"/>
      <c r="L9" s="44"/>
      <c r="M9" s="44"/>
      <c r="N9" s="44"/>
      <c r="O9" s="44"/>
      <c r="P9" s="44"/>
      <c r="Q9" s="13"/>
    </row>
    <row r="10" spans="1:20" ht="15" customHeight="1">
      <c r="A10" s="440" t="s">
        <v>308</v>
      </c>
      <c r="B10" s="440"/>
      <c r="C10" s="440"/>
      <c r="D10" s="440"/>
      <c r="E10" s="440"/>
      <c r="F10" s="440"/>
      <c r="G10" s="43"/>
      <c r="H10" s="43"/>
      <c r="I10" s="43"/>
      <c r="J10" s="43"/>
      <c r="K10" s="43"/>
      <c r="L10" s="43"/>
      <c r="M10" s="43"/>
      <c r="N10" s="43"/>
      <c r="O10" s="43"/>
      <c r="P10" s="43"/>
      <c r="Q10" s="14"/>
    </row>
    <row r="11" spans="1:20" ht="15" customHeight="1"/>
    <row r="12" spans="1:20" ht="36" customHeight="1"/>
    <row r="13" spans="1:20" ht="31.5" customHeight="1">
      <c r="A13" s="693" t="s">
        <v>141</v>
      </c>
      <c r="B13" s="694"/>
      <c r="C13" s="694"/>
      <c r="D13" s="694"/>
      <c r="E13" s="694"/>
      <c r="F13" s="694"/>
      <c r="G13" s="694"/>
      <c r="H13" s="694"/>
      <c r="I13" s="694"/>
    </row>
    <row r="14" spans="1:20" ht="31.5" customHeight="1" thickBot="1">
      <c r="A14" s="419"/>
      <c r="B14" s="420"/>
      <c r="C14" s="420"/>
      <c r="D14" s="420"/>
      <c r="E14" s="420"/>
      <c r="F14" s="420"/>
      <c r="G14" s="420"/>
      <c r="H14" s="420"/>
      <c r="I14" s="420"/>
    </row>
    <row r="15" spans="1:20" ht="31.5" customHeight="1">
      <c r="A15" s="419"/>
      <c r="B15" s="420"/>
      <c r="C15" s="421" t="s">
        <v>285</v>
      </c>
      <c r="D15" s="688" t="s">
        <v>286</v>
      </c>
      <c r="E15" s="689"/>
      <c r="F15" s="690" t="s">
        <v>287</v>
      </c>
      <c r="G15" s="691"/>
      <c r="H15" s="420"/>
      <c r="I15" s="420"/>
    </row>
    <row r="16" spans="1:20" ht="12.75" customHeight="1" thickBot="1">
      <c r="A16" s="419"/>
      <c r="B16" s="420"/>
      <c r="C16" s="422" t="s">
        <v>288</v>
      </c>
      <c r="D16" s="423" t="s">
        <v>289</v>
      </c>
      <c r="E16" s="424" t="s">
        <v>290</v>
      </c>
      <c r="F16" s="425" t="s">
        <v>289</v>
      </c>
      <c r="G16" s="424" t="s">
        <v>290</v>
      </c>
      <c r="H16" s="420"/>
      <c r="I16" s="420"/>
    </row>
    <row r="17" spans="1:14" ht="20.25" customHeight="1">
      <c r="A17" s="419"/>
      <c r="B17" s="420"/>
      <c r="C17" s="426" t="s">
        <v>291</v>
      </c>
      <c r="D17" s="427">
        <v>14</v>
      </c>
      <c r="E17" s="428">
        <v>14</v>
      </c>
      <c r="F17" s="429">
        <v>13</v>
      </c>
      <c r="G17" s="428">
        <v>12</v>
      </c>
      <c r="H17" s="420"/>
      <c r="I17" s="420"/>
    </row>
    <row r="18" spans="1:14" ht="20.25" customHeight="1" thickBot="1">
      <c r="A18" s="419"/>
      <c r="B18" s="420"/>
      <c r="C18" s="422" t="s">
        <v>292</v>
      </c>
      <c r="D18" s="430">
        <v>14</v>
      </c>
      <c r="E18" s="431">
        <v>14</v>
      </c>
      <c r="F18" s="425">
        <v>12</v>
      </c>
      <c r="G18" s="424">
        <v>12</v>
      </c>
      <c r="H18" s="420"/>
      <c r="I18" s="420"/>
    </row>
    <row r="19" spans="1:14" ht="23.25" customHeight="1">
      <c r="A19" s="419"/>
      <c r="B19" s="420"/>
      <c r="C19" s="284" t="s">
        <v>293</v>
      </c>
      <c r="H19" s="420"/>
      <c r="I19" s="420"/>
    </row>
    <row r="20" spans="1:14" ht="15" customHeight="1">
      <c r="A20" s="419"/>
      <c r="B20" s="420"/>
      <c r="C20" s="432" t="s">
        <v>294</v>
      </c>
      <c r="H20" s="420"/>
      <c r="I20" s="420"/>
    </row>
    <row r="21" spans="1:14" ht="14.25" customHeight="1">
      <c r="B21" s="30"/>
      <c r="C21" s="30"/>
      <c r="D21" s="30"/>
      <c r="E21" s="30"/>
      <c r="F21" s="30"/>
      <c r="G21" s="30"/>
    </row>
    <row r="22" spans="1:14" ht="13.8" thickBot="1"/>
    <row r="23" spans="1:14" ht="14.25" customHeight="1">
      <c r="B23" s="682" t="s">
        <v>12</v>
      </c>
      <c r="C23" s="682" t="s">
        <v>31</v>
      </c>
      <c r="D23" s="684" t="s">
        <v>40</v>
      </c>
      <c r="E23" s="121" t="s">
        <v>26</v>
      </c>
      <c r="F23" s="154"/>
      <c r="G23" s="79"/>
      <c r="H23" s="26"/>
      <c r="I23" s="26"/>
    </row>
    <row r="24" spans="1:14" ht="13.5" customHeight="1" thickBot="1">
      <c r="B24" s="683"/>
      <c r="C24" s="683"/>
      <c r="D24" s="685"/>
      <c r="E24" s="122" t="s">
        <v>27</v>
      </c>
      <c r="F24" s="154"/>
      <c r="G24" s="80"/>
      <c r="H24" s="26"/>
      <c r="I24" s="26"/>
    </row>
    <row r="25" spans="1:14" ht="15" customHeight="1">
      <c r="B25" s="81">
        <v>1</v>
      </c>
      <c r="C25" s="82" t="s">
        <v>25</v>
      </c>
      <c r="D25" s="116">
        <v>574</v>
      </c>
      <c r="E25" s="212">
        <f>D25/D28*100</f>
        <v>83.673469387755105</v>
      </c>
      <c r="F25" s="155"/>
      <c r="G25" s="79"/>
      <c r="H25" s="26"/>
      <c r="I25" s="26"/>
    </row>
    <row r="26" spans="1:14" ht="15" customHeight="1">
      <c r="B26" s="433"/>
      <c r="C26" s="434" t="s">
        <v>244</v>
      </c>
      <c r="D26" s="435">
        <v>112</v>
      </c>
      <c r="E26" s="436"/>
      <c r="F26" s="155"/>
      <c r="G26" s="79"/>
      <c r="H26" s="26"/>
      <c r="I26" s="26"/>
    </row>
    <row r="27" spans="1:14" ht="15" customHeight="1">
      <c r="B27" s="83">
        <v>2</v>
      </c>
      <c r="C27" s="84" t="s">
        <v>32</v>
      </c>
      <c r="D27" s="118">
        <v>112</v>
      </c>
      <c r="E27" s="158">
        <f>D27/D28*100</f>
        <v>16.326530612244898</v>
      </c>
      <c r="F27" s="155"/>
      <c r="G27" s="79"/>
      <c r="H27" s="26"/>
      <c r="I27" s="26"/>
    </row>
    <row r="28" spans="1:14" ht="15.75" customHeight="1">
      <c r="B28" s="83"/>
      <c r="C28" s="85" t="s">
        <v>35</v>
      </c>
      <c r="D28" s="134">
        <f>D25+D27</f>
        <v>686</v>
      </c>
      <c r="E28" s="159">
        <v>100</v>
      </c>
      <c r="F28" s="156"/>
      <c r="G28" s="79"/>
      <c r="H28" s="26"/>
      <c r="I28" s="26"/>
      <c r="N28" s="36"/>
    </row>
    <row r="29" spans="1:14" ht="15.75" customHeight="1" thickBot="1">
      <c r="B29" s="86">
        <v>3</v>
      </c>
      <c r="C29" s="87" t="s">
        <v>28</v>
      </c>
      <c r="D29" s="119">
        <v>280</v>
      </c>
      <c r="E29" s="120">
        <f>D29/D30*100</f>
        <v>28.985507246376812</v>
      </c>
      <c r="F29" s="157"/>
      <c r="G29" s="79"/>
      <c r="H29" s="26"/>
      <c r="I29" s="26"/>
    </row>
    <row r="30" spans="1:14" ht="13.5" customHeight="1" thickBot="1">
      <c r="B30" s="88"/>
      <c r="C30" s="89" t="s">
        <v>36</v>
      </c>
      <c r="D30" s="135">
        <f>D28+D29</f>
        <v>966</v>
      </c>
      <c r="E30" s="160">
        <v>100</v>
      </c>
      <c r="F30" s="156"/>
      <c r="G30" s="79"/>
      <c r="H30" s="26"/>
      <c r="I30" s="26"/>
    </row>
    <row r="31" spans="1:14" ht="15.75" customHeight="1">
      <c r="B31" s="91"/>
      <c r="C31" s="92"/>
      <c r="D31" s="93"/>
      <c r="E31" s="94"/>
      <c r="F31" s="98"/>
      <c r="G31" s="26"/>
      <c r="H31" s="26"/>
      <c r="I31" s="26"/>
    </row>
    <row r="32" spans="1:14" ht="15.75" customHeight="1" thickBot="1">
      <c r="B32" s="95"/>
      <c r="C32" s="96"/>
      <c r="D32" s="79"/>
      <c r="E32" s="97"/>
      <c r="F32" s="301"/>
      <c r="G32" s="302"/>
      <c r="H32" s="26"/>
      <c r="I32" s="26"/>
    </row>
    <row r="33" spans="2:18" ht="13.8" thickBot="1">
      <c r="B33" s="682" t="s">
        <v>12</v>
      </c>
      <c r="C33" s="682" t="s">
        <v>31</v>
      </c>
      <c r="D33" s="684" t="s">
        <v>40</v>
      </c>
      <c r="E33" s="121" t="s">
        <v>26</v>
      </c>
      <c r="F33" s="687" t="s">
        <v>37</v>
      </c>
      <c r="G33" s="681"/>
      <c r="H33" s="300"/>
      <c r="I33" s="123"/>
    </row>
    <row r="34" spans="2:18" ht="15.75" customHeight="1" thickBot="1">
      <c r="B34" s="683"/>
      <c r="C34" s="683"/>
      <c r="D34" s="685"/>
      <c r="E34" s="122" t="s">
        <v>27</v>
      </c>
      <c r="F34" s="124" t="s">
        <v>38</v>
      </c>
      <c r="G34" s="124" t="s">
        <v>39</v>
      </c>
      <c r="I34" s="123"/>
    </row>
    <row r="35" spans="2:18" ht="15.75" customHeight="1">
      <c r="B35" s="83">
        <v>1</v>
      </c>
      <c r="C35" s="114" t="s">
        <v>74</v>
      </c>
      <c r="D35" s="409">
        <v>210</v>
      </c>
      <c r="E35" s="410">
        <f>D35/D37*100</f>
        <v>30.612244897959183</v>
      </c>
      <c r="F35" s="81">
        <v>98</v>
      </c>
      <c r="G35" s="117">
        <v>112</v>
      </c>
      <c r="I35" s="26"/>
    </row>
    <row r="36" spans="2:18" ht="13.5" customHeight="1" thickBot="1">
      <c r="B36" s="83">
        <v>2</v>
      </c>
      <c r="C36" s="131" t="s">
        <v>75</v>
      </c>
      <c r="D36" s="411">
        <v>476</v>
      </c>
      <c r="E36" s="412">
        <f>D36/D37*100</f>
        <v>69.387755102040813</v>
      </c>
      <c r="F36" s="132">
        <v>210</v>
      </c>
      <c r="G36" s="132">
        <v>266</v>
      </c>
      <c r="I36" s="26"/>
    </row>
    <row r="37" spans="2:18" ht="18" customHeight="1" thickBot="1">
      <c r="B37" s="90"/>
      <c r="C37" s="133" t="s">
        <v>50</v>
      </c>
      <c r="D37" s="413">
        <f>SUM(D35:D36)</f>
        <v>686</v>
      </c>
      <c r="E37" s="413">
        <f>SUM(E35:E36)</f>
        <v>100</v>
      </c>
      <c r="F37" s="136">
        <f>SUM(F35:F36)</f>
        <v>308</v>
      </c>
      <c r="G37" s="136">
        <f>SUM(G35:G36)</f>
        <v>378</v>
      </c>
      <c r="I37" s="26"/>
    </row>
    <row r="38" spans="2:18" ht="13.5" customHeight="1" thickBot="1">
      <c r="B38" s="80"/>
      <c r="C38" s="115"/>
      <c r="D38" s="98"/>
      <c r="E38" s="98"/>
      <c r="F38" s="98"/>
      <c r="G38" s="26"/>
      <c r="H38" s="26"/>
      <c r="I38" s="26"/>
    </row>
    <row r="39" spans="2:18" ht="27" customHeight="1" thickBot="1">
      <c r="B39" s="26"/>
      <c r="C39" s="99" t="s">
        <v>279</v>
      </c>
      <c r="D39" s="144">
        <f>G37/F37</f>
        <v>1.2272727272727273</v>
      </c>
      <c r="E39" s="26"/>
      <c r="F39" s="26"/>
      <c r="G39" s="26"/>
      <c r="H39" s="26"/>
      <c r="I39" s="26"/>
    </row>
    <row r="40" spans="2:18" ht="13.5" customHeight="1" thickBot="1">
      <c r="B40" s="26"/>
      <c r="C40" s="26"/>
      <c r="D40" s="26"/>
      <c r="E40" s="26"/>
      <c r="F40" s="26"/>
      <c r="G40" s="26"/>
      <c r="H40" s="26"/>
      <c r="I40" s="26"/>
    </row>
    <row r="41" spans="2:18" ht="13.5" customHeight="1" thickBot="1">
      <c r="B41" s="125" t="s">
        <v>41</v>
      </c>
      <c r="C41" s="126" t="s">
        <v>42</v>
      </c>
      <c r="D41" s="678" t="s">
        <v>51</v>
      </c>
      <c r="E41" s="679"/>
      <c r="F41" s="680" t="s">
        <v>24</v>
      </c>
      <c r="G41" s="681"/>
    </row>
    <row r="42" spans="2:18" ht="13.5" customHeight="1" thickBot="1">
      <c r="B42" s="124" t="s">
        <v>43</v>
      </c>
      <c r="C42" s="127" t="s">
        <v>44</v>
      </c>
      <c r="D42" s="128" t="s">
        <v>45</v>
      </c>
      <c r="E42" s="150" t="s">
        <v>46</v>
      </c>
      <c r="F42" s="129" t="s">
        <v>41</v>
      </c>
      <c r="G42" s="130" t="s">
        <v>47</v>
      </c>
    </row>
    <row r="43" spans="2:18" ht="13.5" customHeight="1">
      <c r="B43" s="100">
        <v>1</v>
      </c>
      <c r="C43" s="101" t="s">
        <v>48</v>
      </c>
      <c r="D43" s="102">
        <v>7</v>
      </c>
      <c r="E43" s="151">
        <v>8</v>
      </c>
      <c r="F43" s="103">
        <v>15</v>
      </c>
      <c r="G43" s="104">
        <f>F43/F45*100</f>
        <v>68.181818181818173</v>
      </c>
    </row>
    <row r="44" spans="2:18" ht="13.5" customHeight="1" thickBot="1">
      <c r="B44" s="105">
        <v>2</v>
      </c>
      <c r="C44" s="106" t="s">
        <v>49</v>
      </c>
      <c r="D44" s="102">
        <v>4</v>
      </c>
      <c r="E44" s="152">
        <v>3</v>
      </c>
      <c r="F44" s="107">
        <v>7</v>
      </c>
      <c r="G44" s="108">
        <f>F44/F45*100</f>
        <v>31.818181818181817</v>
      </c>
    </row>
    <row r="45" spans="2:18" ht="13.5" customHeight="1" thickBot="1">
      <c r="B45" s="109"/>
      <c r="C45" s="110" t="s">
        <v>50</v>
      </c>
      <c r="D45" s="111">
        <v>11</v>
      </c>
      <c r="E45" s="153">
        <v>11</v>
      </c>
      <c r="F45" s="112">
        <v>22</v>
      </c>
      <c r="G45" s="113">
        <v>100</v>
      </c>
    </row>
    <row r="46" spans="2:18" ht="13.5" customHeight="1">
      <c r="B46" s="6"/>
      <c r="C46" s="31"/>
      <c r="D46" s="32"/>
      <c r="E46" s="32"/>
      <c r="F46" s="32"/>
    </row>
    <row r="47" spans="2:18" ht="13.5" customHeight="1">
      <c r="B47" s="6"/>
      <c r="C47" s="31"/>
      <c r="D47" s="32"/>
      <c r="E47" s="32"/>
      <c r="F47" s="32"/>
    </row>
    <row r="48" spans="2:18">
      <c r="B48" s="724" t="s">
        <v>306</v>
      </c>
      <c r="C48" s="443"/>
      <c r="D48" s="443"/>
      <c r="E48" s="443" t="s">
        <v>10</v>
      </c>
      <c r="F48" s="443"/>
      <c r="G48" s="443"/>
      <c r="H48" s="443"/>
      <c r="I48" s="39"/>
      <c r="J48" s="39"/>
      <c r="K48" s="39"/>
      <c r="L48" s="39"/>
      <c r="M48" s="39"/>
      <c r="N48" s="39"/>
      <c r="O48" s="39"/>
      <c r="P48" s="39"/>
      <c r="Q48" s="39"/>
      <c r="R48" s="39"/>
    </row>
    <row r="49" spans="1:29" ht="13.8">
      <c r="A49" s="45"/>
      <c r="B49" s="205"/>
      <c r="C49" s="205"/>
      <c r="D49" s="205"/>
      <c r="E49" s="205"/>
      <c r="F49" s="205"/>
      <c r="G49" s="205"/>
      <c r="H49" s="205"/>
      <c r="I49" s="205"/>
      <c r="J49" s="205"/>
      <c r="K49" s="205"/>
      <c r="L49" s="205"/>
      <c r="M49" s="205"/>
      <c r="N49" s="205"/>
      <c r="O49" s="205"/>
      <c r="P49" s="205"/>
      <c r="Q49" s="205"/>
      <c r="R49" s="205"/>
      <c r="AC49" s="5"/>
    </row>
    <row r="50" spans="1:29" ht="11.25" customHeight="1">
      <c r="A50" s="45"/>
      <c r="B50" s="439" t="s">
        <v>307</v>
      </c>
      <c r="C50" s="439"/>
      <c r="D50" s="439"/>
      <c r="E50" s="573" t="s">
        <v>253</v>
      </c>
      <c r="F50" s="573"/>
      <c r="G50" s="573"/>
      <c r="H50" s="573"/>
      <c r="I50" s="376"/>
      <c r="J50" s="376"/>
      <c r="K50" s="376"/>
      <c r="L50" s="376"/>
      <c r="M50" s="376"/>
      <c r="N50" s="376"/>
      <c r="O50" s="376"/>
      <c r="P50" s="376"/>
      <c r="Q50" s="376"/>
      <c r="R50" s="376"/>
    </row>
    <row r="51" spans="1:29" ht="13.8">
      <c r="A51" s="45"/>
      <c r="D51" s="3"/>
      <c r="T51" s="4"/>
      <c r="U51" s="4"/>
    </row>
    <row r="52" spans="1:29" ht="13.5" customHeight="1">
      <c r="C52" s="204"/>
      <c r="D52" s="204"/>
      <c r="E52" s="204"/>
      <c r="F52" s="204"/>
      <c r="G52" s="204"/>
      <c r="H52" s="204"/>
      <c r="I52" s="204"/>
      <c r="J52" s="204"/>
      <c r="K52" s="204"/>
      <c r="L52" s="204"/>
      <c r="M52" s="204"/>
      <c r="N52" s="204"/>
      <c r="O52" s="204"/>
      <c r="P52" s="204"/>
      <c r="Q52" s="204"/>
      <c r="R52" s="204"/>
    </row>
    <row r="53" spans="1:29" ht="13.5" customHeight="1">
      <c r="B53" s="206"/>
      <c r="C53" s="443" t="s">
        <v>189</v>
      </c>
      <c r="D53" s="443"/>
      <c r="E53" s="443" t="s">
        <v>190</v>
      </c>
      <c r="F53" s="443"/>
      <c r="G53" s="443"/>
      <c r="H53" s="443"/>
      <c r="I53" s="39"/>
      <c r="J53" s="39"/>
      <c r="K53" s="39"/>
      <c r="L53" s="39"/>
      <c r="M53" s="39"/>
      <c r="N53" s="39"/>
      <c r="O53" s="39"/>
      <c r="P53" s="39"/>
      <c r="Q53" s="39"/>
      <c r="R53" s="39"/>
    </row>
    <row r="54" spans="1:29">
      <c r="C54" s="573" t="s">
        <v>281</v>
      </c>
      <c r="D54" s="573"/>
      <c r="E54" s="573" t="s">
        <v>253</v>
      </c>
      <c r="F54" s="573"/>
      <c r="G54" s="573"/>
      <c r="H54" s="573"/>
      <c r="I54" s="376"/>
      <c r="J54" s="376"/>
      <c r="K54" s="376"/>
      <c r="L54" s="376"/>
      <c r="M54" s="376"/>
      <c r="N54" s="376"/>
      <c r="O54" s="376"/>
      <c r="P54" s="376"/>
      <c r="Q54" s="376"/>
      <c r="R54" s="376"/>
    </row>
    <row r="55" spans="1:29" ht="14.25" customHeight="1"/>
    <row r="60" spans="1:29" ht="12.75" customHeight="1"/>
    <row r="66" ht="12" customHeight="1"/>
    <row r="71" ht="12.75" customHeight="1"/>
    <row r="72" ht="13.5" customHeight="1"/>
  </sheetData>
  <mergeCells count="28">
    <mergeCell ref="E53:H53"/>
    <mergeCell ref="E54:H54"/>
    <mergeCell ref="C54:D54"/>
    <mergeCell ref="B48:D48"/>
    <mergeCell ref="B50:D50"/>
    <mergeCell ref="C53:D53"/>
    <mergeCell ref="E48:H48"/>
    <mergeCell ref="E50:H50"/>
    <mergeCell ref="A1:I1"/>
    <mergeCell ref="A13:I13"/>
    <mergeCell ref="A8:F8"/>
    <mergeCell ref="A9:F9"/>
    <mergeCell ref="B33:B34"/>
    <mergeCell ref="C33:C34"/>
    <mergeCell ref="D33:D34"/>
    <mergeCell ref="D41:E41"/>
    <mergeCell ref="F41:G41"/>
    <mergeCell ref="A2:C2"/>
    <mergeCell ref="B23:B24"/>
    <mergeCell ref="C23:C24"/>
    <mergeCell ref="D23:D24"/>
    <mergeCell ref="A10:F10"/>
    <mergeCell ref="A4:P4"/>
    <mergeCell ref="A6:I6"/>
    <mergeCell ref="A7:F7"/>
    <mergeCell ref="F33:G33"/>
    <mergeCell ref="D15:E15"/>
    <mergeCell ref="F15:G15"/>
  </mergeCells>
  <phoneticPr fontId="15" type="noConversion"/>
  <pageMargins left="0.7" right="0.5" top="0.5" bottom="0.5" header="0" footer="0"/>
  <pageSetup paperSize="9" orientation="portrait" horizontalDpi="4294967293" verticalDpi="1200" r:id="rId1"/>
  <headerFooter alignWithMargins="0">
    <oddFooter>&amp;R4/8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
  <sheetViews>
    <sheetView workbookViewId="0">
      <selection activeCell="B12" sqref="B12:D12"/>
    </sheetView>
  </sheetViews>
  <sheetFormatPr defaultRowHeight="13.2"/>
  <cols>
    <col min="1" max="7" width="20.6640625" style="137" customWidth="1"/>
  </cols>
  <sheetData>
    <row r="1" spans="1:7" ht="72">
      <c r="A1" s="138" t="s">
        <v>77</v>
      </c>
      <c r="B1" s="695" t="s">
        <v>140</v>
      </c>
      <c r="C1" s="696"/>
      <c r="D1" s="696"/>
      <c r="E1" s="696"/>
      <c r="F1" s="696"/>
      <c r="G1" s="696"/>
    </row>
    <row r="2" spans="1:7" ht="125.25" customHeight="1">
      <c r="A2" s="138" t="s">
        <v>78</v>
      </c>
      <c r="B2" s="139" t="s">
        <v>79</v>
      </c>
      <c r="C2" s="139" t="s">
        <v>80</v>
      </c>
      <c r="D2" s="139" t="s">
        <v>81</v>
      </c>
      <c r="E2" s="139" t="s">
        <v>82</v>
      </c>
      <c r="F2" s="139" t="s">
        <v>83</v>
      </c>
      <c r="G2" s="139" t="s">
        <v>84</v>
      </c>
    </row>
    <row r="3" spans="1:7">
      <c r="A3" s="697" t="s">
        <v>85</v>
      </c>
      <c r="B3" s="697"/>
      <c r="C3" s="697"/>
      <c r="D3" s="697"/>
      <c r="E3" s="697"/>
      <c r="F3" s="697"/>
      <c r="G3" s="697"/>
    </row>
    <row r="4" spans="1:7" ht="153.75" customHeight="1">
      <c r="A4" s="139" t="s">
        <v>86</v>
      </c>
      <c r="B4" s="140" t="s">
        <v>143</v>
      </c>
      <c r="C4" s="140" t="s">
        <v>144</v>
      </c>
      <c r="D4" s="140" t="s">
        <v>145</v>
      </c>
      <c r="E4" s="140" t="s">
        <v>142</v>
      </c>
      <c r="F4" s="140" t="s">
        <v>146</v>
      </c>
      <c r="G4" s="140" t="s">
        <v>147</v>
      </c>
    </row>
    <row r="5" spans="1:7" ht="154.5" customHeight="1">
      <c r="A5" s="139" t="s">
        <v>87</v>
      </c>
      <c r="B5" s="140" t="s">
        <v>88</v>
      </c>
      <c r="C5" s="140" t="s">
        <v>89</v>
      </c>
      <c r="D5" s="140" t="s">
        <v>90</v>
      </c>
      <c r="E5" s="140" t="s">
        <v>91</v>
      </c>
      <c r="F5" s="140" t="s">
        <v>92</v>
      </c>
      <c r="G5" s="140" t="s">
        <v>93</v>
      </c>
    </row>
    <row r="6" spans="1:7">
      <c r="A6" s="697" t="s">
        <v>94</v>
      </c>
      <c r="B6" s="697"/>
      <c r="C6" s="697"/>
      <c r="D6" s="697"/>
      <c r="E6" s="697"/>
      <c r="F6" s="697"/>
      <c r="G6" s="697"/>
    </row>
    <row r="7" spans="1:7" ht="123" customHeight="1">
      <c r="A7" s="139" t="s">
        <v>95</v>
      </c>
      <c r="B7" s="140" t="s">
        <v>96</v>
      </c>
      <c r="C7" s="140" t="s">
        <v>97</v>
      </c>
      <c r="D7" s="140" t="s">
        <v>98</v>
      </c>
      <c r="E7" s="140" t="s">
        <v>99</v>
      </c>
      <c r="F7" s="140" t="s">
        <v>100</v>
      </c>
      <c r="G7" s="140" t="s">
        <v>101</v>
      </c>
    </row>
    <row r="8" spans="1:7" ht="154.5" customHeight="1">
      <c r="A8" s="139" t="s">
        <v>102</v>
      </c>
      <c r="B8" s="140" t="s">
        <v>103</v>
      </c>
      <c r="C8" s="140" t="s">
        <v>104</v>
      </c>
      <c r="D8" s="140" t="s">
        <v>105</v>
      </c>
      <c r="E8" s="140" t="s">
        <v>106</v>
      </c>
      <c r="F8" s="140" t="s">
        <v>107</v>
      </c>
      <c r="G8" s="140" t="s">
        <v>108</v>
      </c>
    </row>
    <row r="9" spans="1:7" ht="112.5" customHeight="1">
      <c r="A9" s="139" t="s">
        <v>109</v>
      </c>
      <c r="B9" s="140" t="s">
        <v>110</v>
      </c>
      <c r="C9" s="140" t="s">
        <v>111</v>
      </c>
      <c r="D9" s="140" t="s">
        <v>112</v>
      </c>
      <c r="E9" s="140" t="s">
        <v>113</v>
      </c>
      <c r="F9" s="140" t="s">
        <v>114</v>
      </c>
      <c r="G9" s="140" t="s">
        <v>115</v>
      </c>
    </row>
    <row r="10" spans="1:7" ht="144" customHeight="1">
      <c r="A10" s="139" t="s">
        <v>116</v>
      </c>
      <c r="B10" s="140" t="s">
        <v>117</v>
      </c>
      <c r="C10" s="140" t="s">
        <v>118</v>
      </c>
      <c r="D10" s="140" t="s">
        <v>119</v>
      </c>
      <c r="E10" s="140" t="s">
        <v>120</v>
      </c>
      <c r="F10" s="140" t="s">
        <v>121</v>
      </c>
      <c r="G10" s="140" t="s">
        <v>122</v>
      </c>
    </row>
    <row r="11" spans="1:7">
      <c r="A11" s="138"/>
      <c r="B11" s="141"/>
      <c r="C11" s="141"/>
      <c r="D11" s="141"/>
      <c r="E11" s="141"/>
      <c r="F11" s="141"/>
      <c r="G11" s="141"/>
    </row>
    <row r="12" spans="1:7" ht="44.25" customHeight="1">
      <c r="A12" s="142" t="s">
        <v>123</v>
      </c>
      <c r="B12" s="698" t="s">
        <v>124</v>
      </c>
      <c r="C12" s="698"/>
      <c r="D12" s="698"/>
      <c r="E12" s="698" t="s">
        <v>125</v>
      </c>
      <c r="F12" s="698"/>
      <c r="G12" s="698"/>
    </row>
    <row r="13" spans="1:7" ht="57.75" customHeight="1">
      <c r="A13" s="139" t="s">
        <v>126</v>
      </c>
      <c r="B13" s="699" t="s">
        <v>127</v>
      </c>
      <c r="C13" s="700"/>
      <c r="D13" s="700"/>
      <c r="E13" s="701" t="s">
        <v>128</v>
      </c>
      <c r="F13" s="702"/>
      <c r="G13" s="702"/>
    </row>
    <row r="14" spans="1:7" ht="63" customHeight="1">
      <c r="A14" s="139" t="s">
        <v>129</v>
      </c>
      <c r="B14" s="699" t="s">
        <v>148</v>
      </c>
      <c r="C14" s="700"/>
      <c r="D14" s="700"/>
      <c r="E14" s="701" t="s">
        <v>130</v>
      </c>
      <c r="F14" s="702"/>
      <c r="G14" s="702"/>
    </row>
    <row r="15" spans="1:7" ht="76.5" customHeight="1">
      <c r="A15" s="139" t="s">
        <v>131</v>
      </c>
      <c r="B15" s="699" t="s">
        <v>132</v>
      </c>
      <c r="C15" s="700"/>
      <c r="D15" s="700"/>
      <c r="E15" s="701" t="s">
        <v>133</v>
      </c>
      <c r="F15" s="702"/>
      <c r="G15" s="702"/>
    </row>
  </sheetData>
  <mergeCells count="11">
    <mergeCell ref="B15:D15"/>
    <mergeCell ref="E15:G15"/>
    <mergeCell ref="B13:D13"/>
    <mergeCell ref="E13:G13"/>
    <mergeCell ref="B14:D14"/>
    <mergeCell ref="E14:G14"/>
    <mergeCell ref="B1:G1"/>
    <mergeCell ref="A3:G3"/>
    <mergeCell ref="A6:G6"/>
    <mergeCell ref="B12:D12"/>
    <mergeCell ref="E12:G12"/>
  </mergeCells>
  <phoneticPr fontId="33" type="noConversion"/>
  <pageMargins left="1" right="0.5" top="0.95" bottom="0.5" header="0" footer="0"/>
  <pageSetup paperSize="9" scale="90" orientation="landscape" r:id="rId1"/>
  <rowBreaks count="2" manualBreakCount="2">
    <brk id="5" max="16383" man="1"/>
    <brk id="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zoomScale="89" zoomScaleNormal="89" workbookViewId="0">
      <selection activeCell="N26" sqref="N26"/>
    </sheetView>
  </sheetViews>
  <sheetFormatPr defaultRowHeight="13.2"/>
  <cols>
    <col min="1" max="1" width="5" customWidth="1"/>
    <col min="2" max="2" width="37.33203125" customWidth="1"/>
    <col min="3" max="3" width="14.44140625" customWidth="1"/>
    <col min="4" max="4" width="4.109375" customWidth="1"/>
    <col min="5" max="5" width="6.6640625" customWidth="1"/>
    <col min="6" max="6" width="6.33203125" customWidth="1"/>
    <col min="7" max="7" width="3.88671875" customWidth="1"/>
    <col min="8" max="8" width="3.44140625" customWidth="1"/>
    <col min="9" max="9" width="6.44140625" customWidth="1"/>
    <col min="10" max="10" width="5" customWidth="1"/>
    <col min="11" max="11" width="4.88671875" customWidth="1"/>
    <col min="12" max="12" width="4.5546875" customWidth="1"/>
    <col min="13" max="13" width="3.5546875" customWidth="1"/>
    <col min="14" max="15" width="3.88671875" customWidth="1"/>
    <col min="16" max="16" width="6.44140625" customWidth="1"/>
    <col min="17" max="17" width="5" customWidth="1"/>
    <col min="18" max="18" width="13.88671875" customWidth="1"/>
    <col min="19" max="19" width="10.88671875" customWidth="1"/>
  </cols>
  <sheetData>
    <row r="1" spans="1:24" ht="13.8" thickBot="1">
      <c r="S1" s="276" t="s">
        <v>224</v>
      </c>
      <c r="T1" s="276" t="s">
        <v>225</v>
      </c>
      <c r="U1" s="276" t="s">
        <v>226</v>
      </c>
      <c r="W1" t="s">
        <v>227</v>
      </c>
    </row>
    <row r="2" spans="1:24" ht="13.8">
      <c r="A2" s="161">
        <v>1</v>
      </c>
      <c r="B2" s="71" t="s">
        <v>154</v>
      </c>
      <c r="C2" s="245" t="s">
        <v>196</v>
      </c>
      <c r="D2" s="51">
        <v>2</v>
      </c>
      <c r="E2" s="61"/>
      <c r="F2" s="61"/>
      <c r="G2" s="61"/>
      <c r="H2" s="61"/>
      <c r="I2" s="61" t="s">
        <v>55</v>
      </c>
      <c r="J2" s="52">
        <v>5</v>
      </c>
      <c r="K2" s="50"/>
      <c r="L2" s="61"/>
      <c r="M2" s="61"/>
      <c r="N2" s="61"/>
      <c r="O2" s="61"/>
      <c r="P2" s="61"/>
      <c r="Q2" s="52"/>
      <c r="S2">
        <f>(D2+K2)*14</f>
        <v>28</v>
      </c>
      <c r="T2">
        <f>(SUM(E2:G2)+SUM(L2:N2))*14</f>
        <v>0</v>
      </c>
      <c r="U2">
        <f>S2+T2</f>
        <v>28</v>
      </c>
      <c r="W2">
        <f>J2+Q2</f>
        <v>5</v>
      </c>
    </row>
    <row r="3" spans="1:24" ht="27.6">
      <c r="A3" s="162">
        <v>2</v>
      </c>
      <c r="B3" s="63" t="s">
        <v>153</v>
      </c>
      <c r="C3" s="246" t="s">
        <v>197</v>
      </c>
      <c r="D3" s="53">
        <v>2</v>
      </c>
      <c r="E3" s="56">
        <v>1</v>
      </c>
      <c r="F3" s="56"/>
      <c r="G3" s="56"/>
      <c r="H3" s="56"/>
      <c r="I3" s="56" t="s">
        <v>55</v>
      </c>
      <c r="J3" s="55">
        <v>6</v>
      </c>
      <c r="K3" s="54"/>
      <c r="L3" s="56"/>
      <c r="M3" s="56"/>
      <c r="N3" s="56"/>
      <c r="O3" s="56"/>
      <c r="P3" s="56"/>
      <c r="Q3" s="55"/>
      <c r="S3">
        <f t="shared" ref="S3:S31" si="0">(D3+K3)*14</f>
        <v>28</v>
      </c>
      <c r="T3">
        <f t="shared" ref="T3:T31" si="1">(SUM(E3:G3)+SUM(L3:N3))*14</f>
        <v>14</v>
      </c>
      <c r="U3">
        <f t="shared" ref="U3:U31" si="2">S3+T3</f>
        <v>42</v>
      </c>
      <c r="W3">
        <f t="shared" ref="W3:W31" si="3">J3+Q3</f>
        <v>6</v>
      </c>
    </row>
    <row r="4" spans="1:24" ht="27.6">
      <c r="A4" s="162">
        <v>3</v>
      </c>
      <c r="B4" s="175" t="s">
        <v>76</v>
      </c>
      <c r="C4" s="246" t="s">
        <v>198</v>
      </c>
      <c r="D4" s="53">
        <v>1</v>
      </c>
      <c r="E4" s="56">
        <v>1</v>
      </c>
      <c r="F4" s="56"/>
      <c r="G4" s="56"/>
      <c r="H4" s="56"/>
      <c r="I4" s="56" t="s">
        <v>55</v>
      </c>
      <c r="J4" s="55">
        <v>5</v>
      </c>
      <c r="K4" s="54"/>
      <c r="L4" s="56"/>
      <c r="M4" s="56"/>
      <c r="N4" s="56"/>
      <c r="O4" s="56"/>
      <c r="P4" s="56"/>
      <c r="Q4" s="55"/>
      <c r="S4">
        <f t="shared" si="0"/>
        <v>14</v>
      </c>
      <c r="T4">
        <f t="shared" si="1"/>
        <v>14</v>
      </c>
      <c r="U4">
        <f t="shared" si="2"/>
        <v>28</v>
      </c>
      <c r="W4">
        <f t="shared" si="3"/>
        <v>5</v>
      </c>
    </row>
    <row r="5" spans="1:24" ht="13.8">
      <c r="A5" s="162">
        <v>4</v>
      </c>
      <c r="B5" s="72" t="s">
        <v>67</v>
      </c>
      <c r="C5" s="247" t="s">
        <v>199</v>
      </c>
      <c r="D5" s="53">
        <v>2</v>
      </c>
      <c r="E5" s="56">
        <v>1</v>
      </c>
      <c r="F5" s="56"/>
      <c r="G5" s="56"/>
      <c r="H5" s="56"/>
      <c r="I5" s="56" t="s">
        <v>55</v>
      </c>
      <c r="J5" s="177">
        <v>6</v>
      </c>
      <c r="K5" s="235"/>
      <c r="L5" s="40"/>
      <c r="M5" s="40"/>
      <c r="N5" s="40"/>
      <c r="O5" s="40"/>
      <c r="P5" s="40"/>
      <c r="Q5" s="236"/>
      <c r="S5">
        <f t="shared" si="0"/>
        <v>28</v>
      </c>
      <c r="T5">
        <f t="shared" si="1"/>
        <v>14</v>
      </c>
      <c r="U5">
        <f t="shared" si="2"/>
        <v>42</v>
      </c>
      <c r="W5">
        <f t="shared" si="3"/>
        <v>6</v>
      </c>
    </row>
    <row r="6" spans="1:24" ht="27.6">
      <c r="A6" s="170">
        <v>5</v>
      </c>
      <c r="B6" s="145" t="s">
        <v>61</v>
      </c>
      <c r="C6" s="248" t="s">
        <v>200</v>
      </c>
      <c r="D6" s="146"/>
      <c r="E6" s="147"/>
      <c r="F6" s="147"/>
      <c r="G6" s="147"/>
      <c r="H6" s="147"/>
      <c r="I6" s="147"/>
      <c r="J6" s="148"/>
      <c r="K6" s="237">
        <v>1</v>
      </c>
      <c r="L6" s="238">
        <v>2</v>
      </c>
      <c r="M6" s="238"/>
      <c r="N6" s="238"/>
      <c r="O6" s="238"/>
      <c r="P6" s="238" t="s">
        <v>55</v>
      </c>
      <c r="Q6" s="207">
        <v>7</v>
      </c>
      <c r="S6">
        <f t="shared" si="0"/>
        <v>14</v>
      </c>
      <c r="T6">
        <f t="shared" si="1"/>
        <v>28</v>
      </c>
      <c r="U6">
        <f t="shared" si="2"/>
        <v>42</v>
      </c>
      <c r="W6">
        <f t="shared" si="3"/>
        <v>7</v>
      </c>
    </row>
    <row r="7" spans="1:24" ht="13.8">
      <c r="A7" s="162">
        <v>6</v>
      </c>
      <c r="B7" s="72" t="s">
        <v>150</v>
      </c>
      <c r="C7" s="246" t="s">
        <v>201</v>
      </c>
      <c r="D7" s="53"/>
      <c r="E7" s="56"/>
      <c r="F7" s="56"/>
      <c r="G7" s="56"/>
      <c r="H7" s="56"/>
      <c r="I7" s="56"/>
      <c r="J7" s="55"/>
      <c r="K7" s="54">
        <v>1</v>
      </c>
      <c r="L7" s="56">
        <v>1</v>
      </c>
      <c r="M7" s="56"/>
      <c r="N7" s="56"/>
      <c r="O7" s="56"/>
      <c r="P7" s="56" t="s">
        <v>55</v>
      </c>
      <c r="Q7" s="55">
        <v>6</v>
      </c>
      <c r="S7">
        <f t="shared" si="0"/>
        <v>14</v>
      </c>
      <c r="T7">
        <f t="shared" si="1"/>
        <v>14</v>
      </c>
      <c r="U7">
        <f t="shared" si="2"/>
        <v>28</v>
      </c>
      <c r="W7">
        <f t="shared" si="3"/>
        <v>6</v>
      </c>
    </row>
    <row r="8" spans="1:24" ht="27.6">
      <c r="A8" s="162">
        <v>7</v>
      </c>
      <c r="B8" s="176" t="s">
        <v>68</v>
      </c>
      <c r="C8" s="246" t="s">
        <v>202</v>
      </c>
      <c r="D8" s="75"/>
      <c r="E8" s="69"/>
      <c r="F8" s="69"/>
      <c r="G8" s="69"/>
      <c r="H8" s="69"/>
      <c r="I8" s="69"/>
      <c r="J8" s="70"/>
      <c r="K8" s="73">
        <v>1</v>
      </c>
      <c r="L8" s="69">
        <v>1</v>
      </c>
      <c r="M8" s="69"/>
      <c r="N8" s="69"/>
      <c r="O8" s="69"/>
      <c r="P8" s="69" t="s">
        <v>55</v>
      </c>
      <c r="Q8" s="70">
        <v>7</v>
      </c>
      <c r="S8">
        <f t="shared" si="0"/>
        <v>14</v>
      </c>
      <c r="T8">
        <f t="shared" si="1"/>
        <v>14</v>
      </c>
      <c r="U8">
        <f t="shared" si="2"/>
        <v>28</v>
      </c>
      <c r="W8">
        <f t="shared" si="3"/>
        <v>7</v>
      </c>
    </row>
    <row r="9" spans="1:24" ht="14.4" thickBot="1">
      <c r="A9" s="163">
        <v>8</v>
      </c>
      <c r="B9" s="143" t="s">
        <v>158</v>
      </c>
      <c r="C9" s="249" t="s">
        <v>260</v>
      </c>
      <c r="D9" s="57"/>
      <c r="E9" s="58"/>
      <c r="F9" s="58"/>
      <c r="G9" s="58"/>
      <c r="H9" s="58"/>
      <c r="I9" s="58"/>
      <c r="J9" s="59"/>
      <c r="K9" s="74"/>
      <c r="L9" s="58"/>
      <c r="M9" s="58"/>
      <c r="N9" s="58">
        <v>2</v>
      </c>
      <c r="O9" s="58"/>
      <c r="P9" s="58" t="s">
        <v>4</v>
      </c>
      <c r="Q9" s="59">
        <v>6</v>
      </c>
      <c r="S9">
        <f t="shared" si="0"/>
        <v>0</v>
      </c>
      <c r="T9">
        <f t="shared" si="1"/>
        <v>28</v>
      </c>
      <c r="U9">
        <f t="shared" si="2"/>
        <v>28</v>
      </c>
      <c r="W9">
        <f t="shared" si="3"/>
        <v>6</v>
      </c>
    </row>
    <row r="10" spans="1:24" ht="13.8" thickBot="1">
      <c r="S10">
        <f t="shared" si="0"/>
        <v>0</v>
      </c>
      <c r="T10">
        <f t="shared" si="1"/>
        <v>0</v>
      </c>
      <c r="U10">
        <f t="shared" si="2"/>
        <v>0</v>
      </c>
      <c r="W10">
        <f t="shared" si="3"/>
        <v>0</v>
      </c>
    </row>
    <row r="11" spans="1:24" ht="13.8">
      <c r="A11" s="164">
        <v>9</v>
      </c>
      <c r="B11" s="76" t="s">
        <v>137</v>
      </c>
      <c r="C11" s="250" t="s">
        <v>203</v>
      </c>
      <c r="D11" s="554">
        <v>1</v>
      </c>
      <c r="E11" s="555"/>
      <c r="F11" s="555"/>
      <c r="G11" s="555"/>
      <c r="H11" s="555"/>
      <c r="I11" s="555" t="s">
        <v>4</v>
      </c>
      <c r="J11" s="723">
        <v>4</v>
      </c>
      <c r="K11" s="554"/>
      <c r="L11" s="555"/>
      <c r="M11" s="555"/>
      <c r="N11" s="555"/>
      <c r="O11" s="555"/>
      <c r="P11" s="555"/>
      <c r="Q11" s="723"/>
      <c r="S11">
        <f t="shared" si="0"/>
        <v>14</v>
      </c>
      <c r="T11">
        <f t="shared" si="1"/>
        <v>0</v>
      </c>
      <c r="U11">
        <f t="shared" si="2"/>
        <v>14</v>
      </c>
      <c r="W11">
        <f t="shared" si="3"/>
        <v>4</v>
      </c>
    </row>
    <row r="12" spans="1:24" ht="27.6">
      <c r="A12" s="165">
        <v>10</v>
      </c>
      <c r="B12" s="77" t="s">
        <v>69</v>
      </c>
      <c r="C12" s="251" t="s">
        <v>204</v>
      </c>
      <c r="D12" s="469"/>
      <c r="E12" s="471"/>
      <c r="F12" s="471"/>
      <c r="G12" s="471"/>
      <c r="H12" s="471"/>
      <c r="I12" s="471"/>
      <c r="J12" s="712"/>
      <c r="K12" s="469"/>
      <c r="L12" s="471"/>
      <c r="M12" s="471"/>
      <c r="N12" s="471"/>
      <c r="O12" s="471"/>
      <c r="P12" s="471"/>
      <c r="Q12" s="712"/>
      <c r="S12">
        <f t="shared" si="0"/>
        <v>0</v>
      </c>
      <c r="T12">
        <f t="shared" si="1"/>
        <v>0</v>
      </c>
      <c r="U12">
        <f t="shared" si="2"/>
        <v>0</v>
      </c>
      <c r="W12">
        <f t="shared" si="3"/>
        <v>0</v>
      </c>
    </row>
    <row r="13" spans="1:24" ht="13.8">
      <c r="A13" s="165">
        <v>11</v>
      </c>
      <c r="B13" s="77" t="s">
        <v>60</v>
      </c>
      <c r="C13" s="251" t="s">
        <v>205</v>
      </c>
      <c r="D13" s="468">
        <v>1</v>
      </c>
      <c r="E13" s="470">
        <v>1</v>
      </c>
      <c r="F13" s="470"/>
      <c r="G13" s="470"/>
      <c r="H13" s="470"/>
      <c r="I13" s="470" t="s">
        <v>4</v>
      </c>
      <c r="J13" s="714">
        <v>4</v>
      </c>
      <c r="K13" s="468"/>
      <c r="L13" s="470"/>
      <c r="M13" s="470"/>
      <c r="N13" s="470"/>
      <c r="O13" s="470"/>
      <c r="P13" s="470"/>
      <c r="Q13" s="714"/>
      <c r="S13">
        <f t="shared" si="0"/>
        <v>14</v>
      </c>
      <c r="T13">
        <f t="shared" si="1"/>
        <v>14</v>
      </c>
      <c r="U13">
        <f t="shared" si="2"/>
        <v>28</v>
      </c>
      <c r="W13">
        <f t="shared" si="3"/>
        <v>4</v>
      </c>
    </row>
    <row r="14" spans="1:24" ht="13.8">
      <c r="A14" s="165">
        <v>12</v>
      </c>
      <c r="B14" s="77" t="s">
        <v>56</v>
      </c>
      <c r="C14" s="251" t="s">
        <v>206</v>
      </c>
      <c r="D14" s="469"/>
      <c r="E14" s="471"/>
      <c r="F14" s="471"/>
      <c r="G14" s="471"/>
      <c r="H14" s="471"/>
      <c r="I14" s="471"/>
      <c r="J14" s="712"/>
      <c r="K14" s="469"/>
      <c r="L14" s="471"/>
      <c r="M14" s="471"/>
      <c r="N14" s="471"/>
      <c r="O14" s="471"/>
      <c r="P14" s="471"/>
      <c r="Q14" s="712"/>
      <c r="S14">
        <f t="shared" si="0"/>
        <v>0</v>
      </c>
      <c r="T14">
        <f t="shared" si="1"/>
        <v>0</v>
      </c>
      <c r="U14">
        <f t="shared" si="2"/>
        <v>0</v>
      </c>
      <c r="W14">
        <f t="shared" si="3"/>
        <v>0</v>
      </c>
    </row>
    <row r="15" spans="1:24" ht="13.8">
      <c r="A15" s="165">
        <v>13</v>
      </c>
      <c r="B15" s="65" t="s">
        <v>151</v>
      </c>
      <c r="C15" s="251" t="s">
        <v>207</v>
      </c>
      <c r="D15" s="468"/>
      <c r="E15" s="470"/>
      <c r="F15" s="470"/>
      <c r="G15" s="470"/>
      <c r="H15" s="470"/>
      <c r="I15" s="470"/>
      <c r="J15" s="714"/>
      <c r="K15" s="468">
        <v>1</v>
      </c>
      <c r="L15" s="470">
        <v>2</v>
      </c>
      <c r="M15" s="470"/>
      <c r="N15" s="470"/>
      <c r="O15" s="470"/>
      <c r="P15" s="470" t="s">
        <v>4</v>
      </c>
      <c r="Q15" s="714">
        <v>4</v>
      </c>
      <c r="S15">
        <f t="shared" si="0"/>
        <v>14</v>
      </c>
      <c r="T15">
        <f t="shared" si="1"/>
        <v>28</v>
      </c>
      <c r="U15">
        <f t="shared" si="2"/>
        <v>42</v>
      </c>
      <c r="W15">
        <f t="shared" si="3"/>
        <v>4</v>
      </c>
    </row>
    <row r="16" spans="1:24" ht="28.2" thickBot="1">
      <c r="A16" s="166">
        <v>14</v>
      </c>
      <c r="B16" s="78" t="s">
        <v>138</v>
      </c>
      <c r="C16" s="252" t="s">
        <v>208</v>
      </c>
      <c r="D16" s="722"/>
      <c r="E16" s="713"/>
      <c r="F16" s="713"/>
      <c r="G16" s="713"/>
      <c r="H16" s="713"/>
      <c r="I16" s="713"/>
      <c r="J16" s="715"/>
      <c r="K16" s="722"/>
      <c r="L16" s="713"/>
      <c r="M16" s="713"/>
      <c r="N16" s="713"/>
      <c r="O16" s="713"/>
      <c r="P16" s="713"/>
      <c r="Q16" s="715"/>
      <c r="S16">
        <f t="shared" si="0"/>
        <v>0</v>
      </c>
      <c r="T16">
        <f t="shared" si="1"/>
        <v>0</v>
      </c>
      <c r="U16">
        <f t="shared" si="2"/>
        <v>0</v>
      </c>
      <c r="W16">
        <f t="shared" si="3"/>
        <v>0</v>
      </c>
      <c r="X16">
        <f>SUM(W2:W16)</f>
        <v>60</v>
      </c>
    </row>
    <row r="17" spans="1:24">
      <c r="S17">
        <f t="shared" si="0"/>
        <v>0</v>
      </c>
      <c r="T17">
        <f t="shared" si="1"/>
        <v>0</v>
      </c>
      <c r="U17">
        <f t="shared" si="2"/>
        <v>0</v>
      </c>
      <c r="W17">
        <f t="shared" si="3"/>
        <v>0</v>
      </c>
    </row>
    <row r="18" spans="1:24" ht="13.8" thickBot="1">
      <c r="S18">
        <f t="shared" si="0"/>
        <v>0</v>
      </c>
      <c r="T18">
        <f t="shared" si="1"/>
        <v>0</v>
      </c>
      <c r="U18">
        <f t="shared" si="2"/>
        <v>0</v>
      </c>
      <c r="W18">
        <f t="shared" si="3"/>
        <v>0</v>
      </c>
    </row>
    <row r="19" spans="1:24" ht="13.8">
      <c r="A19" s="167">
        <v>1</v>
      </c>
      <c r="B19" s="62" t="s">
        <v>58</v>
      </c>
      <c r="C19" s="245" t="s">
        <v>209</v>
      </c>
      <c r="D19" s="51">
        <v>2</v>
      </c>
      <c r="E19" s="61">
        <v>1</v>
      </c>
      <c r="F19" s="61"/>
      <c r="G19" s="61"/>
      <c r="H19" s="61"/>
      <c r="I19" s="61" t="s">
        <v>55</v>
      </c>
      <c r="J19" s="52">
        <v>7</v>
      </c>
      <c r="K19" s="50"/>
      <c r="L19" s="61"/>
      <c r="M19" s="61"/>
      <c r="N19" s="61"/>
      <c r="O19" s="61"/>
      <c r="P19" s="61"/>
      <c r="Q19" s="52"/>
      <c r="S19">
        <f t="shared" si="0"/>
        <v>28</v>
      </c>
      <c r="T19">
        <f t="shared" si="1"/>
        <v>14</v>
      </c>
      <c r="U19">
        <f t="shared" si="2"/>
        <v>42</v>
      </c>
      <c r="W19">
        <f t="shared" si="3"/>
        <v>7</v>
      </c>
    </row>
    <row r="20" spans="1:24" ht="27.6">
      <c r="A20" s="168">
        <v>2</v>
      </c>
      <c r="B20" s="63" t="s">
        <v>64</v>
      </c>
      <c r="C20" s="246" t="s">
        <v>210</v>
      </c>
      <c r="D20" s="66">
        <v>1</v>
      </c>
      <c r="E20" s="67">
        <v>1</v>
      </c>
      <c r="F20" s="67"/>
      <c r="G20" s="67"/>
      <c r="H20" s="67"/>
      <c r="I20" s="67" t="s">
        <v>55</v>
      </c>
      <c r="J20" s="68">
        <v>6</v>
      </c>
      <c r="K20" s="54"/>
      <c r="L20" s="56"/>
      <c r="M20" s="56"/>
      <c r="N20" s="56"/>
      <c r="O20" s="56"/>
      <c r="P20" s="56"/>
      <c r="Q20" s="55"/>
      <c r="S20">
        <f t="shared" si="0"/>
        <v>14</v>
      </c>
      <c r="T20">
        <f t="shared" si="1"/>
        <v>14</v>
      </c>
      <c r="U20">
        <f t="shared" si="2"/>
        <v>28</v>
      </c>
      <c r="W20">
        <f t="shared" si="3"/>
        <v>6</v>
      </c>
    </row>
    <row r="21" spans="1:24" ht="27.6">
      <c r="A21" s="168">
        <v>3</v>
      </c>
      <c r="B21" s="64" t="s">
        <v>62</v>
      </c>
      <c r="C21" s="246" t="s">
        <v>211</v>
      </c>
      <c r="D21" s="53">
        <v>1</v>
      </c>
      <c r="E21" s="56">
        <v>1</v>
      </c>
      <c r="F21" s="56"/>
      <c r="G21" s="56"/>
      <c r="H21" s="56"/>
      <c r="I21" s="56" t="s">
        <v>55</v>
      </c>
      <c r="J21" s="55">
        <v>7</v>
      </c>
      <c r="K21" s="54"/>
      <c r="L21" s="56"/>
      <c r="M21" s="56"/>
      <c r="N21" s="56"/>
      <c r="O21" s="56"/>
      <c r="P21" s="56"/>
      <c r="Q21" s="55"/>
      <c r="S21">
        <f t="shared" si="0"/>
        <v>14</v>
      </c>
      <c r="T21">
        <f t="shared" si="1"/>
        <v>14</v>
      </c>
      <c r="U21">
        <f t="shared" si="2"/>
        <v>28</v>
      </c>
      <c r="W21">
        <f t="shared" si="3"/>
        <v>7</v>
      </c>
    </row>
    <row r="22" spans="1:24" ht="13.8">
      <c r="A22" s="169">
        <v>4</v>
      </c>
      <c r="B22" s="64" t="s">
        <v>191</v>
      </c>
      <c r="C22" s="246" t="s">
        <v>259</v>
      </c>
      <c r="D22" s="53"/>
      <c r="E22" s="56"/>
      <c r="F22" s="56"/>
      <c r="G22" s="56">
        <v>3</v>
      </c>
      <c r="H22" s="56"/>
      <c r="I22" s="56" t="s">
        <v>4</v>
      </c>
      <c r="J22" s="55">
        <v>5</v>
      </c>
      <c r="K22" s="54"/>
      <c r="L22" s="56"/>
      <c r="M22" s="56"/>
      <c r="N22" s="56"/>
      <c r="O22" s="56"/>
      <c r="P22" s="56"/>
      <c r="Q22" s="56"/>
      <c r="S22">
        <f t="shared" si="0"/>
        <v>0</v>
      </c>
      <c r="T22">
        <f t="shared" si="1"/>
        <v>42</v>
      </c>
      <c r="U22">
        <f t="shared" si="2"/>
        <v>42</v>
      </c>
      <c r="W22">
        <f t="shared" si="3"/>
        <v>5</v>
      </c>
    </row>
    <row r="23" spans="1:24" ht="27.6">
      <c r="A23" s="168">
        <v>5</v>
      </c>
      <c r="B23" s="63" t="s">
        <v>70</v>
      </c>
      <c r="C23" s="246" t="s">
        <v>212</v>
      </c>
      <c r="D23" s="53"/>
      <c r="E23" s="56"/>
      <c r="F23" s="56"/>
      <c r="G23" s="56"/>
      <c r="H23" s="56"/>
      <c r="I23" s="56"/>
      <c r="J23" s="55"/>
      <c r="K23" s="54">
        <v>2</v>
      </c>
      <c r="L23" s="56"/>
      <c r="M23" s="56"/>
      <c r="N23" s="56"/>
      <c r="O23" s="56"/>
      <c r="P23" s="56" t="s">
        <v>55</v>
      </c>
      <c r="Q23" s="55">
        <v>7</v>
      </c>
      <c r="S23">
        <f t="shared" si="0"/>
        <v>28</v>
      </c>
      <c r="T23">
        <f t="shared" si="1"/>
        <v>0</v>
      </c>
      <c r="U23">
        <f t="shared" si="2"/>
        <v>28</v>
      </c>
      <c r="W23">
        <f t="shared" si="3"/>
        <v>7</v>
      </c>
    </row>
    <row r="24" spans="1:24" ht="27.6">
      <c r="A24" s="169">
        <v>6</v>
      </c>
      <c r="B24" s="63" t="s">
        <v>71</v>
      </c>
      <c r="C24" s="246" t="s">
        <v>213</v>
      </c>
      <c r="D24" s="53"/>
      <c r="E24" s="56"/>
      <c r="F24" s="56"/>
      <c r="G24" s="56"/>
      <c r="H24" s="56"/>
      <c r="I24" s="56"/>
      <c r="J24" s="55"/>
      <c r="K24" s="54"/>
      <c r="L24" s="56"/>
      <c r="M24" s="56">
        <v>4</v>
      </c>
      <c r="N24" s="56"/>
      <c r="O24" s="56"/>
      <c r="P24" s="56" t="s">
        <v>55</v>
      </c>
      <c r="Q24" s="55">
        <v>8</v>
      </c>
      <c r="S24">
        <f t="shared" si="0"/>
        <v>0</v>
      </c>
      <c r="T24">
        <f t="shared" si="1"/>
        <v>56</v>
      </c>
      <c r="U24">
        <f t="shared" si="2"/>
        <v>56</v>
      </c>
      <c r="W24">
        <f t="shared" si="3"/>
        <v>8</v>
      </c>
    </row>
    <row r="25" spans="1:24" ht="13.8">
      <c r="A25" s="414">
        <v>7</v>
      </c>
      <c r="B25" s="415" t="s">
        <v>63</v>
      </c>
      <c r="C25" s="416" t="s">
        <v>217</v>
      </c>
      <c r="D25" s="56"/>
      <c r="E25" s="56"/>
      <c r="F25" s="56"/>
      <c r="G25" s="56"/>
      <c r="H25" s="56"/>
      <c r="I25" s="56"/>
      <c r="J25" s="56"/>
      <c r="K25" s="56">
        <v>2</v>
      </c>
      <c r="L25" s="56"/>
      <c r="M25" s="56"/>
      <c r="N25" s="56"/>
      <c r="O25" s="56"/>
      <c r="P25" s="56" t="s">
        <v>55</v>
      </c>
      <c r="Q25" s="56">
        <v>5</v>
      </c>
      <c r="S25">
        <f t="shared" si="0"/>
        <v>28</v>
      </c>
      <c r="T25">
        <f t="shared" si="1"/>
        <v>0</v>
      </c>
      <c r="U25">
        <f t="shared" si="2"/>
        <v>28</v>
      </c>
      <c r="W25">
        <f t="shared" si="3"/>
        <v>5</v>
      </c>
    </row>
    <row r="26" spans="1:24" ht="27.6">
      <c r="A26" s="414">
        <v>8</v>
      </c>
      <c r="B26" s="417" t="s">
        <v>157</v>
      </c>
      <c r="C26" s="416" t="s">
        <v>214</v>
      </c>
      <c r="D26" s="418"/>
      <c r="E26" s="418"/>
      <c r="F26" s="418"/>
      <c r="G26" s="418"/>
      <c r="H26" s="418"/>
      <c r="I26" s="418"/>
      <c r="J26" s="418"/>
      <c r="K26" s="418"/>
      <c r="L26" s="418"/>
      <c r="M26" s="418"/>
      <c r="N26" s="418">
        <v>3</v>
      </c>
      <c r="O26" s="418"/>
      <c r="P26" s="418" t="s">
        <v>4</v>
      </c>
      <c r="Q26" s="418">
        <v>5</v>
      </c>
      <c r="S26">
        <f t="shared" si="0"/>
        <v>0</v>
      </c>
      <c r="T26">
        <f t="shared" si="1"/>
        <v>42</v>
      </c>
      <c r="U26">
        <f t="shared" si="2"/>
        <v>42</v>
      </c>
      <c r="W26">
        <f t="shared" si="3"/>
        <v>5</v>
      </c>
    </row>
    <row r="27" spans="1:24">
      <c r="S27">
        <f t="shared" si="0"/>
        <v>0</v>
      </c>
      <c r="T27">
        <f t="shared" si="1"/>
        <v>0</v>
      </c>
      <c r="U27">
        <f t="shared" si="2"/>
        <v>0</v>
      </c>
      <c r="W27">
        <f t="shared" si="3"/>
        <v>0</v>
      </c>
    </row>
    <row r="28" spans="1:24" ht="13.8">
      <c r="A28" s="171">
        <v>9</v>
      </c>
      <c r="B28" s="149" t="s">
        <v>152</v>
      </c>
      <c r="C28" s="248" t="s">
        <v>215</v>
      </c>
      <c r="D28" s="716">
        <v>1</v>
      </c>
      <c r="E28" s="718">
        <v>1</v>
      </c>
      <c r="F28" s="718"/>
      <c r="G28" s="718"/>
      <c r="H28" s="718"/>
      <c r="I28" s="718" t="s">
        <v>55</v>
      </c>
      <c r="J28" s="720">
        <v>5</v>
      </c>
      <c r="K28" s="469"/>
      <c r="L28" s="711"/>
      <c r="M28" s="471"/>
      <c r="N28" s="471"/>
      <c r="O28" s="471"/>
      <c r="P28" s="471"/>
      <c r="Q28" s="712"/>
      <c r="S28">
        <f t="shared" si="0"/>
        <v>14</v>
      </c>
      <c r="T28">
        <f t="shared" si="1"/>
        <v>14</v>
      </c>
      <c r="U28">
        <f t="shared" si="2"/>
        <v>28</v>
      </c>
      <c r="W28">
        <f t="shared" si="3"/>
        <v>5</v>
      </c>
    </row>
    <row r="29" spans="1:24" ht="13.8">
      <c r="A29" s="172">
        <v>10</v>
      </c>
      <c r="B29" s="64" t="s">
        <v>139</v>
      </c>
      <c r="C29" s="255" t="s">
        <v>216</v>
      </c>
      <c r="D29" s="717"/>
      <c r="E29" s="719"/>
      <c r="F29" s="719"/>
      <c r="G29" s="719"/>
      <c r="H29" s="719"/>
      <c r="I29" s="719"/>
      <c r="J29" s="721"/>
      <c r="K29" s="709"/>
      <c r="L29" s="703"/>
      <c r="M29" s="705"/>
      <c r="N29" s="705"/>
      <c r="O29" s="705"/>
      <c r="P29" s="705"/>
      <c r="Q29" s="707"/>
      <c r="S29">
        <f t="shared" si="0"/>
        <v>0</v>
      </c>
      <c r="T29">
        <f t="shared" si="1"/>
        <v>0</v>
      </c>
      <c r="U29">
        <f t="shared" si="2"/>
        <v>0</v>
      </c>
      <c r="W29">
        <f t="shared" si="3"/>
        <v>0</v>
      </c>
    </row>
    <row r="30" spans="1:24" ht="13.8">
      <c r="A30" s="173">
        <v>11</v>
      </c>
      <c r="B30" s="65" t="s">
        <v>134</v>
      </c>
      <c r="C30" s="256" t="s">
        <v>218</v>
      </c>
      <c r="D30" s="709"/>
      <c r="E30" s="705"/>
      <c r="F30" s="705"/>
      <c r="G30" s="705"/>
      <c r="H30" s="705"/>
      <c r="I30" s="705"/>
      <c r="J30" s="707"/>
      <c r="K30" s="709"/>
      <c r="L30" s="703">
        <v>1</v>
      </c>
      <c r="M30" s="705"/>
      <c r="N30" s="705"/>
      <c r="O30" s="705"/>
      <c r="P30" s="705" t="s">
        <v>4</v>
      </c>
      <c r="Q30" s="707">
        <v>5</v>
      </c>
      <c r="S30">
        <f t="shared" si="0"/>
        <v>0</v>
      </c>
      <c r="T30">
        <f t="shared" si="1"/>
        <v>14</v>
      </c>
      <c r="U30">
        <f t="shared" si="2"/>
        <v>14</v>
      </c>
      <c r="W30">
        <f t="shared" si="3"/>
        <v>5</v>
      </c>
    </row>
    <row r="31" spans="1:24" ht="28.2" thickBot="1">
      <c r="A31" s="174">
        <v>12</v>
      </c>
      <c r="B31" s="60" t="s">
        <v>72</v>
      </c>
      <c r="C31" s="257" t="s">
        <v>219</v>
      </c>
      <c r="D31" s="710"/>
      <c r="E31" s="706"/>
      <c r="F31" s="706"/>
      <c r="G31" s="706"/>
      <c r="H31" s="706"/>
      <c r="I31" s="706"/>
      <c r="J31" s="708"/>
      <c r="K31" s="710"/>
      <c r="L31" s="704"/>
      <c r="M31" s="706"/>
      <c r="N31" s="706"/>
      <c r="O31" s="706"/>
      <c r="P31" s="706"/>
      <c r="Q31" s="708"/>
      <c r="S31">
        <f t="shared" si="0"/>
        <v>0</v>
      </c>
      <c r="T31">
        <f t="shared" si="1"/>
        <v>0</v>
      </c>
      <c r="U31">
        <f t="shared" si="2"/>
        <v>0</v>
      </c>
      <c r="W31">
        <f t="shared" si="3"/>
        <v>0</v>
      </c>
      <c r="X31">
        <f>SUM(W19:W31)</f>
        <v>60</v>
      </c>
    </row>
    <row r="32" spans="1:24">
      <c r="S32">
        <f>SUM(S2:S31)</f>
        <v>308</v>
      </c>
      <c r="T32">
        <f>SUM(T2:T31)</f>
        <v>378</v>
      </c>
      <c r="U32">
        <f>SUM(U2:U31)</f>
        <v>686</v>
      </c>
      <c r="V32">
        <f>SUM(V8:V31)</f>
        <v>0</v>
      </c>
      <c r="W32">
        <f>SUM(W2:W31)</f>
        <v>120</v>
      </c>
    </row>
    <row r="34" spans="1:23">
      <c r="A34" s="33"/>
      <c r="B34" s="33"/>
      <c r="C34" s="33"/>
      <c r="D34" s="277"/>
      <c r="E34" s="277"/>
      <c r="F34" s="277"/>
      <c r="G34" s="277"/>
      <c r="H34" s="277"/>
      <c r="I34" s="33"/>
      <c r="J34" s="277"/>
      <c r="K34" s="277"/>
      <c r="L34" s="277"/>
      <c r="M34" s="277"/>
      <c r="N34" s="277"/>
      <c r="O34" s="277"/>
      <c r="P34" s="33"/>
      <c r="Q34" s="277"/>
      <c r="R34" s="33" t="s">
        <v>228</v>
      </c>
      <c r="S34" s="33" t="s">
        <v>229</v>
      </c>
      <c r="T34" s="33"/>
      <c r="U34" s="33"/>
      <c r="V34" s="33"/>
      <c r="W34" s="33"/>
    </row>
    <row r="35" spans="1:23">
      <c r="A35" s="33"/>
      <c r="B35" s="276" t="s">
        <v>230</v>
      </c>
      <c r="C35" s="276">
        <f>SUM(U2:U9)+SUM(U19:U26)</f>
        <v>560</v>
      </c>
      <c r="D35" s="276"/>
      <c r="E35" s="278">
        <f>SUM(U8:U15)</f>
        <v>140</v>
      </c>
      <c r="F35" s="276">
        <f>SUM(U23:U28)</f>
        <v>182</v>
      </c>
      <c r="G35" s="276"/>
      <c r="H35" s="276"/>
      <c r="I35" s="276"/>
      <c r="J35" s="276"/>
      <c r="K35" s="276"/>
      <c r="L35" s="276"/>
      <c r="M35" s="276"/>
      <c r="N35" s="276"/>
      <c r="O35" s="276"/>
      <c r="P35" s="276"/>
      <c r="Q35" s="276"/>
      <c r="R35" s="279">
        <f>C35/C37*100</f>
        <v>81.632653061224488</v>
      </c>
      <c r="S35" s="280"/>
      <c r="T35" s="33"/>
      <c r="U35" s="33"/>
      <c r="V35" s="33"/>
      <c r="W35" s="33"/>
    </row>
    <row r="36" spans="1:23">
      <c r="A36" s="33"/>
      <c r="B36" s="276" t="s">
        <v>231</v>
      </c>
      <c r="C36" s="276">
        <f>SUM(U11:U16)+SUM(U28:U31)</f>
        <v>126</v>
      </c>
      <c r="D36" s="276"/>
      <c r="E36" s="276">
        <f>SUM(U17:U20)</f>
        <v>70</v>
      </c>
      <c r="F36" s="276">
        <f>SUM(U30:U31)</f>
        <v>14</v>
      </c>
      <c r="G36" s="276"/>
      <c r="H36" s="276"/>
      <c r="I36" s="276"/>
      <c r="J36" s="276"/>
      <c r="K36" s="276"/>
      <c r="L36" s="276"/>
      <c r="M36" s="276"/>
      <c r="N36" s="276"/>
      <c r="O36" s="276"/>
      <c r="P36" s="276"/>
      <c r="Q36" s="276"/>
      <c r="R36" s="279">
        <f>C36/C37*100</f>
        <v>18.367346938775512</v>
      </c>
      <c r="S36" s="280"/>
      <c r="T36" s="33"/>
      <c r="U36" s="33"/>
      <c r="V36" s="33"/>
      <c r="W36" s="33"/>
    </row>
    <row r="37" spans="1:23">
      <c r="A37" s="33"/>
      <c r="B37" s="276" t="s">
        <v>24</v>
      </c>
      <c r="C37" s="281">
        <f>SUM(C35:C36)</f>
        <v>686</v>
      </c>
      <c r="D37" s="276"/>
      <c r="E37" s="276"/>
      <c r="F37" s="276"/>
      <c r="G37" s="276"/>
      <c r="H37" s="276"/>
      <c r="I37" s="276"/>
      <c r="J37" s="276"/>
      <c r="K37" s="276"/>
      <c r="L37" s="276"/>
      <c r="M37" s="276"/>
      <c r="N37" s="276"/>
      <c r="O37" s="276"/>
      <c r="P37" s="276"/>
      <c r="Q37" s="276"/>
      <c r="S37" s="33"/>
      <c r="T37" s="33"/>
      <c r="U37" s="33"/>
      <c r="V37" s="33"/>
      <c r="W37" s="33"/>
    </row>
    <row r="38" spans="1:23">
      <c r="A38" s="33"/>
      <c r="B38" s="276" t="s">
        <v>232</v>
      </c>
      <c r="C38" s="276">
        <f>U77</f>
        <v>280</v>
      </c>
      <c r="D38" s="276"/>
      <c r="E38" s="276"/>
      <c r="F38" s="276"/>
      <c r="G38" s="276"/>
      <c r="H38" s="276"/>
      <c r="I38" s="276"/>
      <c r="J38" s="276"/>
      <c r="K38" s="276"/>
      <c r="L38" s="276"/>
      <c r="M38" s="276"/>
      <c r="N38" s="276"/>
      <c r="O38" s="276"/>
      <c r="P38" s="276"/>
      <c r="Q38" s="276"/>
      <c r="R38" s="280">
        <f>C38/C39*100</f>
        <v>28.985507246376812</v>
      </c>
      <c r="S38" s="276"/>
      <c r="T38" s="33"/>
      <c r="U38" s="33"/>
      <c r="V38" s="33"/>
      <c r="W38" s="33"/>
    </row>
    <row r="39" spans="1:23">
      <c r="A39" s="33"/>
      <c r="B39" s="276"/>
      <c r="C39" s="276">
        <f>C37+C38</f>
        <v>966</v>
      </c>
      <c r="D39" s="276"/>
      <c r="E39" s="276"/>
      <c r="F39" s="276"/>
      <c r="G39" s="276"/>
      <c r="H39" s="276"/>
      <c r="I39" s="276"/>
      <c r="J39" s="276"/>
      <c r="K39" s="276"/>
      <c r="L39" s="276"/>
      <c r="M39" s="276"/>
      <c r="N39" s="276"/>
      <c r="O39" s="276"/>
      <c r="P39" s="276"/>
      <c r="Q39" s="276"/>
      <c r="R39" s="276"/>
      <c r="S39" s="33"/>
      <c r="T39" s="33"/>
      <c r="U39" s="33"/>
      <c r="V39" s="33"/>
      <c r="W39" s="33"/>
    </row>
    <row r="40" spans="1:23">
      <c r="A40" s="33"/>
      <c r="V40" s="276"/>
      <c r="W40" s="33"/>
    </row>
    <row r="41" spans="1:23">
      <c r="A41" s="33"/>
      <c r="B41" s="276"/>
      <c r="C41" s="276"/>
      <c r="D41" s="276"/>
      <c r="E41" s="276"/>
      <c r="F41" s="276"/>
      <c r="G41" s="276"/>
      <c r="H41" s="276"/>
      <c r="I41" s="276"/>
      <c r="J41" s="276"/>
      <c r="K41" s="276"/>
      <c r="L41" s="276"/>
      <c r="M41" s="276"/>
      <c r="N41" s="276"/>
      <c r="O41" s="276"/>
      <c r="P41" s="276" t="s">
        <v>224</v>
      </c>
      <c r="Q41" s="276" t="s">
        <v>225</v>
      </c>
      <c r="R41" s="276" t="s">
        <v>233</v>
      </c>
      <c r="S41" s="33" t="s">
        <v>234</v>
      </c>
      <c r="T41" s="33" t="s">
        <v>235</v>
      </c>
      <c r="U41" s="33"/>
      <c r="V41" s="276"/>
      <c r="W41" s="33"/>
    </row>
    <row r="42" spans="1:23">
      <c r="A42" s="33"/>
      <c r="B42" s="282" t="s">
        <v>236</v>
      </c>
      <c r="C42" s="276">
        <f>SUMIF(C2:C31,"DAP*",U2:U31)</f>
        <v>476</v>
      </c>
      <c r="D42" s="276"/>
      <c r="E42" s="276">
        <f>SUMIF(C2:C16,"DAP*",U2:U16)</f>
        <v>308</v>
      </c>
      <c r="F42" s="276">
        <f>SUMIF(C19:C31,"DAP*",U19:U31)</f>
        <v>168</v>
      </c>
      <c r="G42" s="276"/>
      <c r="H42" s="276"/>
      <c r="I42" s="276">
        <f ca="1">SUMIF(C2:C31,"DAP*",W3:W31)</f>
        <v>67</v>
      </c>
      <c r="J42" s="276"/>
      <c r="K42" s="276">
        <f>C42*100/C44</f>
        <v>69.387755102040813</v>
      </c>
      <c r="L42" s="276"/>
      <c r="M42" s="276"/>
      <c r="N42" s="276"/>
      <c r="O42" s="276"/>
      <c r="P42" s="276">
        <f>SUMIF(C2:C31,"DAP*",S2:S31)</f>
        <v>210</v>
      </c>
      <c r="Q42" s="276">
        <f>SUMIF(C2:C31,"DAP*",T2:T31)</f>
        <v>266</v>
      </c>
      <c r="R42" s="279" t="e">
        <f>P42/P$38*100</f>
        <v>#DIV/0!</v>
      </c>
      <c r="S42" s="283" t="e">
        <f>Q42/Q$38*100</f>
        <v>#DIV/0!</v>
      </c>
      <c r="T42" s="279">
        <f>C42/C$38*100</f>
        <v>170</v>
      </c>
      <c r="U42" s="280"/>
      <c r="V42" s="276"/>
      <c r="W42" s="33"/>
    </row>
    <row r="43" spans="1:23">
      <c r="A43" s="33"/>
      <c r="B43" s="282" t="s">
        <v>237</v>
      </c>
      <c r="C43" s="276">
        <f>SUMIF(C2:C31,"DSI*",U2:U31)</f>
        <v>210</v>
      </c>
      <c r="D43" s="276"/>
      <c r="E43" s="276">
        <f>SUMIF(C2:C16,"DSI*",U2:U16)</f>
        <v>42</v>
      </c>
      <c r="F43" s="276">
        <f>SUMIF(C19:C31,"DSI*",U19:U31)</f>
        <v>168</v>
      </c>
      <c r="G43" s="276"/>
      <c r="H43" s="276"/>
      <c r="I43" s="276">
        <f>SUMIF(C7:C31,"DSI*",W7:W31)</f>
        <v>40</v>
      </c>
      <c r="J43" s="276"/>
      <c r="K43" s="276">
        <f>C43*100/672</f>
        <v>31.25</v>
      </c>
      <c r="L43" s="276"/>
      <c r="M43" s="276"/>
      <c r="N43" s="276"/>
      <c r="O43" s="276"/>
      <c r="P43" s="276">
        <f>SUMIF(C2:C31,"DSI*",S2:S31)</f>
        <v>98</v>
      </c>
      <c r="Q43" s="276">
        <f>SUMIF(C2:C31,"DSI*",T2:T31)</f>
        <v>112</v>
      </c>
      <c r="R43" s="279" t="e">
        <f>P43/P$38*100</f>
        <v>#DIV/0!</v>
      </c>
      <c r="S43" s="283" t="e">
        <f>Q43/Q$38*100</f>
        <v>#DIV/0!</v>
      </c>
      <c r="T43" s="283">
        <f>C43/C$38*100</f>
        <v>75</v>
      </c>
      <c r="U43" s="280"/>
      <c r="V43" s="33"/>
      <c r="W43" s="33"/>
    </row>
    <row r="44" spans="1:23">
      <c r="A44" s="33"/>
      <c r="B44" s="284"/>
      <c r="C44" s="281">
        <f>SUM(C42:C43)</f>
        <v>686</v>
      </c>
      <c r="D44" s="276"/>
      <c r="E44" s="281">
        <f>SUM(E42:E43)</f>
        <v>350</v>
      </c>
      <c r="F44" s="281">
        <f>SUM(F42:F43)</f>
        <v>336</v>
      </c>
      <c r="G44" s="276"/>
      <c r="H44" s="276"/>
      <c r="I44" s="276">
        <f ca="1">SUM(I42:I43)</f>
        <v>107</v>
      </c>
      <c r="J44" s="276"/>
      <c r="K44" s="276"/>
      <c r="L44" s="276"/>
      <c r="M44" s="276"/>
      <c r="N44" s="276"/>
      <c r="O44" s="276"/>
      <c r="P44" s="276">
        <f>SUM(P42:P43)</f>
        <v>308</v>
      </c>
      <c r="Q44" s="276">
        <f>SUM(Q42:Q43)</f>
        <v>378</v>
      </c>
      <c r="R44" s="279" t="e">
        <f>SUM(R42:R43)</f>
        <v>#DIV/0!</v>
      </c>
      <c r="S44" s="283" t="e">
        <f>SUM(S42:S43)</f>
        <v>#DIV/0!</v>
      </c>
      <c r="T44" s="283">
        <f>SUM(T42:T43)</f>
        <v>245</v>
      </c>
      <c r="U44" s="33"/>
      <c r="V44" s="33"/>
      <c r="W44" s="33"/>
    </row>
    <row r="45" spans="1:23">
      <c r="A45" s="33"/>
      <c r="B45" s="276"/>
      <c r="C45" s="276"/>
      <c r="D45" s="276"/>
      <c r="E45" s="276"/>
      <c r="F45" s="276"/>
      <c r="G45" s="276"/>
      <c r="H45" s="276"/>
      <c r="I45" s="276"/>
      <c r="J45" s="276"/>
      <c r="K45" s="276"/>
      <c r="L45" s="276"/>
      <c r="M45" s="276"/>
      <c r="N45" s="276"/>
      <c r="O45" s="276"/>
      <c r="P45" s="276"/>
      <c r="Q45" s="276"/>
      <c r="R45" s="276"/>
      <c r="S45" s="33"/>
      <c r="T45" s="33"/>
      <c r="U45" s="33"/>
      <c r="V45" s="33"/>
      <c r="W45" s="33"/>
    </row>
    <row r="46" spans="1:23">
      <c r="A46" s="33"/>
      <c r="B46" s="276" t="s">
        <v>238</v>
      </c>
      <c r="C46" s="285">
        <f>P44/(Q44)</f>
        <v>0.81481481481481477</v>
      </c>
      <c r="D46" s="276"/>
      <c r="E46" s="276"/>
      <c r="F46" s="276"/>
      <c r="G46" s="276"/>
      <c r="H46" s="276"/>
      <c r="I46" s="276"/>
      <c r="J46" s="276"/>
      <c r="K46" s="276"/>
      <c r="L46" s="276"/>
      <c r="M46" s="276"/>
      <c r="N46" s="276"/>
      <c r="O46" s="276"/>
      <c r="P46" s="281">
        <f>SUM(P44:Q44)</f>
        <v>686</v>
      </c>
      <c r="Q46" s="276"/>
      <c r="R46" s="276"/>
      <c r="S46" s="33"/>
      <c r="T46" s="33"/>
      <c r="U46" s="33"/>
      <c r="V46" s="33"/>
      <c r="W46" s="33"/>
    </row>
    <row r="47" spans="1:23">
      <c r="A47" s="33"/>
      <c r="B47" s="276" t="s">
        <v>283</v>
      </c>
      <c r="C47" s="286">
        <f>Q44/P44</f>
        <v>1.2272727272727273</v>
      </c>
      <c r="D47" s="33"/>
      <c r="E47" s="33"/>
      <c r="F47" s="33"/>
      <c r="G47" s="33"/>
      <c r="H47" s="33"/>
      <c r="I47" s="33"/>
      <c r="J47" s="33"/>
      <c r="K47" s="33"/>
      <c r="L47" s="33"/>
      <c r="M47" s="33"/>
      <c r="N47" s="33"/>
      <c r="O47" s="33"/>
      <c r="P47" s="33"/>
      <c r="Q47" s="33"/>
      <c r="R47" s="33"/>
      <c r="S47" s="33"/>
      <c r="T47" s="33"/>
      <c r="U47" s="33"/>
      <c r="V47" s="33"/>
      <c r="W47" s="33"/>
    </row>
    <row r="48" spans="1:23">
      <c r="A48" s="33"/>
      <c r="B48" s="33"/>
      <c r="C48" s="33"/>
      <c r="D48" s="33"/>
      <c r="E48" s="33"/>
      <c r="F48" s="33"/>
      <c r="G48" s="33"/>
      <c r="H48" s="33"/>
      <c r="I48" s="33"/>
      <c r="J48" s="33"/>
      <c r="K48" s="33"/>
      <c r="L48" s="33"/>
      <c r="M48" s="33"/>
      <c r="N48" s="33"/>
      <c r="O48" s="33"/>
      <c r="P48" s="33"/>
      <c r="Q48" s="33"/>
      <c r="R48" s="33"/>
      <c r="S48" s="33"/>
      <c r="T48" s="33"/>
      <c r="U48" s="33"/>
      <c r="V48" s="33"/>
      <c r="W48" s="33"/>
    </row>
    <row r="49" spans="1:24" ht="13.8" thickBot="1">
      <c r="A49" s="33"/>
      <c r="B49" s="33"/>
      <c r="C49" s="33"/>
      <c r="D49" s="33"/>
      <c r="E49" s="33"/>
      <c r="F49" s="33"/>
      <c r="G49" s="33"/>
      <c r="H49" s="33"/>
      <c r="I49" s="33"/>
      <c r="J49" s="33"/>
      <c r="K49" s="33"/>
      <c r="L49" s="33"/>
      <c r="M49" s="33"/>
      <c r="N49" s="33"/>
      <c r="O49" s="33"/>
      <c r="P49" s="33"/>
      <c r="Q49" s="33"/>
      <c r="R49" s="33"/>
      <c r="S49" s="33" t="s">
        <v>239</v>
      </c>
      <c r="T49" s="33" t="s">
        <v>240</v>
      </c>
      <c r="U49" s="33" t="s">
        <v>241</v>
      </c>
      <c r="V49" s="276"/>
      <c r="W49" s="33" t="s">
        <v>50</v>
      </c>
      <c r="X49" s="33" t="s">
        <v>47</v>
      </c>
    </row>
    <row r="50" spans="1:24">
      <c r="A50" s="33"/>
      <c r="B50" s="287" t="s">
        <v>242</v>
      </c>
      <c r="C50" s="287">
        <f>COUNTIF(I2:I31,"E")</f>
        <v>8</v>
      </c>
      <c r="D50" s="33"/>
      <c r="E50" s="276"/>
      <c r="F50" s="276"/>
      <c r="G50" s="276"/>
      <c r="H50" s="284"/>
      <c r="I50" s="287" t="s">
        <v>242</v>
      </c>
      <c r="J50" s="287">
        <f>COUNTIF(P2:P31,"E")</f>
        <v>6</v>
      </c>
      <c r="K50" s="33"/>
      <c r="L50" s="33"/>
      <c r="M50" s="33"/>
      <c r="N50" s="33"/>
      <c r="O50" s="33"/>
      <c r="P50" s="33"/>
      <c r="Q50" s="33"/>
      <c r="R50" s="288" t="s">
        <v>48</v>
      </c>
      <c r="S50" s="287">
        <f>COUNTIF(I2:I16,"E")+COUNTIF(P2:P16,"E")</f>
        <v>7</v>
      </c>
      <c r="T50" s="287">
        <f>COUNTIF(I19:I31,"E")+COUNTIF(P19:P31,"E")</f>
        <v>7</v>
      </c>
      <c r="U50" s="287"/>
      <c r="V50" s="289"/>
      <c r="W50" s="33">
        <f>SUM(S50:V50)</f>
        <v>14</v>
      </c>
      <c r="X50" s="290">
        <f>W50/W52*100</f>
        <v>66.666666666666657</v>
      </c>
    </row>
    <row r="51" spans="1:24">
      <c r="A51" s="33"/>
      <c r="B51" s="287" t="s">
        <v>4</v>
      </c>
      <c r="C51" s="287">
        <f>COUNTIF(I2:I31,"C")</f>
        <v>3</v>
      </c>
      <c r="D51" s="33"/>
      <c r="E51" s="276"/>
      <c r="F51" s="276"/>
      <c r="G51" s="276"/>
      <c r="H51" s="284"/>
      <c r="I51" s="287" t="s">
        <v>4</v>
      </c>
      <c r="J51" s="287">
        <f>COUNTIF(P2:P31,"C")</f>
        <v>4</v>
      </c>
      <c r="K51" s="33"/>
      <c r="L51" s="33"/>
      <c r="M51" s="33"/>
      <c r="N51" s="33"/>
      <c r="O51" s="33"/>
      <c r="P51" s="33"/>
      <c r="Q51" s="33"/>
      <c r="R51" s="291" t="s">
        <v>49</v>
      </c>
      <c r="S51" s="287">
        <f>COUNTIF(I2:I16,"C")+COUNTIF(P2:P16,"C")</f>
        <v>4</v>
      </c>
      <c r="T51" s="287">
        <f>COUNTIF(I19:I31,"C")+COUNTIF(P19:P31,"C")</f>
        <v>3</v>
      </c>
      <c r="U51" s="287"/>
      <c r="V51" s="289"/>
      <c r="W51" s="33">
        <f>SUM(S51:V51)</f>
        <v>7</v>
      </c>
      <c r="X51" s="290">
        <f>W51/W52*100</f>
        <v>33.333333333333329</v>
      </c>
    </row>
    <row r="52" spans="1:24">
      <c r="A52" s="33"/>
      <c r="B52" s="33"/>
      <c r="C52" s="284"/>
      <c r="D52" s="284"/>
      <c r="E52" s="276"/>
      <c r="F52" s="276"/>
      <c r="G52" s="276"/>
      <c r="H52" s="284"/>
      <c r="I52" s="284"/>
      <c r="J52" s="284"/>
      <c r="K52" s="33"/>
      <c r="L52" s="33"/>
      <c r="M52" s="33"/>
      <c r="N52" s="33"/>
      <c r="O52" s="33"/>
      <c r="P52" s="33"/>
      <c r="Q52" s="33"/>
      <c r="R52" s="33"/>
      <c r="S52" s="33"/>
      <c r="T52" s="33"/>
      <c r="U52" s="33"/>
      <c r="V52" s="33"/>
      <c r="W52" s="292">
        <f>SUM(W50:W51)</f>
        <v>21</v>
      </c>
    </row>
    <row r="53" spans="1:24">
      <c r="A53" s="33"/>
      <c r="B53" s="293" t="s">
        <v>243</v>
      </c>
      <c r="C53" s="284"/>
      <c r="D53" s="33"/>
      <c r="E53" s="33"/>
      <c r="F53" s="33"/>
      <c r="G53" s="33"/>
      <c r="H53" s="33"/>
      <c r="I53" s="33"/>
      <c r="J53" s="33"/>
      <c r="K53" s="33"/>
      <c r="L53" s="33"/>
      <c r="M53" s="33"/>
      <c r="N53" s="33"/>
      <c r="O53" s="33"/>
      <c r="P53" s="33"/>
      <c r="Q53" s="33"/>
      <c r="R53" s="287" t="s">
        <v>24</v>
      </c>
      <c r="S53" s="287" t="s">
        <v>55</v>
      </c>
      <c r="T53" s="287">
        <f>C50+J50</f>
        <v>14</v>
      </c>
      <c r="U53" s="294">
        <f>T53/T56</f>
        <v>0.66666666666666663</v>
      </c>
      <c r="V53" s="284"/>
      <c r="W53" s="33"/>
    </row>
    <row r="54" spans="1:24">
      <c r="A54" s="33"/>
      <c r="B54" s="293" t="s">
        <v>239</v>
      </c>
      <c r="C54" s="295">
        <f>SUM(D2:G16)</f>
        <v>13</v>
      </c>
      <c r="D54" s="33"/>
      <c r="E54" s="33"/>
      <c r="F54" s="33"/>
      <c r="G54" s="33"/>
      <c r="H54" s="33"/>
      <c r="I54" s="277">
        <f>SUM(K2:N16)</f>
        <v>12</v>
      </c>
      <c r="J54" s="33"/>
      <c r="K54" s="33"/>
      <c r="L54" s="33"/>
      <c r="M54" s="33"/>
      <c r="N54" s="276"/>
      <c r="O54" s="33"/>
      <c r="P54" s="33"/>
      <c r="Q54" s="33"/>
      <c r="R54" s="284"/>
      <c r="S54" s="287" t="s">
        <v>4</v>
      </c>
      <c r="T54" s="287">
        <f>C51+J51</f>
        <v>7</v>
      </c>
      <c r="U54" s="294">
        <f>T54/T56</f>
        <v>0.33333333333333331</v>
      </c>
      <c r="V54" s="276"/>
      <c r="W54" s="33"/>
    </row>
    <row r="55" spans="1:24">
      <c r="A55" s="33"/>
      <c r="B55" s="293" t="s">
        <v>240</v>
      </c>
      <c r="C55" s="295">
        <f>SUM(D19:G31)</f>
        <v>12</v>
      </c>
      <c r="D55" s="33"/>
      <c r="E55" s="33"/>
      <c r="F55" s="33"/>
      <c r="G55" s="33"/>
      <c r="H55" s="33"/>
      <c r="I55" s="277">
        <f>SUM(K19:N31)</f>
        <v>12</v>
      </c>
      <c r="J55" s="33"/>
      <c r="K55" s="33"/>
      <c r="L55" s="33"/>
      <c r="M55" s="33"/>
      <c r="N55" s="276"/>
      <c r="O55" s="33"/>
      <c r="P55" s="33"/>
      <c r="Q55" s="33"/>
      <c r="R55" s="284"/>
      <c r="S55" s="289"/>
      <c r="T55" s="289"/>
      <c r="U55" s="296"/>
      <c r="V55" s="276"/>
      <c r="W55" s="33"/>
    </row>
    <row r="56" spans="1:24">
      <c r="A56" s="33"/>
      <c r="B56" s="293"/>
      <c r="C56" s="277"/>
      <c r="D56" s="33"/>
      <c r="E56" s="33"/>
      <c r="F56" s="33"/>
      <c r="G56" s="33"/>
      <c r="H56" s="33"/>
      <c r="I56" s="297"/>
      <c r="J56" s="33"/>
      <c r="K56" s="33"/>
      <c r="L56" s="33"/>
      <c r="M56" s="33"/>
      <c r="N56" s="276"/>
      <c r="O56" s="33"/>
      <c r="P56" s="33"/>
      <c r="Q56" s="33"/>
      <c r="R56" s="33"/>
      <c r="S56" s="33"/>
      <c r="T56" s="298">
        <f>SUM(T53:T55)</f>
        <v>21</v>
      </c>
      <c r="U56" s="33" t="s">
        <v>50</v>
      </c>
      <c r="V56" s="33"/>
      <c r="W56" s="33"/>
    </row>
    <row r="57" spans="1:24">
      <c r="A57" s="33"/>
      <c r="B57" s="33"/>
      <c r="C57" s="33"/>
      <c r="D57" s="33"/>
      <c r="E57" s="33"/>
      <c r="F57" s="33"/>
      <c r="G57" s="33"/>
      <c r="H57" s="33"/>
      <c r="I57" s="33">
        <f>SUM(C54:I56)*14</f>
        <v>686</v>
      </c>
      <c r="J57" s="33"/>
      <c r="K57" s="33"/>
      <c r="L57" s="33"/>
      <c r="M57" s="33"/>
      <c r="N57" s="299"/>
      <c r="O57" s="33"/>
      <c r="P57" s="33"/>
      <c r="Q57" s="33"/>
      <c r="R57" s="33"/>
      <c r="S57" s="33"/>
      <c r="T57" s="33"/>
      <c r="U57" s="33"/>
      <c r="V57" s="33"/>
      <c r="W57" s="33"/>
    </row>
    <row r="58" spans="1:24">
      <c r="A58" s="33"/>
      <c r="B58" s="293" t="s">
        <v>244</v>
      </c>
      <c r="C58" s="33"/>
      <c r="D58" s="33"/>
      <c r="E58" s="33"/>
      <c r="F58" s="33"/>
      <c r="G58" s="33"/>
      <c r="H58" s="33"/>
      <c r="I58" s="33"/>
      <c r="J58" s="33"/>
      <c r="K58" s="33"/>
      <c r="L58" s="33"/>
      <c r="M58" s="33"/>
      <c r="N58" s="33"/>
      <c r="O58" s="33"/>
      <c r="P58" s="33"/>
      <c r="Q58" s="33"/>
      <c r="R58" s="33"/>
      <c r="S58" s="33"/>
      <c r="T58" s="33"/>
      <c r="U58" s="33"/>
      <c r="V58" s="33"/>
      <c r="W58" s="33"/>
    </row>
    <row r="59" spans="1:24">
      <c r="A59" s="33"/>
      <c r="B59" s="33"/>
      <c r="C59" s="33"/>
      <c r="D59" s="33"/>
      <c r="E59" s="33"/>
      <c r="F59" s="33"/>
      <c r="G59" s="33"/>
      <c r="H59" s="33"/>
      <c r="I59" s="281">
        <f>SUM(I57:I58)</f>
        <v>686</v>
      </c>
      <c r="J59" s="33"/>
      <c r="K59" s="33"/>
      <c r="L59" s="33"/>
      <c r="M59" s="33"/>
      <c r="N59" s="33"/>
      <c r="O59" s="33"/>
      <c r="P59" s="33"/>
      <c r="Q59" s="33"/>
      <c r="R59" s="33"/>
      <c r="S59" s="33"/>
      <c r="T59" s="33"/>
      <c r="U59" s="33"/>
      <c r="V59" s="33"/>
      <c r="W59" s="33"/>
    </row>
    <row r="60" spans="1:24" ht="13.8" thickBot="1">
      <c r="S60" s="276" t="s">
        <v>224</v>
      </c>
      <c r="T60" s="276" t="s">
        <v>225</v>
      </c>
      <c r="U60" s="276" t="s">
        <v>226</v>
      </c>
      <c r="W60" t="s">
        <v>227</v>
      </c>
    </row>
    <row r="61" spans="1:24">
      <c r="A61" s="178">
        <v>15</v>
      </c>
      <c r="B61" s="179" t="s">
        <v>161</v>
      </c>
      <c r="C61" s="253" t="s">
        <v>162</v>
      </c>
      <c r="D61" s="548">
        <v>1</v>
      </c>
      <c r="E61" s="550">
        <v>1</v>
      </c>
      <c r="F61" s="552"/>
      <c r="G61" s="552"/>
      <c r="H61" s="552"/>
      <c r="I61" s="550" t="s">
        <v>4</v>
      </c>
      <c r="J61" s="556">
        <v>3</v>
      </c>
      <c r="K61" s="561"/>
      <c r="L61" s="563"/>
      <c r="M61" s="563"/>
      <c r="N61" s="563"/>
      <c r="O61" s="563"/>
      <c r="P61" s="565"/>
      <c r="Q61" s="567"/>
      <c r="S61">
        <f>(D61+K61)*14</f>
        <v>14</v>
      </c>
      <c r="T61">
        <f>(SUM(E61:G61)+SUM(L61:N61))*14</f>
        <v>14</v>
      </c>
      <c r="U61">
        <f>S61+T61</f>
        <v>28</v>
      </c>
      <c r="W61">
        <f>J61+Q61</f>
        <v>3</v>
      </c>
    </row>
    <row r="62" spans="1:24">
      <c r="A62" s="273">
        <v>16</v>
      </c>
      <c r="B62" s="274" t="s">
        <v>163</v>
      </c>
      <c r="C62" s="275" t="s">
        <v>164</v>
      </c>
      <c r="D62" s="549"/>
      <c r="E62" s="551"/>
      <c r="F62" s="553"/>
      <c r="G62" s="553"/>
      <c r="H62" s="553"/>
      <c r="I62" s="551"/>
      <c r="J62" s="557"/>
      <c r="K62" s="562"/>
      <c r="L62" s="564"/>
      <c r="M62" s="564"/>
      <c r="N62" s="564"/>
      <c r="O62" s="564"/>
      <c r="P62" s="566"/>
      <c r="Q62" s="568"/>
      <c r="S62">
        <f t="shared" ref="S62:S76" si="4">(D62+K62)*14</f>
        <v>0</v>
      </c>
      <c r="T62">
        <f t="shared" ref="T62:T76" si="5">(SUM(E62:G62)+SUM(L62:N62))*14</f>
        <v>0</v>
      </c>
      <c r="U62">
        <f t="shared" ref="U62:U76" si="6">S62+T62</f>
        <v>0</v>
      </c>
    </row>
    <row r="63" spans="1:24">
      <c r="A63" s="270">
        <v>17</v>
      </c>
      <c r="B63" s="271" t="s">
        <v>165</v>
      </c>
      <c r="C63" s="272" t="s">
        <v>166</v>
      </c>
      <c r="D63" s="208">
        <v>2</v>
      </c>
      <c r="E63" s="209">
        <v>1</v>
      </c>
      <c r="F63" s="209"/>
      <c r="G63" s="209"/>
      <c r="H63" s="209">
        <v>3</v>
      </c>
      <c r="I63" s="209" t="s">
        <v>55</v>
      </c>
      <c r="J63" s="265">
        <v>5</v>
      </c>
      <c r="K63" s="266"/>
      <c r="L63" s="267"/>
      <c r="M63" s="267"/>
      <c r="N63" s="267"/>
      <c r="O63" s="267"/>
      <c r="P63" s="268"/>
      <c r="Q63" s="269"/>
      <c r="S63">
        <f t="shared" si="4"/>
        <v>28</v>
      </c>
      <c r="T63">
        <f t="shared" si="5"/>
        <v>14</v>
      </c>
      <c r="U63">
        <f t="shared" si="6"/>
        <v>42</v>
      </c>
    </row>
    <row r="64" spans="1:24">
      <c r="A64" s="183">
        <v>18</v>
      </c>
      <c r="B64" s="184" t="s">
        <v>167</v>
      </c>
      <c r="C64" s="254" t="s">
        <v>168</v>
      </c>
      <c r="D64" s="569">
        <v>1</v>
      </c>
      <c r="E64" s="570">
        <v>2</v>
      </c>
      <c r="F64" s="570"/>
      <c r="G64" s="570"/>
      <c r="H64" s="570">
        <v>3</v>
      </c>
      <c r="I64" s="570" t="s">
        <v>55</v>
      </c>
      <c r="J64" s="571">
        <v>5</v>
      </c>
      <c r="K64" s="572"/>
      <c r="L64" s="551"/>
      <c r="M64" s="551"/>
      <c r="N64" s="551"/>
      <c r="O64" s="551"/>
      <c r="P64" s="551"/>
      <c r="Q64" s="557"/>
      <c r="S64">
        <f t="shared" si="4"/>
        <v>14</v>
      </c>
      <c r="T64">
        <f t="shared" si="5"/>
        <v>28</v>
      </c>
      <c r="U64">
        <f t="shared" si="6"/>
        <v>42</v>
      </c>
    </row>
    <row r="65" spans="1:21">
      <c r="A65" s="183">
        <v>19</v>
      </c>
      <c r="B65" s="184" t="s">
        <v>169</v>
      </c>
      <c r="C65" s="254" t="s">
        <v>170</v>
      </c>
      <c r="D65" s="569"/>
      <c r="E65" s="570"/>
      <c r="F65" s="570"/>
      <c r="G65" s="570"/>
      <c r="H65" s="570"/>
      <c r="I65" s="570"/>
      <c r="J65" s="571"/>
      <c r="K65" s="572"/>
      <c r="L65" s="551"/>
      <c r="M65" s="551"/>
      <c r="N65" s="551"/>
      <c r="O65" s="551"/>
      <c r="P65" s="551"/>
      <c r="Q65" s="557"/>
      <c r="S65">
        <f t="shared" si="4"/>
        <v>0</v>
      </c>
      <c r="T65">
        <f t="shared" si="5"/>
        <v>0</v>
      </c>
      <c r="U65">
        <f t="shared" si="6"/>
        <v>0</v>
      </c>
    </row>
    <row r="66" spans="1:21">
      <c r="A66" s="183">
        <v>20</v>
      </c>
      <c r="B66" s="184" t="s">
        <v>171</v>
      </c>
      <c r="C66" s="254" t="s">
        <v>172</v>
      </c>
      <c r="D66" s="569"/>
      <c r="E66" s="570"/>
      <c r="F66" s="570"/>
      <c r="G66" s="570"/>
      <c r="H66" s="570"/>
      <c r="I66" s="570"/>
      <c r="J66" s="571"/>
      <c r="K66" s="572"/>
      <c r="L66" s="551"/>
      <c r="M66" s="551"/>
      <c r="N66" s="551"/>
      <c r="O66" s="551"/>
      <c r="P66" s="551"/>
      <c r="Q66" s="557"/>
      <c r="S66">
        <f t="shared" si="4"/>
        <v>0</v>
      </c>
      <c r="T66">
        <f t="shared" si="5"/>
        <v>0</v>
      </c>
      <c r="U66">
        <f t="shared" si="6"/>
        <v>0</v>
      </c>
    </row>
    <row r="67" spans="1:21">
      <c r="A67" s="183">
        <v>21</v>
      </c>
      <c r="B67" s="184" t="s">
        <v>173</v>
      </c>
      <c r="C67" s="254" t="s">
        <v>174</v>
      </c>
      <c r="D67" s="569"/>
      <c r="E67" s="570"/>
      <c r="F67" s="570"/>
      <c r="G67" s="570"/>
      <c r="H67" s="570"/>
      <c r="I67" s="570"/>
      <c r="J67" s="571"/>
      <c r="K67" s="572"/>
      <c r="L67" s="551"/>
      <c r="M67" s="551"/>
      <c r="N67" s="551"/>
      <c r="O67" s="551"/>
      <c r="P67" s="551"/>
      <c r="Q67" s="557"/>
      <c r="S67">
        <f t="shared" si="4"/>
        <v>0</v>
      </c>
      <c r="T67">
        <f t="shared" si="5"/>
        <v>0</v>
      </c>
      <c r="U67">
        <f t="shared" si="6"/>
        <v>0</v>
      </c>
    </row>
    <row r="68" spans="1:21">
      <c r="A68" s="185">
        <v>22</v>
      </c>
      <c r="B68" s="186" t="s">
        <v>175</v>
      </c>
      <c r="C68" s="254" t="s">
        <v>176</v>
      </c>
      <c r="D68" s="187"/>
      <c r="E68" s="188"/>
      <c r="F68" s="188"/>
      <c r="G68" s="188"/>
      <c r="H68" s="188"/>
      <c r="I68" s="188"/>
      <c r="J68" s="189"/>
      <c r="K68" s="190">
        <v>2</v>
      </c>
      <c r="L68" s="191">
        <v>1</v>
      </c>
      <c r="M68" s="191"/>
      <c r="N68" s="191"/>
      <c r="O68" s="191">
        <v>3</v>
      </c>
      <c r="P68" s="191" t="s">
        <v>55</v>
      </c>
      <c r="Q68" s="192">
        <v>5</v>
      </c>
      <c r="S68">
        <f t="shared" si="4"/>
        <v>28</v>
      </c>
      <c r="T68">
        <f t="shared" si="5"/>
        <v>14</v>
      </c>
      <c r="U68">
        <f t="shared" si="6"/>
        <v>42</v>
      </c>
    </row>
    <row r="69" spans="1:21" ht="21.6" thickBot="1">
      <c r="A69" s="193">
        <v>23</v>
      </c>
      <c r="B69" s="194" t="s">
        <v>177</v>
      </c>
      <c r="C69" s="254" t="s">
        <v>178</v>
      </c>
      <c r="D69" s="195"/>
      <c r="E69" s="196"/>
      <c r="F69" s="196"/>
      <c r="G69" s="196"/>
      <c r="H69" s="196"/>
      <c r="I69" s="196"/>
      <c r="J69" s="197"/>
      <c r="K69" s="198">
        <v>2</v>
      </c>
      <c r="L69" s="199">
        <v>1</v>
      </c>
      <c r="M69" s="199"/>
      <c r="N69" s="199"/>
      <c r="O69" s="199">
        <v>3</v>
      </c>
      <c r="P69" s="199" t="s">
        <v>55</v>
      </c>
      <c r="Q69" s="200">
        <v>5</v>
      </c>
      <c r="S69">
        <f t="shared" si="4"/>
        <v>28</v>
      </c>
      <c r="T69">
        <f t="shared" si="5"/>
        <v>14</v>
      </c>
      <c r="U69">
        <f t="shared" si="6"/>
        <v>42</v>
      </c>
    </row>
    <row r="70" spans="1:21" ht="13.8" thickBot="1">
      <c r="S70">
        <f t="shared" si="4"/>
        <v>0</v>
      </c>
      <c r="T70">
        <f t="shared" si="5"/>
        <v>0</v>
      </c>
      <c r="U70">
        <f t="shared" si="6"/>
        <v>0</v>
      </c>
    </row>
    <row r="71" spans="1:21" ht="20.399999999999999">
      <c r="A71" s="210">
        <v>15</v>
      </c>
      <c r="B71" s="201" t="s">
        <v>180</v>
      </c>
      <c r="C71" s="116" t="s">
        <v>220</v>
      </c>
      <c r="D71" s="258"/>
      <c r="E71" s="259"/>
      <c r="F71" s="259"/>
      <c r="G71" s="259">
        <v>3</v>
      </c>
      <c r="H71" s="259">
        <v>3</v>
      </c>
      <c r="I71" s="259" t="s">
        <v>4</v>
      </c>
      <c r="J71" s="264">
        <v>5</v>
      </c>
      <c r="K71" s="182"/>
      <c r="L71" s="180"/>
      <c r="M71" s="180"/>
      <c r="N71" s="180"/>
      <c r="O71" s="180"/>
      <c r="P71" s="180"/>
      <c r="Q71" s="181"/>
      <c r="S71">
        <f t="shared" si="4"/>
        <v>0</v>
      </c>
      <c r="T71">
        <f t="shared" si="5"/>
        <v>42</v>
      </c>
      <c r="U71">
        <f t="shared" si="6"/>
        <v>42</v>
      </c>
    </row>
    <row r="72" spans="1:21">
      <c r="A72" s="83">
        <v>16</v>
      </c>
      <c r="B72" s="202" t="s">
        <v>181</v>
      </c>
      <c r="C72" s="118" t="s">
        <v>184</v>
      </c>
      <c r="D72" s="664">
        <v>1</v>
      </c>
      <c r="E72" s="665">
        <v>2</v>
      </c>
      <c r="F72" s="665"/>
      <c r="G72" s="665"/>
      <c r="H72" s="665">
        <v>3</v>
      </c>
      <c r="I72" s="665" t="s">
        <v>55</v>
      </c>
      <c r="J72" s="667">
        <v>5</v>
      </c>
      <c r="K72" s="668"/>
      <c r="L72" s="657"/>
      <c r="M72" s="657"/>
      <c r="N72" s="657"/>
      <c r="O72" s="657"/>
      <c r="P72" s="657"/>
      <c r="Q72" s="666"/>
      <c r="S72">
        <f t="shared" si="4"/>
        <v>14</v>
      </c>
      <c r="T72">
        <f t="shared" si="5"/>
        <v>28</v>
      </c>
      <c r="U72">
        <f t="shared" si="6"/>
        <v>42</v>
      </c>
    </row>
    <row r="73" spans="1:21">
      <c r="A73" s="83">
        <v>17</v>
      </c>
      <c r="B73" s="202" t="s">
        <v>182</v>
      </c>
      <c r="C73" s="118" t="s">
        <v>186</v>
      </c>
      <c r="D73" s="664"/>
      <c r="E73" s="665"/>
      <c r="F73" s="665"/>
      <c r="G73" s="665"/>
      <c r="H73" s="665"/>
      <c r="I73" s="665"/>
      <c r="J73" s="667"/>
      <c r="K73" s="668"/>
      <c r="L73" s="657"/>
      <c r="M73" s="657"/>
      <c r="N73" s="657"/>
      <c r="O73" s="657"/>
      <c r="P73" s="657"/>
      <c r="Q73" s="666"/>
      <c r="S73">
        <f t="shared" si="4"/>
        <v>0</v>
      </c>
      <c r="T73">
        <f t="shared" si="5"/>
        <v>0</v>
      </c>
      <c r="U73">
        <f t="shared" si="6"/>
        <v>0</v>
      </c>
    </row>
    <row r="74" spans="1:21">
      <c r="A74" s="83">
        <v>18</v>
      </c>
      <c r="B74" s="202" t="s">
        <v>183</v>
      </c>
      <c r="C74" s="118" t="s">
        <v>188</v>
      </c>
      <c r="D74" s="664"/>
      <c r="E74" s="665"/>
      <c r="F74" s="665"/>
      <c r="G74" s="665"/>
      <c r="H74" s="665"/>
      <c r="I74" s="665"/>
      <c r="J74" s="667"/>
      <c r="K74" s="668"/>
      <c r="L74" s="657"/>
      <c r="M74" s="657"/>
      <c r="N74" s="657"/>
      <c r="O74" s="657"/>
      <c r="P74" s="657"/>
      <c r="Q74" s="666"/>
      <c r="S74">
        <f t="shared" si="4"/>
        <v>0</v>
      </c>
      <c r="T74">
        <f t="shared" si="5"/>
        <v>0</v>
      </c>
      <c r="U74">
        <f t="shared" si="6"/>
        <v>0</v>
      </c>
    </row>
    <row r="75" spans="1:21">
      <c r="A75" s="83">
        <v>19</v>
      </c>
      <c r="B75" s="202" t="s">
        <v>185</v>
      </c>
      <c r="C75" s="118" t="s">
        <v>221</v>
      </c>
      <c r="D75" s="664"/>
      <c r="E75" s="665"/>
      <c r="F75" s="665"/>
      <c r="G75" s="665"/>
      <c r="H75" s="665"/>
      <c r="I75" s="665"/>
      <c r="J75" s="667"/>
      <c r="K75" s="668"/>
      <c r="L75" s="657"/>
      <c r="M75" s="657"/>
      <c r="N75" s="657"/>
      <c r="O75" s="657"/>
      <c r="P75" s="657"/>
      <c r="Q75" s="666"/>
      <c r="S75">
        <f t="shared" si="4"/>
        <v>0</v>
      </c>
      <c r="T75">
        <f t="shared" si="5"/>
        <v>0</v>
      </c>
      <c r="U75">
        <f t="shared" si="6"/>
        <v>0</v>
      </c>
    </row>
    <row r="76" spans="1:21" ht="13.8" thickBot="1">
      <c r="A76" s="83">
        <v>20</v>
      </c>
      <c r="B76" s="203" t="s">
        <v>187</v>
      </c>
      <c r="C76" s="263" t="s">
        <v>222</v>
      </c>
      <c r="D76" s="664"/>
      <c r="E76" s="665"/>
      <c r="F76" s="665"/>
      <c r="G76" s="665"/>
      <c r="H76" s="665"/>
      <c r="I76" s="665"/>
      <c r="J76" s="667"/>
      <c r="K76" s="668"/>
      <c r="L76" s="657"/>
      <c r="M76" s="657"/>
      <c r="N76" s="657"/>
      <c r="O76" s="657"/>
      <c r="P76" s="657"/>
      <c r="Q76" s="666"/>
      <c r="S76">
        <f t="shared" si="4"/>
        <v>0</v>
      </c>
      <c r="T76">
        <f t="shared" si="5"/>
        <v>0</v>
      </c>
      <c r="U76">
        <f t="shared" si="6"/>
        <v>0</v>
      </c>
    </row>
    <row r="77" spans="1:21">
      <c r="S77">
        <f>SUM(S61:S76)</f>
        <v>126</v>
      </c>
      <c r="T77">
        <f>SUM(T61:T76)</f>
        <v>154</v>
      </c>
      <c r="U77">
        <f>SUM(U61:U76)</f>
        <v>280</v>
      </c>
    </row>
  </sheetData>
  <mergeCells count="112">
    <mergeCell ref="Q13:Q14"/>
    <mergeCell ref="P11:P12"/>
    <mergeCell ref="Q11:Q12"/>
    <mergeCell ref="D13:D14"/>
    <mergeCell ref="E13:E14"/>
    <mergeCell ref="F13:F14"/>
    <mergeCell ref="G13:G14"/>
    <mergeCell ref="H13:H14"/>
    <mergeCell ref="I13:I14"/>
    <mergeCell ref="J13:J14"/>
    <mergeCell ref="K13:K14"/>
    <mergeCell ref="J11:J12"/>
    <mergeCell ref="K11:K12"/>
    <mergeCell ref="L11:L12"/>
    <mergeCell ref="M11:M12"/>
    <mergeCell ref="N11:N12"/>
    <mergeCell ref="O11:O12"/>
    <mergeCell ref="D11:D12"/>
    <mergeCell ref="E11:E12"/>
    <mergeCell ref="F11:F12"/>
    <mergeCell ref="G11:G12"/>
    <mergeCell ref="H11:H12"/>
    <mergeCell ref="I11:I12"/>
    <mergeCell ref="F15:F16"/>
    <mergeCell ref="G15:G16"/>
    <mergeCell ref="H15:H16"/>
    <mergeCell ref="I15:I16"/>
    <mergeCell ref="L13:L14"/>
    <mergeCell ref="M13:M14"/>
    <mergeCell ref="N13:N14"/>
    <mergeCell ref="O13:O14"/>
    <mergeCell ref="P13:P14"/>
    <mergeCell ref="L28:L29"/>
    <mergeCell ref="M28:M29"/>
    <mergeCell ref="N28:N29"/>
    <mergeCell ref="O28:O29"/>
    <mergeCell ref="P28:P29"/>
    <mergeCell ref="Q28:Q29"/>
    <mergeCell ref="P15:P16"/>
    <mergeCell ref="Q15:Q16"/>
    <mergeCell ref="D28:D29"/>
    <mergeCell ref="E28:E29"/>
    <mergeCell ref="F28:F29"/>
    <mergeCell ref="G28:G29"/>
    <mergeCell ref="H28:H29"/>
    <mergeCell ref="I28:I29"/>
    <mergeCell ref="J28:J29"/>
    <mergeCell ref="K28:K29"/>
    <mergeCell ref="J15:J16"/>
    <mergeCell ref="K15:K16"/>
    <mergeCell ref="L15:L16"/>
    <mergeCell ref="M15:M16"/>
    <mergeCell ref="N15:N16"/>
    <mergeCell ref="O15:O16"/>
    <mergeCell ref="D15:D16"/>
    <mergeCell ref="E15:E16"/>
    <mergeCell ref="Q30:Q31"/>
    <mergeCell ref="D30:D31"/>
    <mergeCell ref="E30:E31"/>
    <mergeCell ref="F30:F31"/>
    <mergeCell ref="G30:G31"/>
    <mergeCell ref="H30:H31"/>
    <mergeCell ref="I30:I31"/>
    <mergeCell ref="J30:J31"/>
    <mergeCell ref="K30:K31"/>
    <mergeCell ref="F61:F62"/>
    <mergeCell ref="G61:G62"/>
    <mergeCell ref="H61:H62"/>
    <mergeCell ref="I61:I62"/>
    <mergeCell ref="L30:L31"/>
    <mergeCell ref="M30:M31"/>
    <mergeCell ref="N30:N31"/>
    <mergeCell ref="O30:O31"/>
    <mergeCell ref="P30:P31"/>
    <mergeCell ref="L64:L67"/>
    <mergeCell ref="M64:M67"/>
    <mergeCell ref="N64:N67"/>
    <mergeCell ref="O64:O67"/>
    <mergeCell ref="P64:P67"/>
    <mergeCell ref="Q64:Q67"/>
    <mergeCell ref="P61:P62"/>
    <mergeCell ref="Q61:Q62"/>
    <mergeCell ref="D64:D67"/>
    <mergeCell ref="E64:E67"/>
    <mergeCell ref="F64:F67"/>
    <mergeCell ref="G64:G67"/>
    <mergeCell ref="H64:H67"/>
    <mergeCell ref="I64:I67"/>
    <mergeCell ref="J64:J67"/>
    <mergeCell ref="K64:K67"/>
    <mergeCell ref="J61:J62"/>
    <mergeCell ref="K61:K62"/>
    <mergeCell ref="L61:L62"/>
    <mergeCell ref="M61:M62"/>
    <mergeCell ref="N61:N62"/>
    <mergeCell ref="O61:O62"/>
    <mergeCell ref="D61:D62"/>
    <mergeCell ref="E61:E62"/>
    <mergeCell ref="P72:P76"/>
    <mergeCell ref="Q72:Q76"/>
    <mergeCell ref="N72:N76"/>
    <mergeCell ref="O72:O76"/>
    <mergeCell ref="J72:J76"/>
    <mergeCell ref="K72:K76"/>
    <mergeCell ref="L72:L76"/>
    <mergeCell ref="M72:M76"/>
    <mergeCell ref="D72:D76"/>
    <mergeCell ref="E72:E76"/>
    <mergeCell ref="F72:F76"/>
    <mergeCell ref="G72:G76"/>
    <mergeCell ref="H72:H76"/>
    <mergeCell ref="I72:I76"/>
  </mergeCells>
  <phoneticPr fontId="5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Pagina 1</vt:lpstr>
      <vt:lpstr>an I</vt:lpstr>
      <vt:lpstr>an II</vt:lpstr>
      <vt:lpstr>Bilant</vt:lpstr>
      <vt:lpstr>competente</vt:lpstr>
      <vt:lpstr>Sheet3</vt:lpstr>
      <vt:lpstr>'an I'!Print_Area</vt:lpstr>
      <vt:lpstr>'an II'!Print_Area</vt:lpstr>
    </vt:vector>
  </TitlesOfParts>
  <Company>Universitatea Suceava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P01 Anexa 1.</dc:title>
  <dc:creator>DMC</dc:creator>
  <cp:lastModifiedBy>Adina</cp:lastModifiedBy>
  <cp:lastPrinted>2016-07-06T09:20:36Z</cp:lastPrinted>
  <dcterms:created xsi:type="dcterms:W3CDTF">1998-09-29T12:25:23Z</dcterms:created>
  <dcterms:modified xsi:type="dcterms:W3CDTF">2021-09-10T06:43:25Z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D2819F8">
    <vt:lpwstr/>
  </property>
  <property fmtid="{D5CDD505-2E9C-101B-9397-08002B2CF9AE}" pid="19" name="IVID2A3708F4">
    <vt:lpwstr/>
  </property>
  <property fmtid="{D5CDD505-2E9C-101B-9397-08002B2CF9AE}" pid="20" name="IVIDD631307">
    <vt:lpwstr/>
  </property>
  <property fmtid="{D5CDD505-2E9C-101B-9397-08002B2CF9AE}" pid="21" name="IVID10231BE6">
    <vt:lpwstr/>
  </property>
  <property fmtid="{D5CDD505-2E9C-101B-9397-08002B2CF9AE}" pid="22" name="IVID1C180FE9">
    <vt:lpwstr/>
  </property>
  <property fmtid="{D5CDD505-2E9C-101B-9397-08002B2CF9AE}" pid="23" name="IVID10E61F36">
    <vt:lpwstr/>
  </property>
</Properties>
</file>