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75" yWindow="195" windowWidth="15000" windowHeight="14910" activeTab="2"/>
  </bookViews>
  <sheets>
    <sheet name="pagina 1" sheetId="1" r:id="rId1"/>
    <sheet name="an I" sheetId="2" r:id="rId2"/>
    <sheet name="an II" sheetId="3" r:id="rId3"/>
    <sheet name="an III" sheetId="4" r:id="rId4"/>
    <sheet name="an IV" sheetId="6" r:id="rId5"/>
    <sheet name="Bilant" sheetId="7" r:id="rId6"/>
    <sheet name="Competente" sheetId="8" r:id="rId7"/>
    <sheet name="Anexa grila 2" sheetId="9" r:id="rId8"/>
  </sheets>
  <definedNames>
    <definedName name="___xlfn_SINGLE">NA()</definedName>
    <definedName name="__xlfn_SINGLE">NA()</definedName>
    <definedName name="Excel_BuiltIn_Print_Area" localSheetId="3">'an III'!$A$2:$Q$68</definedName>
    <definedName name="Excel_BuiltIn_Print_Area" localSheetId="6">Competente!$A$1:$B$52</definedName>
    <definedName name="_xlnm.Print_Area" localSheetId="6">Competente!$A$1:$B$52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hZQV6U55ljDvFHSzbam1U2nMGlWQ=="/>
    </ext>
  </extLst>
</workbook>
</file>

<file path=xl/calcChain.xml><?xml version="1.0" encoding="utf-8"?>
<calcChain xmlns="http://schemas.openxmlformats.org/spreadsheetml/2006/main">
  <c r="N91" i="9" l="1"/>
  <c r="L85" i="9"/>
  <c r="L87" i="9"/>
  <c r="L89" i="9"/>
  <c r="L83" i="9"/>
  <c r="L80" i="9"/>
  <c r="L81" i="9"/>
  <c r="L82" i="9"/>
  <c r="L79" i="9"/>
  <c r="L72" i="9"/>
  <c r="L73" i="9"/>
  <c r="L74" i="9"/>
  <c r="L75" i="9"/>
  <c r="L76" i="9"/>
  <c r="L77" i="9"/>
  <c r="L78" i="9"/>
  <c r="L71" i="9"/>
  <c r="O39" i="4"/>
  <c r="N69" i="9"/>
  <c r="L65" i="9"/>
  <c r="L67" i="9"/>
  <c r="L63" i="9"/>
  <c r="L61" i="9"/>
  <c r="L56" i="9"/>
  <c r="L57" i="9"/>
  <c r="L58" i="9"/>
  <c r="L59" i="9"/>
  <c r="L60" i="9"/>
  <c r="L55" i="9"/>
  <c r="L49" i="9"/>
  <c r="L50" i="9"/>
  <c r="L51" i="9"/>
  <c r="L52" i="9"/>
  <c r="L53" i="9"/>
  <c r="L54" i="9"/>
  <c r="L48" i="9"/>
  <c r="N46" i="9"/>
  <c r="L38" i="9"/>
  <c r="L39" i="9"/>
  <c r="L40" i="9"/>
  <c r="L41" i="9"/>
  <c r="L42" i="9"/>
  <c r="L43" i="9"/>
  <c r="L44" i="9"/>
  <c r="L45" i="9"/>
  <c r="L37" i="9"/>
  <c r="L31" i="9"/>
  <c r="L32" i="9"/>
  <c r="L33" i="9"/>
  <c r="L34" i="9"/>
  <c r="L35" i="9"/>
  <c r="L36" i="9"/>
  <c r="L30" i="9"/>
  <c r="L29" i="9"/>
  <c r="L28" i="9"/>
  <c r="N26" i="9"/>
  <c r="L25" i="9"/>
  <c r="L24" i="9"/>
  <c r="L23" i="9"/>
  <c r="L22" i="9"/>
  <c r="L21" i="9"/>
  <c r="L20" i="9"/>
  <c r="L19" i="9"/>
  <c r="L18" i="9"/>
  <c r="L17" i="9"/>
  <c r="L16" i="9"/>
  <c r="L15" i="9"/>
  <c r="L14" i="9"/>
  <c r="L12" i="9"/>
  <c r="L11" i="9"/>
  <c r="L10" i="9"/>
  <c r="L9" i="9"/>
  <c r="L8" i="9"/>
  <c r="L120" i="9"/>
  <c r="K92" i="9"/>
  <c r="J92" i="9"/>
  <c r="I92" i="9"/>
  <c r="H92" i="9"/>
  <c r="G92" i="9"/>
  <c r="F92" i="9"/>
  <c r="E92" i="9"/>
  <c r="D92" i="9"/>
  <c r="C92" i="9"/>
  <c r="I35" i="7"/>
  <c r="I34" i="7"/>
  <c r="I33" i="7"/>
  <c r="G34" i="7"/>
  <c r="H33" i="7"/>
  <c r="G33" i="7"/>
  <c r="N41" i="4"/>
  <c r="I16" i="7"/>
  <c r="H32" i="7"/>
  <c r="G45" i="7"/>
  <c r="F45" i="7"/>
  <c r="E45" i="7"/>
  <c r="D45" i="7"/>
  <c r="H44" i="7"/>
  <c r="H43" i="7"/>
  <c r="H42" i="7"/>
  <c r="H35" i="7"/>
  <c r="G35" i="7"/>
  <c r="D35" i="7" s="1"/>
  <c r="I32" i="7"/>
  <c r="G32" i="7"/>
  <c r="D32" i="7"/>
  <c r="O58" i="6"/>
  <c r="J58" i="6"/>
  <c r="H58" i="6"/>
  <c r="L57" i="6"/>
  <c r="K57" i="6"/>
  <c r="K58" i="6" s="1"/>
  <c r="E57" i="6"/>
  <c r="D57" i="6"/>
  <c r="D58" i="6" s="1"/>
  <c r="O56" i="6"/>
  <c r="O55" i="6"/>
  <c r="L46" i="6"/>
  <c r="E46" i="6"/>
  <c r="D46" i="6"/>
  <c r="H41" i="6"/>
  <c r="Q40" i="6"/>
  <c r="Q46" i="6" s="1"/>
  <c r="M40" i="6"/>
  <c r="M46" i="6" s="1"/>
  <c r="K40" i="6"/>
  <c r="J40" i="6"/>
  <c r="F40" i="6"/>
  <c r="D40" i="6"/>
  <c r="O38" i="6"/>
  <c r="O36" i="6"/>
  <c r="O34" i="6"/>
  <c r="O32" i="6"/>
  <c r="O41" i="6" s="1"/>
  <c r="Q25" i="6"/>
  <c r="N25" i="6"/>
  <c r="N46" i="6" s="1"/>
  <c r="M25" i="6"/>
  <c r="L25" i="6"/>
  <c r="K25" i="6"/>
  <c r="K26" i="6" s="1"/>
  <c r="J25" i="6"/>
  <c r="J46" i="6" s="1"/>
  <c r="G25" i="6"/>
  <c r="F25" i="6"/>
  <c r="E25" i="6"/>
  <c r="D25" i="6"/>
  <c r="O23" i="6"/>
  <c r="O22" i="6"/>
  <c r="O21" i="6"/>
  <c r="O26" i="6" s="1"/>
  <c r="H20" i="6"/>
  <c r="H19" i="6"/>
  <c r="H18" i="6"/>
  <c r="H17" i="6"/>
  <c r="H16" i="6"/>
  <c r="H15" i="6"/>
  <c r="H14" i="6"/>
  <c r="H13" i="6"/>
  <c r="Q60" i="4"/>
  <c r="N60" i="4"/>
  <c r="M60" i="4"/>
  <c r="L60" i="4"/>
  <c r="K60" i="4"/>
  <c r="J60" i="4"/>
  <c r="H60" i="4"/>
  <c r="G60" i="4"/>
  <c r="F60" i="4"/>
  <c r="E60" i="4"/>
  <c r="D60" i="4"/>
  <c r="O59" i="4"/>
  <c r="O58" i="4"/>
  <c r="O60" i="4" s="1"/>
  <c r="Q48" i="4"/>
  <c r="Q41" i="4"/>
  <c r="M41" i="4"/>
  <c r="M47" i="4" s="1"/>
  <c r="L41" i="4"/>
  <c r="K41" i="4"/>
  <c r="K47" i="4" s="1"/>
  <c r="J41" i="4"/>
  <c r="J48" i="4" s="1"/>
  <c r="F41" i="4"/>
  <c r="F47" i="4" s="1"/>
  <c r="D41" i="4"/>
  <c r="O37" i="4"/>
  <c r="O35" i="4"/>
  <c r="H33" i="4"/>
  <c r="H42" i="4" s="1"/>
  <c r="Q26" i="4"/>
  <c r="N26" i="4"/>
  <c r="N47" i="4" s="1"/>
  <c r="M26" i="4"/>
  <c r="L26" i="4"/>
  <c r="K28" i="4" s="1"/>
  <c r="K26" i="4"/>
  <c r="J26" i="4"/>
  <c r="F26" i="4"/>
  <c r="E26" i="4"/>
  <c r="E47" i="4" s="1"/>
  <c r="D26" i="4"/>
  <c r="O24" i="4"/>
  <c r="O23" i="4"/>
  <c r="O22" i="4"/>
  <c r="O21" i="4"/>
  <c r="O28" i="4" s="1"/>
  <c r="O20" i="4"/>
  <c r="H19" i="4"/>
  <c r="H18" i="4"/>
  <c r="H17" i="4"/>
  <c r="H16" i="4"/>
  <c r="H15" i="4"/>
  <c r="H14" i="4"/>
  <c r="H13" i="4"/>
  <c r="O47" i="3"/>
  <c r="J47" i="3"/>
  <c r="H47" i="3"/>
  <c r="D47" i="3"/>
  <c r="L46" i="3"/>
  <c r="K46" i="3"/>
  <c r="K47" i="3" s="1"/>
  <c r="E46" i="3"/>
  <c r="D46" i="3"/>
  <c r="N37" i="3"/>
  <c r="L37" i="3"/>
  <c r="K37" i="3"/>
  <c r="Q31" i="3"/>
  <c r="Q38" i="3" s="1"/>
  <c r="J31" i="3"/>
  <c r="J38" i="3" s="1"/>
  <c r="N30" i="3"/>
  <c r="M30" i="3"/>
  <c r="M37" i="3" s="1"/>
  <c r="L30" i="3"/>
  <c r="K30" i="3"/>
  <c r="G30" i="3"/>
  <c r="G37" i="3" s="1"/>
  <c r="F30" i="3"/>
  <c r="F37" i="3" s="1"/>
  <c r="E30" i="3"/>
  <c r="E37" i="3" s="1"/>
  <c r="D30" i="3"/>
  <c r="D31" i="3" s="1"/>
  <c r="O29" i="3"/>
  <c r="O28" i="3"/>
  <c r="O26" i="3"/>
  <c r="O25" i="3"/>
  <c r="O24" i="3"/>
  <c r="O23" i="3"/>
  <c r="O31" i="3" s="1"/>
  <c r="O38" i="3" s="1"/>
  <c r="O22" i="3"/>
  <c r="O21" i="3"/>
  <c r="H20" i="3"/>
  <c r="H18" i="3"/>
  <c r="H17" i="3"/>
  <c r="H16" i="3"/>
  <c r="H15" i="3"/>
  <c r="H14" i="3"/>
  <c r="H13" i="3"/>
  <c r="H31" i="3" s="1"/>
  <c r="H38" i="3" s="1"/>
  <c r="H12" i="3"/>
  <c r="Q47" i="2"/>
  <c r="O47" i="2"/>
  <c r="J47" i="2"/>
  <c r="L46" i="2"/>
  <c r="K46" i="2"/>
  <c r="K47" i="2" s="1"/>
  <c r="E46" i="2"/>
  <c r="D46" i="2"/>
  <c r="D47" i="2" s="1"/>
  <c r="H44" i="2"/>
  <c r="H47" i="2" s="1"/>
  <c r="H43" i="2"/>
  <c r="Q31" i="2"/>
  <c r="K31" i="2"/>
  <c r="J31" i="2"/>
  <c r="M30" i="2"/>
  <c r="M36" i="2" s="1"/>
  <c r="L30" i="2"/>
  <c r="L36" i="2" s="1"/>
  <c r="K30" i="2"/>
  <c r="K36" i="2" s="1"/>
  <c r="F30" i="2"/>
  <c r="F36" i="2" s="1"/>
  <c r="E30" i="2"/>
  <c r="E36" i="2" s="1"/>
  <c r="D30" i="2"/>
  <c r="D37" i="2" s="1"/>
  <c r="O28" i="2"/>
  <c r="O27" i="2"/>
  <c r="O26" i="2"/>
  <c r="O25" i="2"/>
  <c r="O24" i="2"/>
  <c r="O23" i="2"/>
  <c r="O22" i="2"/>
  <c r="O21" i="2"/>
  <c r="O31" i="2" s="1"/>
  <c r="O37" i="2" s="1"/>
  <c r="H19" i="2"/>
  <c r="H18" i="2"/>
  <c r="H17" i="2"/>
  <c r="H16" i="2"/>
  <c r="H15" i="2"/>
  <c r="H14" i="2"/>
  <c r="H13" i="2"/>
  <c r="H12" i="2"/>
  <c r="H31" i="2" s="1"/>
  <c r="H37" i="2" s="1"/>
  <c r="Q43" i="1"/>
  <c r="K61" i="4" l="1"/>
  <c r="D28" i="4"/>
  <c r="D61" i="4"/>
  <c r="H34" i="7"/>
  <c r="H36" i="7" s="1"/>
  <c r="L47" i="4"/>
  <c r="I15" i="7" s="1"/>
  <c r="D26" i="6"/>
  <c r="F46" i="6"/>
  <c r="K41" i="6"/>
  <c r="D25" i="7"/>
  <c r="M91" i="9"/>
  <c r="M69" i="9"/>
  <c r="O42" i="4"/>
  <c r="O48" i="4" s="1"/>
  <c r="D47" i="4"/>
  <c r="M46" i="9"/>
  <c r="M26" i="9"/>
  <c r="L92" i="9"/>
  <c r="I93" i="9" s="1"/>
  <c r="H45" i="7"/>
  <c r="I43" i="7" s="1"/>
  <c r="I42" i="7"/>
  <c r="I44" i="7"/>
  <c r="I36" i="7"/>
  <c r="D23" i="7"/>
  <c r="G46" i="6"/>
  <c r="H16" i="7" s="1"/>
  <c r="H26" i="6"/>
  <c r="H47" i="6" s="1"/>
  <c r="H15" i="7"/>
  <c r="H28" i="4"/>
  <c r="H48" i="4" s="1"/>
  <c r="O47" i="6"/>
  <c r="I13" i="7"/>
  <c r="K37" i="2"/>
  <c r="K38" i="3"/>
  <c r="D36" i="2"/>
  <c r="H13" i="7" s="1"/>
  <c r="K46" i="6"/>
  <c r="K47" i="6" s="1"/>
  <c r="I14" i="7"/>
  <c r="K31" i="3"/>
  <c r="D37" i="3"/>
  <c r="D42" i="4"/>
  <c r="D48" i="4" s="1"/>
  <c r="D41" i="6"/>
  <c r="G36" i="7"/>
  <c r="D33" i="7"/>
  <c r="D31" i="2"/>
  <c r="K42" i="4"/>
  <c r="K48" i="4" s="1"/>
  <c r="G93" i="9" l="1"/>
  <c r="D93" i="9"/>
  <c r="C93" i="9"/>
  <c r="E93" i="9"/>
  <c r="K93" i="9"/>
  <c r="J93" i="9"/>
  <c r="H93" i="9"/>
  <c r="F93" i="9"/>
  <c r="D47" i="6"/>
  <c r="D38" i="7"/>
  <c r="H14" i="7"/>
  <c r="D38" i="3"/>
  <c r="E27" i="7"/>
  <c r="D26" i="7"/>
  <c r="D28" i="7" s="1"/>
  <c r="D34" i="7"/>
  <c r="L93" i="9" l="1"/>
  <c r="E23" i="7"/>
  <c r="D36" i="7"/>
  <c r="E25" i="7"/>
  <c r="E35" i="7" l="1"/>
  <c r="E32" i="7"/>
  <c r="E33" i="7"/>
  <c r="E34" i="7"/>
  <c r="E36" i="7" l="1"/>
</calcChain>
</file>

<file path=xl/sharedStrings.xml><?xml version="1.0" encoding="utf-8"?>
<sst xmlns="http://schemas.openxmlformats.org/spreadsheetml/2006/main" count="1030" uniqueCount="427">
  <si>
    <t>UNIVERSITATEA "ŞTEFAN CEL MARE" SUCEAVA</t>
  </si>
  <si>
    <t xml:space="preserve">                                             </t>
  </si>
  <si>
    <t>Facultatea de Inginerie Electrică și Știința Calculatoarelor</t>
  </si>
  <si>
    <t>PLAN DE ÎNVĂŢĂMÂNT</t>
  </si>
  <si>
    <t>Domeniul: INGINERIA AUTOVEHICULELOR</t>
  </si>
  <si>
    <t>Program de studiu: ECHIPAMENTE ȘI SISTEME DE COMANDĂ ȘI CONTROL PENTRU AUTOVEHICULE</t>
  </si>
  <si>
    <t>Forma de învăţământ: cu frecvență</t>
  </si>
  <si>
    <t>Durata studiilor: 4 ani</t>
  </si>
  <si>
    <t xml:space="preserve"> I.   Cerinţe pentru obţinerea diplomei de licență</t>
  </si>
  <si>
    <t xml:space="preserve"> 240 credite din discipline obligatorii și opționale, conform planului de învățământ</t>
  </si>
  <si>
    <t>10 credite la examenul de diplomă</t>
  </si>
  <si>
    <t>II.   Structura anului universitar (în săptămâni)</t>
  </si>
  <si>
    <t>Activităţi didactice</t>
  </si>
  <si>
    <t>Sesiuni examene</t>
  </si>
  <si>
    <t>Stagii de practică</t>
  </si>
  <si>
    <t>Vacanţe</t>
  </si>
  <si>
    <t>Anul</t>
  </si>
  <si>
    <t>Sem. I</t>
  </si>
  <si>
    <t>Sem. II</t>
  </si>
  <si>
    <t>I</t>
  </si>
  <si>
    <t>II</t>
  </si>
  <si>
    <t>Iarna</t>
  </si>
  <si>
    <t>Primăvara</t>
  </si>
  <si>
    <t>An I</t>
  </si>
  <si>
    <t>3+1</t>
  </si>
  <si>
    <t>An II</t>
  </si>
  <si>
    <t>An III</t>
  </si>
  <si>
    <t>An IV</t>
  </si>
  <si>
    <t>III.   Numărul orelor fizice pe săptămână</t>
  </si>
  <si>
    <t>ANUL</t>
  </si>
  <si>
    <t xml:space="preserve">I </t>
  </si>
  <si>
    <t>III</t>
  </si>
  <si>
    <t>IV</t>
  </si>
  <si>
    <t>Media</t>
  </si>
  <si>
    <t xml:space="preserve">IV.  Condiţii de înscriere în anul de studii următor: </t>
  </si>
  <si>
    <t xml:space="preserve">● minim 40 credite pentru înscrierea în anii II, III şi respectiv IV de studiu. </t>
  </si>
  <si>
    <t xml:space="preserve">        RECTOR,</t>
  </si>
  <si>
    <t>DECAN,</t>
  </si>
  <si>
    <t xml:space="preserve">        DIRECTOR DEPARTAMENT,</t>
  </si>
  <si>
    <t>RESPONSABIL PROGRAM DE STUDII,</t>
  </si>
  <si>
    <t>Prof.univ.dr.ing. Radu Dumitru PENTIUC                                                        Conf.univ.dr.ing. Daniela IRIMIA</t>
  </si>
  <si>
    <t>Universitatea ,,Ştefan cel Mare" Suceava</t>
  </si>
  <si>
    <t>Domeniul fundamental: INGINERIA AUTOVEHICULELOR</t>
  </si>
  <si>
    <t>ANUL I</t>
  </si>
  <si>
    <t>Nr. crt.</t>
  </si>
  <si>
    <t>Discipline obligatorii</t>
  </si>
  <si>
    <t>Cod disciplină</t>
  </si>
  <si>
    <t>Sem. 1</t>
  </si>
  <si>
    <t>Sem. 2</t>
  </si>
  <si>
    <t>C</t>
  </si>
  <si>
    <t>S</t>
  </si>
  <si>
    <t>L</t>
  </si>
  <si>
    <t>P</t>
  </si>
  <si>
    <t>I*</t>
  </si>
  <si>
    <t>V*</t>
  </si>
  <si>
    <t>Nr. credite</t>
  </si>
  <si>
    <t>USV.FIESC.ESCCA.</t>
  </si>
  <si>
    <t>Analiză matematică</t>
  </si>
  <si>
    <t>DF.01.01</t>
  </si>
  <si>
    <t>E</t>
  </si>
  <si>
    <t>x</t>
  </si>
  <si>
    <t xml:space="preserve">Geometrie descriptivă </t>
  </si>
  <si>
    <t>DF.01.02</t>
  </si>
  <si>
    <t>Chimie</t>
  </si>
  <si>
    <t>DF.01.03</t>
  </si>
  <si>
    <t>Ştiinţa și ingineria materialelor</t>
  </si>
  <si>
    <t>DD.01.04</t>
  </si>
  <si>
    <t>Programarea calculatoarelor și limbaje de programare</t>
  </si>
  <si>
    <t>DF.01.05</t>
  </si>
  <si>
    <t>Economie generală</t>
  </si>
  <si>
    <t>DC.01.06</t>
  </si>
  <si>
    <t>Fizică</t>
  </si>
  <si>
    <t>DF.01.07</t>
  </si>
  <si>
    <t>Limbi moderne 1</t>
  </si>
  <si>
    <t>DC.01.08</t>
  </si>
  <si>
    <t>Educaţie fizică și sport 1</t>
  </si>
  <si>
    <t>DC.01.09</t>
  </si>
  <si>
    <t>Algebră liniară, geometrie analitică şi diferenţială</t>
  </si>
  <si>
    <t>DF.02.10</t>
  </si>
  <si>
    <t>Desen tehnic şi infografică 1</t>
  </si>
  <si>
    <t>DF.02.11</t>
  </si>
  <si>
    <t>Informatică aplicată</t>
  </si>
  <si>
    <t>DF.02.12</t>
  </si>
  <si>
    <t>Metode numerice</t>
  </si>
  <si>
    <t>DF.02.13</t>
  </si>
  <si>
    <t>Tehnologia materialelor</t>
  </si>
  <si>
    <t>DD.02.14</t>
  </si>
  <si>
    <t>Mecanică</t>
  </si>
  <si>
    <t>DD.02.15</t>
  </si>
  <si>
    <t>Comunicare</t>
  </si>
  <si>
    <t>DC.02.16</t>
  </si>
  <si>
    <t>Limbi moderne 2</t>
  </si>
  <si>
    <t>DC.02.17</t>
  </si>
  <si>
    <t>Educaţie fizică și sport 2</t>
  </si>
  <si>
    <t>DC.02.18</t>
  </si>
  <si>
    <t>5E</t>
  </si>
  <si>
    <t>4E</t>
  </si>
  <si>
    <t>Total ore obligatorii pe săptămână</t>
  </si>
  <si>
    <t>4C</t>
  </si>
  <si>
    <t>5C</t>
  </si>
  <si>
    <r>
      <rPr>
        <b/>
        <sz val="8"/>
        <color theme="1"/>
        <rFont val="Arial"/>
      </rPr>
      <t xml:space="preserve">TOTAL </t>
    </r>
    <r>
      <rPr>
        <sz val="8"/>
        <color theme="1"/>
        <rFont val="Arial"/>
      </rPr>
      <t>(fără facultative)</t>
    </r>
  </si>
  <si>
    <t>Discipline facultative</t>
  </si>
  <si>
    <t>USV.FIESC.ESCCA</t>
  </si>
  <si>
    <t>Psihologia educației</t>
  </si>
  <si>
    <t>DPPD NIV 1 DF.01.19</t>
  </si>
  <si>
    <t>Elemente de matematică</t>
  </si>
  <si>
    <t>USV.FIESC.ESCCA DF.01.20</t>
  </si>
  <si>
    <t>Elemente de fizică</t>
  </si>
  <si>
    <t>USV.FIESC.ESCCA DF.01.21</t>
  </si>
  <si>
    <t>Pedagogie 1</t>
  </si>
  <si>
    <t>DPPD NIV 1 DF.02.22</t>
  </si>
  <si>
    <t>1E</t>
  </si>
  <si>
    <t>Total ore facultative pe săptămână</t>
  </si>
  <si>
    <t>2C</t>
  </si>
  <si>
    <t>I* - Nr. de ore necesar pregătirii individuale a studentului</t>
  </si>
  <si>
    <t>V* - Forma de verificare</t>
  </si>
  <si>
    <t xml:space="preserve">Prof.univ.dr.ing. Valentin POPA </t>
  </si>
  <si>
    <t xml:space="preserve">Prof.univ.dr.ing. Radu Dumitru PENTIUC   </t>
  </si>
  <si>
    <t xml:space="preserve"> Conf.univ.dr.ing. Daniela IRIMIA</t>
  </si>
  <si>
    <t>ANUL II</t>
  </si>
  <si>
    <t>Sem. 3</t>
  </si>
  <si>
    <t>Sem. 4</t>
  </si>
  <si>
    <t>Nr.      credite</t>
  </si>
  <si>
    <t>Matematici speciale</t>
  </si>
  <si>
    <t>DF.03.01</t>
  </si>
  <si>
    <t>Rezistenţa materialelor 1</t>
  </si>
  <si>
    <t>DD.03.02</t>
  </si>
  <si>
    <t>Mecanisme</t>
  </si>
  <si>
    <t>DD.03.03</t>
  </si>
  <si>
    <t>Mecanisme -proiect</t>
  </si>
  <si>
    <t>DD.03.04</t>
  </si>
  <si>
    <t>Control dimensional şi măsurători tehnice</t>
  </si>
  <si>
    <t>DD.03.05</t>
  </si>
  <si>
    <t>Electrotehnică și mașini electrice 1</t>
  </si>
  <si>
    <t>DD.03.06</t>
  </si>
  <si>
    <t>Desen tehnic şi infografică 2</t>
  </si>
  <si>
    <t>DF.03.07</t>
  </si>
  <si>
    <t>Educaţie fizică și sport 3</t>
  </si>
  <si>
    <t>DC.03.08</t>
  </si>
  <si>
    <t>Limbi moderne 3</t>
  </si>
  <si>
    <t>DC.03.09</t>
  </si>
  <si>
    <t>Rezistenţa materialelor 2</t>
  </si>
  <si>
    <t>DD.04.10</t>
  </si>
  <si>
    <t>Metoda elementului finit</t>
  </si>
  <si>
    <t>DD.04.11</t>
  </si>
  <si>
    <t>Electrotehnică și mașini electrice 2</t>
  </si>
  <si>
    <t>DD.04.12</t>
  </si>
  <si>
    <t>Electronică aplicată 1</t>
  </si>
  <si>
    <t>DD.04.13</t>
  </si>
  <si>
    <t>Termotehnică</t>
  </si>
  <si>
    <t>DD.04.14</t>
  </si>
  <si>
    <t>Bazele ingineriei autovehiculelor</t>
  </si>
  <si>
    <t>DD.04.15</t>
  </si>
  <si>
    <t>Educaţie fizică și sport 4</t>
  </si>
  <si>
    <t>DC.04.16</t>
  </si>
  <si>
    <t>Limbi moderne 4</t>
  </si>
  <si>
    <t>DC.04.17</t>
  </si>
  <si>
    <t>Practică de domeniu - 3 săptămâni (90 ore)</t>
  </si>
  <si>
    <t>DD.04.18</t>
  </si>
  <si>
    <t>1P</t>
  </si>
  <si>
    <r>
      <rPr>
        <b/>
        <sz val="8"/>
        <color theme="1"/>
        <rFont val="Arial"/>
      </rPr>
      <t xml:space="preserve">TOTAL </t>
    </r>
    <r>
      <rPr>
        <sz val="8"/>
        <color theme="1"/>
        <rFont val="Arial"/>
      </rPr>
      <t>(fără facultative)</t>
    </r>
  </si>
  <si>
    <t>Pedagogie 2</t>
  </si>
  <si>
    <t>DPPD NIV 1 DF.03.19</t>
  </si>
  <si>
    <t>Didactica specialității</t>
  </si>
  <si>
    <t>DPPD NIV 1 DF.04.20</t>
  </si>
  <si>
    <t>ANUL III</t>
  </si>
  <si>
    <t>DETH</t>
  </si>
  <si>
    <t>DCEA</t>
  </si>
  <si>
    <t>DC</t>
  </si>
  <si>
    <t>FIMM</t>
  </si>
  <si>
    <t>Sport</t>
  </si>
  <si>
    <t>Litere</t>
  </si>
  <si>
    <t>Sem. 5</t>
  </si>
  <si>
    <t>Sem. 6</t>
  </si>
  <si>
    <t xml:space="preserve">Organe de maşini </t>
  </si>
  <si>
    <t>DD.05.01</t>
  </si>
  <si>
    <t>Dinamica autovehiculelor 1</t>
  </si>
  <si>
    <t>DD.05.02</t>
  </si>
  <si>
    <t>Electronica aplicată 2</t>
  </si>
  <si>
    <t>DD.05.03</t>
  </si>
  <si>
    <t>Acţionări hidraulice şi pneumatice 1</t>
  </si>
  <si>
    <t>DD.05.04</t>
  </si>
  <si>
    <t>Procese și caracteristici ale motoarelor cu ardere internă</t>
  </si>
  <si>
    <t>DS.05.05</t>
  </si>
  <si>
    <t>Sisteme automate pentru autovehicule</t>
  </si>
  <si>
    <t>DS.05.06</t>
  </si>
  <si>
    <t>Mașini electrice, sisteme de propulsie și electronică de putere1</t>
  </si>
  <si>
    <t>DS.05.07</t>
  </si>
  <si>
    <t>Acţionări hidraulice şi pneumatice 2</t>
  </si>
  <si>
    <t>DD.06.08</t>
  </si>
  <si>
    <t>Dinamica autovehiculelor 2</t>
  </si>
  <si>
    <t>DD.06.09</t>
  </si>
  <si>
    <t xml:space="preserve">Echipament electric 1 </t>
  </si>
  <si>
    <t>DS.06.10</t>
  </si>
  <si>
    <t>senzori MEST)</t>
  </si>
  <si>
    <t>Tracțiune electrică și hibridă 1</t>
  </si>
  <si>
    <t>DS.06.11</t>
  </si>
  <si>
    <t>Pentiuc R</t>
  </si>
  <si>
    <t>Microprocesoare și microcontrolere pentru sisteme de comandă pentru autovehicule 1</t>
  </si>
  <si>
    <t>DS.06.12</t>
  </si>
  <si>
    <t>Mihai Rata</t>
  </si>
  <si>
    <t>Practică de specialitate- 3 săptămâni (90 ore)</t>
  </si>
  <si>
    <t>DS.06.13</t>
  </si>
  <si>
    <t>3E</t>
  </si>
  <si>
    <t>3C</t>
  </si>
  <si>
    <t>Discipline opţionale</t>
  </si>
  <si>
    <t>Software pentru ingineria autovehiculelor 1</t>
  </si>
  <si>
    <t>DS.05.14</t>
  </si>
  <si>
    <t>Simulink Cernușcă</t>
  </si>
  <si>
    <t>Mecatronica autovehiculelor</t>
  </si>
  <si>
    <t>DS.05.15</t>
  </si>
  <si>
    <t>Tehnologii neconvenționale și de prelucrare mecanică</t>
  </si>
  <si>
    <t>DS.06.16</t>
  </si>
  <si>
    <t>Calculul și construcția automobilelor</t>
  </si>
  <si>
    <t>DS.06.17</t>
  </si>
  <si>
    <t>Sisteme electrice și electronice ale autovehiculelor</t>
  </si>
  <si>
    <t>DS.06.18</t>
  </si>
  <si>
    <t>Transmisii pentru autovehicule</t>
  </si>
  <si>
    <t>DS.06.19</t>
  </si>
  <si>
    <t>Marketing</t>
  </si>
  <si>
    <t>DD.06.20</t>
  </si>
  <si>
    <t>Management</t>
  </si>
  <si>
    <t>DD.06.21</t>
  </si>
  <si>
    <t>2E</t>
  </si>
  <si>
    <t>Total ore opţionale pe săptămână</t>
  </si>
  <si>
    <t>1C</t>
  </si>
  <si>
    <r>
      <rPr>
        <b/>
        <sz val="8"/>
        <color theme="1"/>
        <rFont val="Arial"/>
      </rPr>
      <t xml:space="preserve">TOTAL </t>
    </r>
    <r>
      <rPr>
        <sz val="8"/>
        <color theme="1"/>
        <rFont val="Arial"/>
      </rPr>
      <t>(fără facultative)</t>
    </r>
  </si>
  <si>
    <t>Instruire asistată de calculator</t>
  </si>
  <si>
    <t>Practică pedagogică în învățământul preuniversitar obligatoriu I</t>
  </si>
  <si>
    <t>DPPD NIV 1 DS.05.21</t>
  </si>
  <si>
    <t>Managementul clasei de elevi</t>
  </si>
  <si>
    <t>DPPD NIV 1 DS.06.22</t>
  </si>
  <si>
    <t>Practică pedagogică în învățământul preuniversitar obligatoriu 2</t>
  </si>
  <si>
    <t>DPPD NIV 1 DS.06.23</t>
  </si>
  <si>
    <t>Evaluare finală - portofoliu didactic</t>
  </si>
  <si>
    <t>DPPD NIV 1 DS.06.24</t>
  </si>
  <si>
    <t>Limbi moderne 5</t>
  </si>
  <si>
    <t>Logistică și optimizarea transporturilor rutiere</t>
  </si>
  <si>
    <t>USV.FIMMM.AR DS.06.26</t>
  </si>
  <si>
    <t>0E</t>
  </si>
  <si>
    <t>ANUL IV</t>
  </si>
  <si>
    <t>Sem. 7</t>
  </si>
  <si>
    <t>Sem. 8</t>
  </si>
  <si>
    <t>Echipament electric pentru autovehicule</t>
  </si>
  <si>
    <t>DS.07.01</t>
  </si>
  <si>
    <t>Sisteme de comandă și control pentru autovehicule 1</t>
  </si>
  <si>
    <t>DS.07.02</t>
  </si>
  <si>
    <t>Sisteme de comandă și control pentru autovehicule - proiect</t>
  </si>
  <si>
    <t>DS.07.03</t>
  </si>
  <si>
    <t>Proiectare asistată de calculator</t>
  </si>
  <si>
    <t>DS.07.04</t>
  </si>
  <si>
    <t>Echipament electric 2</t>
  </si>
  <si>
    <t>DS.07.05</t>
  </si>
  <si>
    <t>Mașini electrice, sisteme de propulsie și electronică de putere 2</t>
  </si>
  <si>
    <t>DS.07.06</t>
  </si>
  <si>
    <t>Microprocesoare și microcontrolere pentru sisteme de comandă pentru autovehicule 2</t>
  </si>
  <si>
    <t>DS.07.07</t>
  </si>
  <si>
    <t>Electronica aplicata 3</t>
  </si>
  <si>
    <t>DD.08.08</t>
  </si>
  <si>
    <t>Fiabilitatea autovehiculelor</t>
  </si>
  <si>
    <t>DS.08.09</t>
  </si>
  <si>
    <t>Sisteme telematice pentru transporturi rutiere</t>
  </si>
  <si>
    <t>DS.08.10</t>
  </si>
  <si>
    <t>Elaborarea Proiectului de diplomă</t>
  </si>
  <si>
    <t>DS.08.11</t>
  </si>
  <si>
    <t>Practică pentru Proiectul de diplomă - 2 săpt. (60 ore)</t>
  </si>
  <si>
    <t>DS.08.12</t>
  </si>
  <si>
    <t>Rețele și protocoale de comunicații  pentru autovehicule</t>
  </si>
  <si>
    <t>DS.07.13</t>
  </si>
  <si>
    <t>DS.07.14</t>
  </si>
  <si>
    <t>Tracțiune electrică și hibridă 2</t>
  </si>
  <si>
    <t>DS.08.15</t>
  </si>
  <si>
    <t>Securitatea informatică  a autovehiculelor</t>
  </si>
  <si>
    <t>DS.08.16</t>
  </si>
  <si>
    <t>Software pentru ingineria autovehiculelor 2</t>
  </si>
  <si>
    <t>DS.08.17</t>
  </si>
  <si>
    <t>Compatibilitate electromagnetică pentru autovehicule</t>
  </si>
  <si>
    <t>DS.08.18</t>
  </si>
  <si>
    <t xml:space="preserve"> </t>
  </si>
  <si>
    <t>Sisteme de comandă și control pentru autovehicule 2</t>
  </si>
  <si>
    <t>DS.08.19</t>
  </si>
  <si>
    <t xml:space="preserve">Tehnici și echipamente de diagnosticare a autovehiculelor </t>
  </si>
  <si>
    <t>DS.08.20</t>
  </si>
  <si>
    <t>DPPD NIV 1 DF.03.21</t>
  </si>
  <si>
    <t>DPPD NIV 1 DF.04.22</t>
  </si>
  <si>
    <t>Inventică și design</t>
  </si>
  <si>
    <t>USV.FIESC. ESCCA DC.08.23</t>
  </si>
  <si>
    <t>Competențe antreprenoriale</t>
  </si>
  <si>
    <t>USV.FIESC. ESCCA DC.08.24</t>
  </si>
  <si>
    <r>
      <rPr>
        <b/>
        <sz val="8"/>
        <color theme="1"/>
        <rFont val="Arial"/>
      </rPr>
      <t xml:space="preserve">TOTAL </t>
    </r>
    <r>
      <rPr>
        <sz val="8"/>
        <color theme="1"/>
        <rFont val="Arial"/>
      </rPr>
      <t>(fără facultative)</t>
    </r>
  </si>
  <si>
    <t>Universitatea ,,Ştefan cel Mare" din Suceava</t>
  </si>
  <si>
    <t xml:space="preserve">PLAN  DE ÎNVĂŢĂMÂNT </t>
  </si>
  <si>
    <t>Programul de studiu: ECHIPAMENTE ȘI SISTEME DE COMANDĂ ȘI CONTROL PENTRU AUTOVEHICULE</t>
  </si>
  <si>
    <t>Structura anului universitar</t>
  </si>
  <si>
    <t>Nr. săptămâni</t>
  </si>
  <si>
    <t xml:space="preserve"> Nr.ore practică</t>
  </si>
  <si>
    <t xml:space="preserve"> Nr.ore fizice 
pe săptămână*</t>
  </si>
  <si>
    <t>Anul de studii</t>
  </si>
  <si>
    <t>14**</t>
  </si>
  <si>
    <t>*Discipline obligatorii + opţionale</t>
  </si>
  <si>
    <t>** Durata semestrului 8 poate fi redusă la 10 sau 12 săptămâni prin decizie a Consiliului Facultății, fără afectarea numărului total de ore prevăzut prin planul de învățământ</t>
  </si>
  <si>
    <t xml:space="preserve">                                  BILANŢ</t>
  </si>
  <si>
    <t>CATEGORIA DISCIPLINEI</t>
  </si>
  <si>
    <t>Total nr. ore
fizice</t>
  </si>
  <si>
    <t xml:space="preserve">% </t>
  </si>
  <si>
    <t>realizat</t>
  </si>
  <si>
    <t>recom.</t>
  </si>
  <si>
    <t xml:space="preserve">DISCIPLINE OBLIGATORII </t>
  </si>
  <si>
    <t>&lt;90</t>
  </si>
  <si>
    <t xml:space="preserve">Practică </t>
  </si>
  <si>
    <t xml:space="preserve">DISCIPLINE OPŢIONALE </t>
  </si>
  <si>
    <t>&gt;10</t>
  </si>
  <si>
    <t>TOTAL Obligatorii şi opţionale</t>
  </si>
  <si>
    <t>DISCIPLINE FACULTATIVE</t>
  </si>
  <si>
    <t>TOTAL Ore program de studiu</t>
  </si>
  <si>
    <t>Nr. de ore</t>
  </si>
  <si>
    <t>Nr. Credite</t>
  </si>
  <si>
    <t>Curs</t>
  </si>
  <si>
    <t>Aplicaţii</t>
  </si>
  <si>
    <t>DISCIPLINE FUNDAMENTALE</t>
  </si>
  <si>
    <t>&gt;17</t>
  </si>
  <si>
    <t>DISCIPLINE ÎN DOMENIU</t>
  </si>
  <si>
    <t>&gt;38</t>
  </si>
  <si>
    <t>DISCIPLINE DE SPECIALITATE</t>
  </si>
  <si>
    <t>&gt;25</t>
  </si>
  <si>
    <t>DISCIPLINE COMPLEMENTARE</t>
  </si>
  <si>
    <t>&lt;8</t>
  </si>
  <si>
    <r>
      <rPr>
        <sz val="10"/>
        <color theme="1"/>
        <rFont val="Times New Roman"/>
      </rPr>
      <t xml:space="preserve">                                                       </t>
    </r>
    <r>
      <rPr>
        <b/>
        <sz val="10"/>
        <color theme="1"/>
        <rFont val="Times New Roman"/>
      </rPr>
      <t>TOTAL</t>
    </r>
  </si>
  <si>
    <t>NUMĂR ORE CURS / ORE APLICAŢII</t>
  </si>
  <si>
    <t>Nr.</t>
  </si>
  <si>
    <t>Forma de</t>
  </si>
  <si>
    <t>Nr. forme de verificare</t>
  </si>
  <si>
    <t>Total</t>
  </si>
  <si>
    <t>crt.</t>
  </si>
  <si>
    <t>verificare</t>
  </si>
  <si>
    <t>%</t>
  </si>
  <si>
    <t>Examen</t>
  </si>
  <si>
    <t>Colocviu</t>
  </si>
  <si>
    <t>Proiect</t>
  </si>
  <si>
    <t>TOTAL</t>
  </si>
  <si>
    <t xml:space="preserve">Rector,                                                                                       Decan,                </t>
  </si>
  <si>
    <t>Director departament,                                                               Responsabil program de studii,</t>
  </si>
  <si>
    <t>Prof.univ.dr.ing. Valentin POPA                                                      Prof.univ.dr.ing. Laurențiu Dan MILICI</t>
  </si>
  <si>
    <t xml:space="preserve"> Prof.univ.dr.ing. Laurențiu Dan MILICI</t>
  </si>
  <si>
    <t>DPPD NIV1 DS.05.20</t>
  </si>
  <si>
    <t>DC.06.25</t>
  </si>
  <si>
    <t>Valabil începând cu anul universitar: 2022-2023, anul I de studii</t>
  </si>
  <si>
    <t xml:space="preserve">Valabil începând cu anul universitar: 2022-2023, anul I de studii </t>
  </si>
  <si>
    <t>MISIUNEA PROGRAMULUI</t>
  </si>
  <si>
    <t xml:space="preserve">Programul de studii are o misiune didactică şi de cercetare fiind centrat pe formarea de specialişti de înaltă calificare în domeniul Ingineriei autovehiculelor, bine pregătiți pentru adaptarea în mediul economic intern și extern, capabili să răspundă adecvat cerinţelor specifice ce privesc activităţile de proiectare, analiză, exploatare, mentenanţă, management şi expertiză tehnică în domeniu. </t>
  </si>
  <si>
    <t>OBIECTIVELE PROGRAMULUI</t>
  </si>
  <si>
    <t>Obiective generale</t>
  </si>
  <si>
    <t xml:space="preserve">▪ Formarea de specialiști pregătiți, capabili sa implementeze și exploateze sistemele de comandă și control din dotarea autovehiculelor actuale și viitoare  </t>
  </si>
  <si>
    <t xml:space="preserve">▪ Asigurarea resursei umane în regiune pentru activităţi profesionale în sectorul auto sau domenii conexe; </t>
  </si>
  <si>
    <t>▪ Asigurarea de competențe cognitive și de comunicare- relaționale necesare pentru a se integra pe piața muncii în mediul intern și internațional;</t>
  </si>
  <si>
    <t xml:space="preserve">▪ Modernizarea și corelarea permanentă a activităților de învățământ și cercetare cu cele din spațiul european. </t>
  </si>
  <si>
    <t>Obiective specifice</t>
  </si>
  <si>
    <t xml:space="preserve">▪ Explicarea și consolidarea cunoștinţelor privind principiile de funcţionare, exploatare, diagnosticare, reparare și execuție a echipamentelor și sistemelor de comandă și control din dotarea autovehiculelor; </t>
  </si>
  <si>
    <t xml:space="preserve">▪ Dezvoltarea abilităţii de a aplica cunoștințe tehnice de profil electric, mecanic, electronic și informatic în aplicații inginerești specifice autovehiculelor; </t>
  </si>
  <si>
    <t>▪ Dezvoltarea abilității de a utiliza softuri specializate pentru proiectarea asistată de calculator a autovehiculelor și a componentelor mecanice, electrice sau electronice ale acestora;</t>
  </si>
  <si>
    <t xml:space="preserve">▪ Dobândirea de cunoştinţe privind metodele, tehnicile și instrumentele de investigare în domeniul autovehiculelor rutiere; </t>
  </si>
  <si>
    <t>▪Dobândirea de cunoștințe generale de economie, management și marketing;</t>
  </si>
  <si>
    <t>▪ Formarea de abilităţi privind lucrul în echipă și perfecţionarea capacităţii de comunicare inclusiv într-o limbă străină.</t>
  </si>
  <si>
    <t>COMPETENȚE</t>
  </si>
  <si>
    <t>COMPETENŢE PROFESIONALE</t>
  </si>
  <si>
    <t>COMPETENŢE TRANSVERSALE</t>
  </si>
  <si>
    <t>C1. Operarea cu concepte fundamentale din domeniul ştiinţelor inginereşti;</t>
  </si>
  <si>
    <t>CT1. Executarea sarcinilor profesionale conform cerinţelor precizate şi în termenele impuse, urmărind un plan de lucru prestabilit şi sub îndrumare calificată;</t>
  </si>
  <si>
    <t>C2. Utilizarea adecvată a conceptelor fundamentale din domeniul ingineriei autovehiculelor;</t>
  </si>
  <si>
    <t>CT2. Integrarea facilă în cadrul unui grup, asumându-şi roluri specifice şi realizând o bună comunicare în colectiv;</t>
  </si>
  <si>
    <t>C3. Conceperea de soluţii constructive care să asigure îndeplinirea cerinţelor funcţionale ale autovehiculelor;</t>
  </si>
  <si>
    <t>CT3. Realizarea dezvoltării personale şi profesionale, utilizând eficient resursele proprii şi instrumentele moderne de studiu</t>
  </si>
  <si>
    <t>C4. Aplicarea cunoștințelor conceptelor și metodelor de bază cu privire la sistemele electrice, electronice și IT utilizate la autovehicule rutiere;</t>
  </si>
  <si>
    <t>C5. Proiectarea şi aplicarea tehnologiilor de mentenanţă pentru autovehicule rutiere;</t>
  </si>
  <si>
    <t>C6. Rezolvarea problemelor tehnologice care au ca obiect de activitate cercetarea, proiectarea sau întreţinerea autovehiculelor electrice, plug-in hibrid și cu hidrogen.</t>
  </si>
  <si>
    <t>RECTOR,</t>
  </si>
  <si>
    <t>Prof.univ.dr.ing. Valentin POPA</t>
  </si>
  <si>
    <t>DIRECTOR DEPARTAMENT,</t>
  </si>
  <si>
    <t>Prof.univ.dr.ing. Radu Dumitru PENTIUC</t>
  </si>
  <si>
    <t xml:space="preserve">Conf.univ.dr.ing. Daniela IRIMIA </t>
  </si>
  <si>
    <t>Prof.univ.dr.ing. Laurențiu Dan MILICI</t>
  </si>
  <si>
    <t>Anexa la Grila 2 pentru programul de studii ECHIPAMENTE ȘI SISTEME DE COMANDĂ ȘI CONTROL PENTRU AUTOVEHICULE</t>
  </si>
  <si>
    <t>Competența profesională</t>
  </si>
  <si>
    <t>C1</t>
  </si>
  <si>
    <t>C2</t>
  </si>
  <si>
    <t>C3</t>
  </si>
  <si>
    <t>C4</t>
  </si>
  <si>
    <t>C5</t>
  </si>
  <si>
    <t>C6</t>
  </si>
  <si>
    <t>CT1</t>
  </si>
  <si>
    <t>CT2</t>
  </si>
  <si>
    <t>CT3</t>
  </si>
  <si>
    <t>Total credite</t>
  </si>
  <si>
    <t>Competenta profesionala</t>
  </si>
  <si>
    <t>Operarea cu concepte fundamentale din domeniul ştiinţelor inginereşti;</t>
  </si>
  <si>
    <t>Utilizarea adecvată a conceptelor fundamentale din domeniul ingineriei autovehiculelor;</t>
  </si>
  <si>
    <t>Conceperea de soluţii constructive care să asigure îndeplinirea cerinţelor funcţionale ale autovehiculelor;</t>
  </si>
  <si>
    <t>Aplicarea cunoștințelor conceptelor și metodelor de bază cu privire la sistemele electrice, electronice și IT utilizate la autovehicule rutiere;</t>
  </si>
  <si>
    <t>Proiectarea şi aplicarea tehnologiilor de mentenanţă pentru autovehicule rutiere;</t>
  </si>
  <si>
    <t>Rezolvarea problemelor tehnologice care au ca obiect de activitate cercetarea, proiectarea sau întreţinerea autovehiculelor electrice, plug-in hibrid și cu hidrogen.</t>
  </si>
  <si>
    <t>Denumire disciplina</t>
  </si>
  <si>
    <t>AN I</t>
  </si>
  <si>
    <t>AN II</t>
  </si>
  <si>
    <t>AN III</t>
  </si>
  <si>
    <t>Mecatronica automobilului</t>
  </si>
  <si>
    <t>Calculul și construcția autovehiculelor</t>
  </si>
  <si>
    <t>AN IV</t>
  </si>
  <si>
    <t>Mașini electrice sisteme de propulsie și electronică de putere 2</t>
  </si>
  <si>
    <t>Activitate pentru elaborarea Proiectului de diplomă</t>
  </si>
  <si>
    <t>Practică pt. proiect diplomă - 2 săpt. (60 ore)</t>
  </si>
  <si>
    <t>TOTAL CREDITE</t>
  </si>
  <si>
    <t>Pedagogie I</t>
  </si>
  <si>
    <t>Pedagogie II</t>
  </si>
  <si>
    <t>Evaluare finală - portofoliu</t>
  </si>
  <si>
    <t>TOTAL CREDITE FACULTATIVE</t>
  </si>
  <si>
    <t>Mecanisme- proiect</t>
  </si>
  <si>
    <t>Mașini electrice sisteme de propulsie și electronică de putere1</t>
  </si>
  <si>
    <t>Sisteme de comandă și control pentru autovehicule 1-proiect</t>
  </si>
  <si>
    <t xml:space="preserve"> Încercarea autovehiculelor</t>
  </si>
  <si>
    <t>Încercarea autovahiculelor</t>
  </si>
  <si>
    <t>USV:FIESC:ESCCA</t>
  </si>
  <si>
    <t xml:space="preserve">        RECTOR,                                   DECAN,</t>
  </si>
  <si>
    <t>Prof.dr.ing. Valentin POPA            prof.dr.ing. L.Dan MILICI</t>
  </si>
  <si>
    <t xml:space="preserve">prof.dr.ing. Radu D.PENTIUC   </t>
  </si>
  <si>
    <t xml:space="preserve"> conf.dr.ing. Daniela IRIMIA</t>
  </si>
  <si>
    <t xml:space="preserve">           prof.dr.ing. Valentin POPA                                                     prof.dr.ing. Laurențiu Dan MILICI             </t>
  </si>
  <si>
    <t xml:space="preserve"> prof.dr.ing. Radu Dumitru PENTIUC                                                        conf.dr.ing. Daniela IRIMIA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</si>
</sst>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lei&quot;_-;\-* #,##0.00&quot; lei&quot;_-;_-* \-??&quot; lei&quot;_-;_-@"/>
    <numFmt numFmtId="165" formatCode="[$-809]dd/mm/yyyy\ hh:mm"/>
    <numFmt numFmtId="166" formatCode="0;[Red]0"/>
    <numFmt numFmtId="167" formatCode="0.0"/>
  </numFmts>
  <fonts count="69" x14ac:knownFonts="1">
    <font>
      <sz val="10"/>
      <color rgb="FF000000"/>
      <name val="Arial"/>
    </font>
    <font>
      <sz val="10"/>
      <color theme="1"/>
      <name val="Arial"/>
    </font>
    <font>
      <b/>
      <sz val="8"/>
      <color theme="1"/>
      <name val="Arial ce"/>
    </font>
    <font>
      <b/>
      <sz val="9"/>
      <color theme="1"/>
      <name val="Arial ce"/>
    </font>
    <font>
      <b/>
      <sz val="12"/>
      <color theme="1"/>
      <name val="Arial"/>
    </font>
    <font>
      <sz val="8"/>
      <color theme="1"/>
      <name val="Arial ce"/>
    </font>
    <font>
      <b/>
      <sz val="8"/>
      <color theme="1"/>
      <name val="Arial"/>
    </font>
    <font>
      <sz val="8"/>
      <color theme="1"/>
      <name val="Arial"/>
    </font>
    <font>
      <sz val="10"/>
      <color theme="1"/>
      <name val="Arial ce"/>
    </font>
    <font>
      <sz val="10"/>
      <name val="Arial"/>
    </font>
    <font>
      <b/>
      <sz val="10"/>
      <color theme="1"/>
      <name val="Arial"/>
    </font>
    <font>
      <sz val="10"/>
      <color rgb="FFFF0000"/>
      <name val="Arial ce"/>
    </font>
    <font>
      <b/>
      <sz val="8"/>
      <color rgb="FFFF0000"/>
      <name val="Arial"/>
    </font>
    <font>
      <b/>
      <sz val="9"/>
      <color theme="1"/>
      <name val="Arial"/>
    </font>
    <font>
      <sz val="7"/>
      <color theme="1"/>
      <name val="Arial"/>
    </font>
    <font>
      <sz val="6"/>
      <color theme="1"/>
      <name val="Arial"/>
    </font>
    <font>
      <sz val="9"/>
      <color theme="1"/>
      <name val="Arial"/>
    </font>
    <font>
      <sz val="8"/>
      <color rgb="FF0000FF"/>
      <name val="Arial"/>
    </font>
    <font>
      <sz val="8"/>
      <color rgb="FF993300"/>
      <name val="Arial"/>
    </font>
    <font>
      <sz val="8"/>
      <color rgb="FFFF0000"/>
      <name val="Arial"/>
    </font>
    <font>
      <sz val="8"/>
      <color rgb="FF008000"/>
      <name val="Arial"/>
    </font>
    <font>
      <sz val="10"/>
      <name val="Arial"/>
    </font>
    <font>
      <sz val="10"/>
      <color rgb="FF993300"/>
      <name val="Arial"/>
    </font>
    <font>
      <sz val="4"/>
      <color theme="1"/>
      <name val="Arial"/>
    </font>
    <font>
      <sz val="7"/>
      <color rgb="FF008000"/>
      <name val="Arial"/>
    </font>
    <font>
      <sz val="7"/>
      <color rgb="FF000000"/>
      <name val="Arial"/>
    </font>
    <font>
      <b/>
      <sz val="8"/>
      <color rgb="FFFF0000"/>
      <name val="Arial ce"/>
    </font>
    <font>
      <sz val="9"/>
      <color rgb="FFFF0000"/>
      <name val="Arial"/>
    </font>
    <font>
      <sz val="8"/>
      <color rgb="FFC9211E"/>
      <name val="Arial"/>
    </font>
    <font>
      <sz val="10"/>
      <color theme="1"/>
      <name val="Calibri"/>
    </font>
    <font>
      <sz val="10"/>
      <color rgb="FFFF0000"/>
      <name val="Arial"/>
    </font>
    <font>
      <sz val="5"/>
      <color theme="1"/>
      <name val="Arial"/>
    </font>
    <font>
      <sz val="10"/>
      <color rgb="FF0000FF"/>
      <name val="Arial"/>
    </font>
    <font>
      <b/>
      <sz val="14"/>
      <color theme="1"/>
      <name val="Arial"/>
    </font>
    <font>
      <sz val="10"/>
      <color theme="1"/>
      <name val="Times New Roman"/>
    </font>
    <font>
      <b/>
      <sz val="10"/>
      <color theme="1"/>
      <name val="Times New Roman"/>
    </font>
    <font>
      <sz val="10"/>
      <color rgb="FF0000FF"/>
      <name val="Times New Roman"/>
    </font>
    <font>
      <sz val="8"/>
      <color theme="1"/>
      <name val="Times New Roman"/>
    </font>
    <font>
      <sz val="10"/>
      <color theme="1"/>
      <name val="Arial"/>
      <family val="2"/>
    </font>
    <font>
      <sz val="8"/>
      <color theme="1"/>
      <name val="Arial"/>
      <family val="2"/>
    </font>
    <font>
      <sz val="4"/>
      <color theme="1"/>
      <name val="Arial"/>
      <family val="2"/>
    </font>
    <font>
      <sz val="10"/>
      <color rgb="FF000000"/>
      <name val="Arial"/>
      <family val="2"/>
    </font>
    <font>
      <sz val="8"/>
      <color rgb="FFFF0000"/>
      <name val="Arial"/>
      <family val="2"/>
    </font>
    <font>
      <sz val="10"/>
      <name val="Arial"/>
      <family val="2"/>
      <charset val="238"/>
    </font>
    <font>
      <b/>
      <sz val="8"/>
      <name val="Arial CE"/>
      <family val="2"/>
      <charset val="238"/>
    </font>
    <font>
      <b/>
      <sz val="10"/>
      <name val="Arial CE"/>
      <family val="2"/>
      <charset val="238"/>
    </font>
    <font>
      <sz val="10"/>
      <name val="Arial CE"/>
      <family val="2"/>
      <charset val="238"/>
    </font>
    <font>
      <b/>
      <sz val="9"/>
      <name val="Arial CE"/>
      <family val="2"/>
      <charset val="238"/>
    </font>
    <font>
      <b/>
      <sz val="12"/>
      <name val="Arial"/>
      <family val="2"/>
    </font>
    <font>
      <sz val="8"/>
      <name val="Arial CE"/>
      <family val="2"/>
      <charset val="238"/>
    </font>
    <font>
      <b/>
      <sz val="8"/>
      <name val="Arial"/>
      <family val="2"/>
    </font>
    <font>
      <sz val="8"/>
      <name val="Arial"/>
      <family val="2"/>
    </font>
    <font>
      <sz val="10"/>
      <name val="Arial"/>
      <charset val="238"/>
    </font>
    <font>
      <b/>
      <sz val="11"/>
      <name val="Arial"/>
      <family val="2"/>
    </font>
    <font>
      <sz val="9"/>
      <name val="Arial"/>
      <family val="2"/>
      <charset val="238"/>
    </font>
    <font>
      <sz val="10"/>
      <name val="Arial"/>
      <family val="2"/>
    </font>
    <font>
      <b/>
      <sz val="10"/>
      <name val="Arial"/>
      <family val="2"/>
      <charset val="238"/>
    </font>
    <font>
      <sz val="9"/>
      <name val="Arial"/>
      <family val="2"/>
    </font>
    <font>
      <b/>
      <sz val="10"/>
      <name val="Arial"/>
      <family val="2"/>
    </font>
    <font>
      <sz val="9"/>
      <name val="Arial CE"/>
    </font>
    <font>
      <b/>
      <sz val="8"/>
      <name val="Arial"/>
      <family val="2"/>
      <charset val="238"/>
    </font>
    <font>
      <sz val="10"/>
      <name val="Times New Roman"/>
      <family val="1"/>
      <charset val="238"/>
    </font>
    <font>
      <b/>
      <sz val="10"/>
      <name val="Times New Roman"/>
      <family val="1"/>
      <charset val="238"/>
    </font>
    <font>
      <sz val="10"/>
      <color indexed="10"/>
      <name val="Arial"/>
      <family val="2"/>
      <charset val="238"/>
    </font>
    <font>
      <sz val="10"/>
      <color rgb="FFFF0000"/>
      <name val="Times New Roman"/>
      <family val="1"/>
      <charset val="238"/>
    </font>
    <font>
      <b/>
      <sz val="10"/>
      <color rgb="FFFF0000"/>
      <name val="Times New Roman"/>
      <family val="1"/>
      <charset val="238"/>
    </font>
    <font>
      <sz val="9"/>
      <name val="Times New Roman"/>
      <family val="1"/>
      <charset val="238"/>
    </font>
    <font>
      <sz val="10"/>
      <color theme="1"/>
      <name val="Calibri"/>
      <family val="2"/>
    </font>
    <font>
      <sz val="8"/>
      <name val="Arial"/>
      <family val="2"/>
      <charset val="238"/>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143">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n">
        <color rgb="FF000000"/>
      </right>
      <top/>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thin">
        <color rgb="FF000000"/>
      </right>
      <top/>
      <bottom style="thin">
        <color rgb="FF000000"/>
      </bottom>
      <diagonal/>
    </border>
    <border>
      <left style="thick">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thin">
        <color rgb="FF000000"/>
      </right>
      <top style="thin">
        <color rgb="FF000000"/>
      </top>
      <bottom style="thin">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top/>
      <bottom/>
      <diagonal/>
    </border>
    <border>
      <left/>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bottom/>
      <diagonal/>
    </border>
    <border>
      <left style="medium">
        <color indexed="8"/>
      </left>
      <right/>
      <top style="thin">
        <color indexed="8"/>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s>
  <cellStyleXfs count="6">
    <xf numFmtId="0" fontId="0" fillId="0" borderId="0"/>
    <xf numFmtId="0" fontId="43" fillId="0" borderId="105"/>
    <xf numFmtId="0" fontId="52" fillId="0" borderId="105"/>
    <xf numFmtId="0" fontId="55" fillId="0" borderId="105"/>
    <xf numFmtId="0" fontId="43" fillId="0" borderId="105"/>
    <xf numFmtId="0" fontId="43" fillId="0" borderId="105"/>
  </cellStyleXfs>
  <cellXfs count="862">
    <xf numFmtId="0" fontId="0" fillId="0" borderId="0" xfId="0" applyFont="1" applyAlignment="1"/>
    <xf numFmtId="0" fontId="1" fillId="0" borderId="0" xfId="0" applyFont="1"/>
    <xf numFmtId="0" fontId="2" fillId="0" borderId="0" xfId="0" applyFont="1" applyAlignment="1">
      <alignment horizontal="left"/>
    </xf>
    <xf numFmtId="0" fontId="2" fillId="0" borderId="0" xfId="0" applyFont="1" applyAlignment="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xf numFmtId="0" fontId="6" fillId="0" borderId="0" xfId="0" applyFont="1" applyAlignment="1">
      <alignment horizontal="left"/>
    </xf>
    <xf numFmtId="0" fontId="7" fillId="0" borderId="0" xfId="0" applyFont="1" applyAlignment="1">
      <alignment horizontal="left"/>
    </xf>
    <xf numFmtId="0" fontId="7" fillId="0" borderId="0" xfId="0" applyFont="1" applyAlignment="1"/>
    <xf numFmtId="0" fontId="8" fillId="0" borderId="0" xfId="0" applyFont="1" applyAlignment="1">
      <alignment horizontal="left"/>
    </xf>
    <xf numFmtId="0" fontId="8" fillId="0" borderId="0" xfId="0" applyFont="1" applyAlignment="1"/>
    <xf numFmtId="0" fontId="1" fillId="0" borderId="0" xfId="0" applyFont="1" applyAlignment="1">
      <alignment horizontal="left"/>
    </xf>
    <xf numFmtId="0" fontId="1" fillId="0" borderId="0" xfId="0" applyFont="1" applyAlignment="1"/>
    <xf numFmtId="0" fontId="1" fillId="0" borderId="1" xfId="0" applyFont="1" applyBorder="1" applyAlignment="1">
      <alignment horizontal="center"/>
    </xf>
    <xf numFmtId="0" fontId="8" fillId="0" borderId="8"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6"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10" fillId="0" borderId="27" xfId="0" applyFont="1" applyBorder="1" applyAlignment="1">
      <alignment horizontal="left"/>
    </xf>
    <xf numFmtId="0" fontId="10" fillId="0" borderId="28" xfId="0" applyFont="1" applyBorder="1" applyAlignment="1">
      <alignment horizontal="center"/>
    </xf>
    <xf numFmtId="0" fontId="10" fillId="0" borderId="29" xfId="0" applyFont="1" applyBorder="1" applyAlignment="1">
      <alignment horizontal="center"/>
    </xf>
    <xf numFmtId="164" fontId="1" fillId="0" borderId="0" xfId="0" applyNumberFormat="1" applyFont="1" applyAlignment="1">
      <alignment horizontal="center"/>
    </xf>
    <xf numFmtId="0" fontId="11" fillId="0" borderId="0" xfId="0" applyFont="1" applyAlignment="1">
      <alignment horizontal="left"/>
    </xf>
    <xf numFmtId="0" fontId="6" fillId="0" borderId="0" xfId="0" applyFont="1" applyAlignment="1">
      <alignment horizontal="center"/>
    </xf>
    <xf numFmtId="0" fontId="6" fillId="0" borderId="0" xfId="0" applyFont="1" applyAlignment="1"/>
    <xf numFmtId="0" fontId="7" fillId="0" borderId="0" xfId="0" applyFont="1" applyAlignment="1">
      <alignment horizontal="center"/>
    </xf>
    <xf numFmtId="0" fontId="3" fillId="0" borderId="0" xfId="0" applyFont="1" applyAlignment="1">
      <alignment horizontal="left"/>
    </xf>
    <xf numFmtId="0" fontId="13" fillId="0" borderId="0" xfId="0" applyFont="1" applyAlignment="1">
      <alignment horizontal="center"/>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8" xfId="0" applyFont="1" applyBorder="1" applyAlignment="1">
      <alignment horizontal="center" shrinkToFit="1"/>
    </xf>
    <xf numFmtId="0" fontId="7" fillId="0" borderId="17" xfId="0" applyFont="1" applyBorder="1" applyAlignment="1">
      <alignment horizontal="center"/>
    </xf>
    <xf numFmtId="49" fontId="7" fillId="0" borderId="7" xfId="0" applyNumberFormat="1" applyFont="1" applyBorder="1" applyAlignment="1">
      <alignment horizontal="center" vertical="center" wrapText="1"/>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0" xfId="0" applyFont="1" applyBorder="1" applyAlignment="1">
      <alignment horizontal="center"/>
    </xf>
    <xf numFmtId="0" fontId="7" fillId="0" borderId="25" xfId="0" applyFont="1" applyBorder="1" applyAlignment="1"/>
    <xf numFmtId="49" fontId="7" fillId="0" borderId="25" xfId="0" applyNumberFormat="1" applyFont="1" applyBorder="1" applyAlignment="1">
      <alignment horizontal="center" vertical="center" wrapText="1"/>
    </xf>
    <xf numFmtId="0" fontId="7" fillId="0" borderId="46"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7" xfId="0" applyFont="1" applyBorder="1" applyAlignment="1">
      <alignment horizontal="center"/>
    </xf>
    <xf numFmtId="0" fontId="7" fillId="0" borderId="49" xfId="0" applyFont="1" applyBorder="1" applyAlignment="1">
      <alignment horizontal="center"/>
    </xf>
    <xf numFmtId="0" fontId="7" fillId="0" borderId="50" xfId="0" applyFont="1" applyBorder="1" applyAlignment="1"/>
    <xf numFmtId="0" fontId="7" fillId="0" borderId="51"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0" xfId="0" applyFont="1" applyBorder="1" applyAlignment="1">
      <alignment wrapText="1"/>
    </xf>
    <xf numFmtId="0" fontId="7" fillId="0" borderId="55" xfId="0" applyFont="1" applyBorder="1" applyAlignment="1"/>
    <xf numFmtId="0" fontId="7" fillId="0" borderId="20" xfId="0" applyFont="1" applyBorder="1" applyAlignment="1">
      <alignment horizontal="center" vertical="center"/>
    </xf>
    <xf numFmtId="0" fontId="7" fillId="0" borderId="56" xfId="0" applyFont="1" applyBorder="1" applyAlignment="1">
      <alignment horizontal="center" vertical="center"/>
    </xf>
    <xf numFmtId="0" fontId="7" fillId="0" borderId="25" xfId="0" applyFont="1" applyBorder="1" applyAlignment="1">
      <alignment wrapText="1"/>
    </xf>
    <xf numFmtId="49" fontId="7" fillId="0" borderId="25" xfId="0" applyNumberFormat="1" applyFont="1" applyBorder="1" applyAlignment="1">
      <alignment horizontal="center" vertical="center"/>
    </xf>
    <xf numFmtId="0" fontId="7" fillId="0" borderId="21" xfId="0" applyFont="1" applyBorder="1" applyAlignment="1">
      <alignment horizontal="center"/>
    </xf>
    <xf numFmtId="49" fontId="7" fillId="0" borderId="20" xfId="0" applyNumberFormat="1" applyFont="1" applyBorder="1" applyAlignment="1">
      <alignment horizontal="center" wrapText="1"/>
    </xf>
    <xf numFmtId="49" fontId="7" fillId="0" borderId="20" xfId="0" applyNumberFormat="1" applyFont="1" applyBorder="1" applyAlignment="1">
      <alignment horizontal="center"/>
    </xf>
    <xf numFmtId="0" fontId="7" fillId="0" borderId="26" xfId="0" applyFont="1" applyBorder="1" applyAlignment="1">
      <alignment horizontal="center"/>
    </xf>
    <xf numFmtId="0" fontId="7" fillId="0" borderId="13" xfId="0" applyFont="1" applyBorder="1" applyAlignment="1"/>
    <xf numFmtId="0" fontId="7" fillId="0" borderId="57"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vertical="center"/>
    </xf>
    <xf numFmtId="0" fontId="7" fillId="0" borderId="62" xfId="0" applyFont="1" applyBorder="1" applyAlignment="1">
      <alignment horizontal="center" vertical="center"/>
    </xf>
    <xf numFmtId="0" fontId="7" fillId="0" borderId="1" xfId="0" applyFont="1" applyBorder="1" applyAlignment="1">
      <alignment horizontal="center" vertical="center"/>
    </xf>
    <xf numFmtId="0" fontId="6" fillId="0" borderId="7" xfId="0" applyFont="1" applyBorder="1" applyAlignment="1">
      <alignment horizontal="center" vertical="center"/>
    </xf>
    <xf numFmtId="0" fontId="7" fillId="0" borderId="27" xfId="0" applyFont="1" applyBorder="1" applyAlignment="1">
      <alignment horizontal="center" vertical="center"/>
    </xf>
    <xf numFmtId="0" fontId="7" fillId="0" borderId="63"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5"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Alignment="1">
      <alignment horizontal="center" vertical="center" wrapText="1"/>
    </xf>
    <xf numFmtId="0" fontId="7" fillId="0" borderId="61" xfId="0" applyFont="1" applyBorder="1" applyAlignment="1">
      <alignment horizontal="center" vertical="center" wrapText="1"/>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6" fillId="0" borderId="0" xfId="0" applyFont="1" applyAlignment="1">
      <alignment horizontal="center" vertical="center" wrapText="1"/>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6" fillId="0" borderId="6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4" fillId="0" borderId="31" xfId="0" applyFont="1" applyBorder="1" applyAlignment="1">
      <alignment horizontal="center" shrinkToFi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5"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applyAlignment="1"/>
    <xf numFmtId="0" fontId="15" fillId="0" borderId="20" xfId="0" applyFont="1" applyBorder="1" applyAlignment="1">
      <alignment horizontal="center" vertical="center" wrapText="1"/>
    </xf>
    <xf numFmtId="166" fontId="7" fillId="0" borderId="46" xfId="0" applyNumberFormat="1" applyFont="1" applyBorder="1" applyAlignment="1">
      <alignment horizontal="center" vertical="center"/>
    </xf>
    <xf numFmtId="166" fontId="7" fillId="0" borderId="47" xfId="0" applyNumberFormat="1" applyFont="1" applyBorder="1" applyAlignment="1">
      <alignment horizontal="center" vertical="center"/>
    </xf>
    <xf numFmtId="0" fontId="7" fillId="0" borderId="4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6" xfId="0" applyFont="1" applyBorder="1" applyAlignment="1">
      <alignment horizontal="center" vertical="center" wrapText="1"/>
    </xf>
    <xf numFmtId="0" fontId="1" fillId="0" borderId="46" xfId="0" applyFont="1" applyBorder="1" applyAlignment="1"/>
    <xf numFmtId="0" fontId="1" fillId="0" borderId="47" xfId="0" applyFont="1" applyBorder="1" applyAlignment="1"/>
    <xf numFmtId="0" fontId="7" fillId="0" borderId="48" xfId="0" applyFont="1" applyBorder="1" applyAlignment="1">
      <alignment horizontal="center" vertical="center" wrapText="1"/>
    </xf>
    <xf numFmtId="166" fontId="7" fillId="0" borderId="23" xfId="0" applyNumberFormat="1" applyFont="1" applyBorder="1" applyAlignment="1">
      <alignment horizontal="center" vertical="center"/>
    </xf>
    <xf numFmtId="166" fontId="7" fillId="0" borderId="48" xfId="0" applyNumberFormat="1" applyFont="1" applyBorder="1" applyAlignment="1">
      <alignment horizontal="center" vertical="center"/>
    </xf>
    <xf numFmtId="0" fontId="7" fillId="0" borderId="68" xfId="0" applyFont="1" applyBorder="1" applyAlignment="1">
      <alignment horizontal="center" vertical="center" wrapText="1"/>
    </xf>
    <xf numFmtId="0" fontId="7" fillId="0" borderId="68" xfId="0" applyFont="1" applyBorder="1" applyAlignment="1"/>
    <xf numFmtId="166" fontId="7" fillId="0" borderId="51" xfId="0" applyNumberFormat="1" applyFont="1" applyBorder="1" applyAlignment="1">
      <alignment horizontal="center" vertical="center"/>
    </xf>
    <xf numFmtId="166" fontId="7" fillId="0" borderId="52"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1" fillId="0" borderId="51" xfId="0" applyFont="1" applyBorder="1" applyAlignment="1"/>
    <xf numFmtId="0" fontId="1" fillId="0" borderId="52" xfId="0" applyFont="1" applyBorder="1" applyAlignment="1"/>
    <xf numFmtId="0" fontId="7" fillId="0" borderId="53" xfId="0" applyFont="1" applyBorder="1" applyAlignment="1">
      <alignment horizontal="center" vertical="center" wrapText="1"/>
    </xf>
    <xf numFmtId="166" fontId="7" fillId="0" borderId="69" xfId="0" applyNumberFormat="1" applyFont="1" applyBorder="1" applyAlignment="1">
      <alignment horizontal="center" vertical="center"/>
    </xf>
    <xf numFmtId="166" fontId="7" fillId="0" borderId="53"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xf numFmtId="0" fontId="15" fillId="0" borderId="26"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2" xfId="0" applyFont="1" applyBorder="1" applyAlignment="1">
      <alignment horizontal="center" vertical="center" wrapText="1"/>
    </xf>
    <xf numFmtId="166" fontId="7" fillId="0" borderId="58" xfId="0" applyNumberFormat="1" applyFont="1" applyBorder="1" applyAlignment="1">
      <alignment horizontal="center" vertical="center"/>
    </xf>
    <xf numFmtId="166" fontId="7" fillId="0" borderId="59" xfId="0" applyNumberFormat="1" applyFont="1" applyBorder="1" applyAlignment="1">
      <alignment horizontal="center" vertical="center"/>
    </xf>
    <xf numFmtId="0" fontId="7" fillId="0" borderId="57" xfId="0" applyFont="1" applyBorder="1" applyAlignment="1">
      <alignment horizontal="center" vertical="center" wrapText="1"/>
    </xf>
    <xf numFmtId="166" fontId="7" fillId="0" borderId="11" xfId="0" applyNumberFormat="1" applyFont="1" applyBorder="1" applyAlignment="1">
      <alignment horizontal="center" vertical="center"/>
    </xf>
    <xf numFmtId="166" fontId="7" fillId="0" borderId="57" xfId="0" applyNumberFormat="1" applyFont="1" applyBorder="1" applyAlignment="1">
      <alignment horizontal="center" vertical="center"/>
    </xf>
    <xf numFmtId="0" fontId="1" fillId="0" borderId="60" xfId="0" applyFont="1" applyBorder="1" applyAlignment="1"/>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166" fontId="7" fillId="0" borderId="61" xfId="0" applyNumberFormat="1" applyFont="1" applyBorder="1" applyAlignment="1">
      <alignment horizontal="center" vertical="center"/>
    </xf>
    <xf numFmtId="0" fontId="6" fillId="0" borderId="61" xfId="0" applyFont="1" applyBorder="1" applyAlignment="1">
      <alignment horizontal="center" vertical="center"/>
    </xf>
    <xf numFmtId="166" fontId="7" fillId="0" borderId="16" xfId="0" applyNumberFormat="1" applyFont="1" applyBorder="1" applyAlignment="1">
      <alignment horizontal="center" vertical="center"/>
    </xf>
    <xf numFmtId="0" fontId="16" fillId="0" borderId="0" xfId="0" applyFont="1" applyAlignment="1"/>
    <xf numFmtId="165" fontId="7" fillId="0" borderId="0" xfId="0" applyNumberFormat="1" applyFont="1" applyAlignment="1"/>
    <xf numFmtId="0" fontId="5" fillId="0" borderId="0" xfId="0" applyFont="1" applyAlignment="1">
      <alignment horizontal="center"/>
    </xf>
    <xf numFmtId="49" fontId="7" fillId="0" borderId="1" xfId="0" applyNumberFormat="1" applyFont="1" applyBorder="1" applyAlignment="1">
      <alignment horizontal="center" wrapText="1"/>
    </xf>
    <xf numFmtId="0" fontId="7" fillId="0" borderId="70" xfId="0"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0" fontId="7" fillId="0" borderId="56" xfId="0" applyFont="1" applyBorder="1" applyAlignment="1"/>
    <xf numFmtId="49" fontId="7" fillId="0" borderId="73" xfId="0" applyNumberFormat="1" applyFont="1" applyBorder="1" applyAlignment="1">
      <alignment horizontal="center" wrapText="1"/>
    </xf>
    <xf numFmtId="0" fontId="7" fillId="0" borderId="74" xfId="0" applyFont="1" applyBorder="1" applyAlignment="1">
      <alignment horizontal="center"/>
    </xf>
    <xf numFmtId="0" fontId="7" fillId="0" borderId="42" xfId="0" applyFont="1" applyBorder="1" applyAlignment="1">
      <alignment horizontal="center"/>
    </xf>
    <xf numFmtId="0" fontId="7" fillId="0" borderId="69" xfId="0" applyFont="1" applyBorder="1" applyAlignment="1">
      <alignment horizontal="center"/>
    </xf>
    <xf numFmtId="0" fontId="7" fillId="0" borderId="48" xfId="0" applyFont="1" applyBorder="1" applyAlignment="1">
      <alignment horizontal="center"/>
    </xf>
    <xf numFmtId="0" fontId="7" fillId="0" borderId="22" xfId="0" applyFont="1" applyBorder="1" applyAlignment="1"/>
    <xf numFmtId="0" fontId="17" fillId="0" borderId="46" xfId="0" applyFont="1" applyBorder="1" applyAlignment="1">
      <alignment horizontal="center"/>
    </xf>
    <xf numFmtId="0" fontId="7" fillId="0" borderId="47" xfId="0" applyFont="1" applyBorder="1" applyAlignment="1">
      <alignment horizontal="center"/>
    </xf>
    <xf numFmtId="0" fontId="18" fillId="0" borderId="47" xfId="0" applyFont="1" applyBorder="1" applyAlignment="1">
      <alignment horizontal="center"/>
    </xf>
    <xf numFmtId="0" fontId="7" fillId="0" borderId="75" xfId="0" applyFont="1" applyBorder="1" applyAlignment="1">
      <alignment horizontal="center"/>
    </xf>
    <xf numFmtId="0" fontId="7" fillId="0" borderId="16" xfId="0" applyFont="1" applyBorder="1" applyAlignment="1">
      <alignment wrapText="1"/>
    </xf>
    <xf numFmtId="0" fontId="7" fillId="0" borderId="8" xfId="0" applyFont="1" applyBorder="1" applyAlignment="1">
      <alignment horizontal="center"/>
    </xf>
    <xf numFmtId="0" fontId="7" fillId="0" borderId="6" xfId="0" applyFont="1" applyBorder="1" applyAlignment="1">
      <alignment horizontal="center" vertical="center"/>
    </xf>
    <xf numFmtId="0" fontId="6" fillId="0" borderId="15" xfId="0" applyFont="1" applyBorder="1" applyAlignment="1">
      <alignment horizontal="center" vertical="center"/>
    </xf>
    <xf numFmtId="0" fontId="16" fillId="0" borderId="60" xfId="0" applyFont="1" applyBorder="1" applyAlignment="1">
      <alignment horizontal="center" vertical="center" wrapText="1"/>
    </xf>
    <xf numFmtId="0" fontId="16" fillId="0" borderId="0" xfId="0" applyFont="1" applyAlignment="1">
      <alignment horizontal="center" vertical="center" wrapText="1"/>
    </xf>
    <xf numFmtId="0" fontId="16" fillId="0" borderId="61" xfId="0" applyFont="1" applyBorder="1" applyAlignment="1">
      <alignment horizontal="center" vertical="center" wrapText="1"/>
    </xf>
    <xf numFmtId="0" fontId="7" fillId="0" borderId="28" xfId="0" applyFont="1" applyBorder="1" applyAlignment="1">
      <alignment horizontal="center" vertical="center"/>
    </xf>
    <xf numFmtId="0" fontId="7" fillId="0" borderId="78" xfId="0" applyFont="1" applyBorder="1" applyAlignment="1">
      <alignment horizontal="center" vertical="center"/>
    </xf>
    <xf numFmtId="0" fontId="7" fillId="0" borderId="42" xfId="0" applyFont="1" applyBorder="1" applyAlignment="1">
      <alignment horizontal="center" vertical="center" wrapText="1"/>
    </xf>
    <xf numFmtId="0" fontId="7" fillId="0" borderId="3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 fillId="0" borderId="0" xfId="0" applyFont="1" applyAlignment="1">
      <alignment horizontal="center" vertical="center"/>
    </xf>
    <xf numFmtId="0" fontId="7" fillId="0" borderId="2" xfId="0" applyFont="1" applyBorder="1" applyAlignment="1"/>
    <xf numFmtId="0" fontId="7" fillId="0" borderId="17" xfId="0" applyFont="1" applyBorder="1" applyAlignment="1">
      <alignment horizontal="center" vertical="center" wrapText="1"/>
    </xf>
    <xf numFmtId="0" fontId="5" fillId="0" borderId="21" xfId="0" applyFont="1" applyBorder="1" applyAlignment="1"/>
    <xf numFmtId="0" fontId="7" fillId="0" borderId="23" xfId="0" applyFont="1" applyBorder="1" applyAlignment="1">
      <alignment horizontal="center" vertical="center" wrapText="1"/>
    </xf>
    <xf numFmtId="0" fontId="13" fillId="0" borderId="15" xfId="0" applyFont="1" applyBorder="1" applyAlignment="1">
      <alignment horizontal="center"/>
    </xf>
    <xf numFmtId="0" fontId="16" fillId="0" borderId="15" xfId="0" applyFont="1" applyBorder="1" applyAlignment="1">
      <alignment horizontal="center"/>
    </xf>
    <xf numFmtId="0" fontId="7" fillId="0" borderId="17" xfId="0" applyFont="1" applyBorder="1" applyAlignment="1">
      <alignment horizontal="center" vertical="center"/>
    </xf>
    <xf numFmtId="0" fontId="7" fillId="0" borderId="3" xfId="0" applyFont="1" applyBorder="1" applyAlignment="1"/>
    <xf numFmtId="49" fontId="7" fillId="0" borderId="17" xfId="0" applyNumberFormat="1" applyFont="1" applyBorder="1" applyAlignment="1">
      <alignment horizontal="center" wrapText="1"/>
    </xf>
    <xf numFmtId="1" fontId="7" fillId="0" borderId="18" xfId="0" applyNumberFormat="1" applyFont="1" applyBorder="1" applyAlignment="1">
      <alignment horizontal="center"/>
    </xf>
    <xf numFmtId="1" fontId="7" fillId="0" borderId="44" xfId="0" applyNumberFormat="1" applyFont="1" applyBorder="1" applyAlignment="1">
      <alignment horizontal="center"/>
    </xf>
    <xf numFmtId="1" fontId="7" fillId="0" borderId="19" xfId="0" applyNumberFormat="1" applyFont="1" applyBorder="1" applyAlignment="1">
      <alignment horizontal="center"/>
    </xf>
    <xf numFmtId="1" fontId="7" fillId="0" borderId="23" xfId="0" applyNumberFormat="1" applyFont="1" applyBorder="1" applyAlignment="1">
      <alignment horizontal="center"/>
    </xf>
    <xf numFmtId="1" fontId="7" fillId="0" borderId="47" xfId="0" applyNumberFormat="1" applyFont="1" applyBorder="1" applyAlignment="1">
      <alignment horizontal="center"/>
    </xf>
    <xf numFmtId="1" fontId="7" fillId="0" borderId="24" xfId="0" applyNumberFormat="1" applyFont="1" applyBorder="1" applyAlignment="1">
      <alignment horizontal="center"/>
    </xf>
    <xf numFmtId="0" fontId="7" fillId="0" borderId="0" xfId="0" applyFont="1" applyAlignment="1">
      <alignment horizontal="left" vertical="center" wrapText="1"/>
    </xf>
    <xf numFmtId="0" fontId="7" fillId="0" borderId="22" xfId="0" applyFont="1" applyBorder="1" applyAlignment="1">
      <alignment shrinkToFit="1"/>
    </xf>
    <xf numFmtId="49" fontId="7" fillId="0" borderId="0" xfId="0" applyNumberFormat="1" applyFont="1" applyAlignment="1">
      <alignment horizontal="center" wrapText="1"/>
    </xf>
    <xf numFmtId="0" fontId="7" fillId="0" borderId="22" xfId="0" applyFont="1" applyBorder="1" applyAlignment="1">
      <alignment wrapText="1"/>
    </xf>
    <xf numFmtId="0" fontId="7" fillId="0" borderId="0" xfId="0" applyFont="1" applyAlignment="1">
      <alignment horizontal="left" vertical="center" shrinkToFit="1"/>
    </xf>
    <xf numFmtId="1" fontId="7" fillId="0" borderId="46" xfId="0" applyNumberFormat="1" applyFont="1" applyBorder="1" applyAlignment="1">
      <alignment horizontal="center"/>
    </xf>
    <xf numFmtId="0" fontId="7" fillId="0" borderId="46" xfId="0" applyFont="1" applyBorder="1" applyAlignment="1">
      <alignment horizontal="center" vertical="center"/>
    </xf>
    <xf numFmtId="0" fontId="7" fillId="0" borderId="20" xfId="0" applyFont="1" applyBorder="1" applyAlignment="1"/>
    <xf numFmtId="1" fontId="1" fillId="0" borderId="23" xfId="0" applyNumberFormat="1" applyFont="1" applyBorder="1" applyAlignment="1"/>
    <xf numFmtId="1" fontId="1" fillId="0" borderId="47" xfId="0" applyNumberFormat="1" applyFont="1" applyBorder="1" applyAlignment="1"/>
    <xf numFmtId="1" fontId="1" fillId="0" borderId="24" xfId="0" applyNumberFormat="1" applyFont="1" applyBorder="1" applyAlignment="1"/>
    <xf numFmtId="0" fontId="1" fillId="0" borderId="48" xfId="0" applyFont="1" applyBorder="1" applyAlignment="1"/>
    <xf numFmtId="1" fontId="20" fillId="0" borderId="24" xfId="0" applyNumberFormat="1" applyFont="1" applyBorder="1" applyAlignment="1">
      <alignment horizontal="center"/>
    </xf>
    <xf numFmtId="0" fontId="7" fillId="0" borderId="22" xfId="0" applyFont="1" applyBorder="1" applyAlignment="1">
      <alignment horizontal="left" vertical="center" wrapText="1"/>
    </xf>
    <xf numFmtId="49" fontId="7" fillId="0" borderId="20" xfId="0" applyNumberFormat="1" applyFont="1" applyBorder="1" applyAlignment="1">
      <alignment horizontal="center" vertical="center"/>
    </xf>
    <xf numFmtId="1" fontId="7" fillId="0" borderId="23" xfId="0" applyNumberFormat="1" applyFont="1" applyBorder="1" applyAlignment="1">
      <alignment horizontal="center" vertical="center"/>
    </xf>
    <xf numFmtId="1" fontId="7" fillId="0" borderId="47" xfId="0" applyNumberFormat="1" applyFont="1" applyBorder="1" applyAlignment="1">
      <alignment horizontal="center" vertical="center"/>
    </xf>
    <xf numFmtId="1" fontId="7" fillId="0" borderId="24" xfId="0" applyNumberFormat="1" applyFont="1" applyBorder="1" applyAlignment="1">
      <alignment horizontal="center" vertical="center"/>
    </xf>
    <xf numFmtId="0" fontId="1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1" fontId="7" fillId="0" borderId="46"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1" fontId="7" fillId="0" borderId="46" xfId="0" applyNumberFormat="1" applyFont="1" applyBorder="1" applyAlignment="1">
      <alignment horizontal="center" vertical="center" wrapText="1"/>
    </xf>
    <xf numFmtId="1" fontId="7" fillId="0" borderId="47" xfId="0" applyNumberFormat="1" applyFont="1" applyBorder="1" applyAlignment="1">
      <alignment horizontal="center" vertical="center" wrapText="1"/>
    </xf>
    <xf numFmtId="1" fontId="7" fillId="0" borderId="24" xfId="0" applyNumberFormat="1" applyFont="1" applyBorder="1" applyAlignment="1">
      <alignment horizontal="center" vertical="center" wrapText="1"/>
    </xf>
    <xf numFmtId="0" fontId="7" fillId="0" borderId="26" xfId="0" applyFont="1" applyBorder="1" applyAlignment="1">
      <alignment horizontal="center" vertical="center"/>
    </xf>
    <xf numFmtId="0" fontId="7" fillId="0" borderId="10" xfId="0" applyFont="1" applyBorder="1" applyAlignment="1"/>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vertical="center"/>
    </xf>
    <xf numFmtId="1" fontId="7" fillId="0" borderId="62" xfId="0" applyNumberFormat="1" applyFont="1" applyBorder="1" applyAlignment="1">
      <alignment horizontal="center" vertical="center"/>
    </xf>
    <xf numFmtId="0" fontId="6" fillId="0" borderId="6" xfId="0" applyFont="1" applyBorder="1" applyAlignment="1">
      <alignment horizontal="center" vertical="center"/>
    </xf>
    <xf numFmtId="0" fontId="7" fillId="0" borderId="17" xfId="0" applyFont="1" applyBorder="1" applyAlignment="1"/>
    <xf numFmtId="49" fontId="7" fillId="0" borderId="17" xfId="0" applyNumberFormat="1" applyFont="1" applyBorder="1" applyAlignment="1">
      <alignment horizontal="center"/>
    </xf>
    <xf numFmtId="0" fontId="7" fillId="0" borderId="36" xfId="0" applyFont="1" applyBorder="1" applyAlignment="1">
      <alignment horizontal="center" vertical="center"/>
    </xf>
    <xf numFmtId="0" fontId="7" fillId="0" borderId="0" xfId="0" applyFont="1" applyAlignment="1">
      <alignment horizontal="left" vertical="top" wrapText="1"/>
    </xf>
    <xf numFmtId="0" fontId="21" fillId="0" borderId="0" xfId="0" applyFont="1" applyAlignment="1"/>
    <xf numFmtId="0" fontId="7" fillId="0" borderId="8" xfId="0" applyFont="1" applyBorder="1" applyAlignment="1">
      <alignment vertical="center" wrapText="1"/>
    </xf>
    <xf numFmtId="49" fontId="7" fillId="0" borderId="26" xfId="0" applyNumberFormat="1" applyFont="1" applyBorder="1" applyAlignment="1">
      <alignment horizont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 fillId="0" borderId="0" xfId="0" applyFont="1" applyAlignment="1">
      <alignment wrapText="1"/>
    </xf>
    <xf numFmtId="0" fontId="7" fillId="0" borderId="17" xfId="0" applyFont="1" applyBorder="1" applyAlignment="1">
      <alignment vertical="center" wrapText="1"/>
    </xf>
    <xf numFmtId="0" fontId="7" fillId="0" borderId="0" xfId="0" applyFont="1" applyAlignment="1">
      <alignment horizontal="left" vertical="top"/>
    </xf>
    <xf numFmtId="0" fontId="7" fillId="0" borderId="8" xfId="0" applyFont="1" applyBorder="1" applyAlignment="1">
      <alignment wrapText="1"/>
    </xf>
    <xf numFmtId="0" fontId="7" fillId="0" borderId="2" xfId="0" applyFont="1" applyBorder="1" applyAlignment="1">
      <alignment wrapText="1"/>
    </xf>
    <xf numFmtId="0" fontId="7" fillId="0" borderId="35" xfId="0" applyFont="1" applyBorder="1" applyAlignment="1">
      <alignment horizontal="center"/>
    </xf>
    <xf numFmtId="0" fontId="7" fillId="0" borderId="76" xfId="0" applyFont="1" applyBorder="1" applyAlignment="1">
      <alignment horizontal="center"/>
    </xf>
    <xf numFmtId="0" fontId="7" fillId="0" borderId="34" xfId="0" applyFont="1" applyBorder="1" applyAlignment="1">
      <alignment horizontal="center"/>
    </xf>
    <xf numFmtId="0" fontId="7" fillId="0" borderId="6" xfId="0" applyFont="1" applyBorder="1" applyAlignment="1">
      <alignment horizontal="center"/>
    </xf>
    <xf numFmtId="49" fontId="7" fillId="0" borderId="8" xfId="0" applyNumberFormat="1" applyFont="1" applyBorder="1" applyAlignment="1">
      <alignment horizontal="center"/>
    </xf>
    <xf numFmtId="0" fontId="7" fillId="0" borderId="41"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18" fillId="0" borderId="3" xfId="0" applyFont="1" applyBorder="1" applyAlignment="1"/>
    <xf numFmtId="49" fontId="18" fillId="0" borderId="17" xfId="0" applyNumberFormat="1" applyFont="1" applyBorder="1" applyAlignment="1">
      <alignment horizontal="center"/>
    </xf>
    <xf numFmtId="0" fontId="18" fillId="0" borderId="65" xfId="0" applyFont="1" applyBorder="1" applyAlignment="1">
      <alignment horizontal="center" vertical="center"/>
    </xf>
    <xf numFmtId="0" fontId="18" fillId="0" borderId="36" xfId="0" applyFont="1" applyBorder="1" applyAlignment="1">
      <alignment horizontal="center" vertical="center"/>
    </xf>
    <xf numFmtId="0" fontId="18" fillId="0" borderId="76" xfId="0" applyFont="1" applyBorder="1" applyAlignment="1">
      <alignment horizontal="center" vertical="center"/>
    </xf>
    <xf numFmtId="0" fontId="18" fillId="0" borderId="36" xfId="0" applyFont="1" applyBorder="1" applyAlignment="1">
      <alignment horizontal="center"/>
    </xf>
    <xf numFmtId="0" fontId="18" fillId="0" borderId="34" xfId="0" applyFont="1" applyBorder="1" applyAlignment="1">
      <alignment horizontal="center"/>
    </xf>
    <xf numFmtId="0" fontId="18" fillId="0" borderId="0" xfId="0" applyFont="1" applyAlignment="1"/>
    <xf numFmtId="49" fontId="18" fillId="0" borderId="8" xfId="0" applyNumberFormat="1" applyFont="1" applyBorder="1" applyAlignment="1">
      <alignment horizontal="center"/>
    </xf>
    <xf numFmtId="0" fontId="22" fillId="0" borderId="38" xfId="0" applyFont="1" applyBorder="1" applyAlignment="1"/>
    <xf numFmtId="0" fontId="22" fillId="0" borderId="39" xfId="0" applyFont="1" applyBorder="1" applyAlignment="1"/>
    <xf numFmtId="0" fontId="22" fillId="0" borderId="77" xfId="0" applyFont="1" applyBorder="1" applyAlignment="1"/>
    <xf numFmtId="0" fontId="22" fillId="0" borderId="40" xfId="0" applyFont="1" applyBorder="1" applyAlignment="1"/>
    <xf numFmtId="166" fontId="7" fillId="0" borderId="66" xfId="0" applyNumberFormat="1" applyFont="1" applyBorder="1" applyAlignment="1">
      <alignment horizontal="center" vertical="center"/>
    </xf>
    <xf numFmtId="167" fontId="7" fillId="0" borderId="6" xfId="0" applyNumberFormat="1" applyFont="1" applyBorder="1" applyAlignment="1">
      <alignment horizontal="center" vertical="center"/>
    </xf>
    <xf numFmtId="1" fontId="7" fillId="0" borderId="15" xfId="0" applyNumberFormat="1" applyFont="1" applyBorder="1" applyAlignment="1">
      <alignment horizontal="center" vertical="center"/>
    </xf>
    <xf numFmtId="1" fontId="7" fillId="0" borderId="0" xfId="0" applyNumberFormat="1" applyFont="1" applyAlignment="1">
      <alignment horizontal="center" vertical="center"/>
    </xf>
    <xf numFmtId="0" fontId="7" fillId="0" borderId="93" xfId="0" applyFont="1" applyBorder="1" applyAlignment="1">
      <alignment horizontal="center" vertical="center" wrapText="1"/>
    </xf>
    <xf numFmtId="1" fontId="7" fillId="0" borderId="94" xfId="0" applyNumberFormat="1" applyFont="1" applyBorder="1" applyAlignment="1">
      <alignment horizontal="center" vertical="center"/>
    </xf>
    <xf numFmtId="1" fontId="7" fillId="0" borderId="63" xfId="0" applyNumberFormat="1" applyFont="1" applyBorder="1" applyAlignment="1">
      <alignment horizontal="center" vertical="center"/>
    </xf>
    <xf numFmtId="0" fontId="7" fillId="0" borderId="6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98" xfId="0" applyFont="1" applyBorder="1" applyAlignment="1">
      <alignment horizontal="center" vertical="center" wrapText="1"/>
    </xf>
    <xf numFmtId="1" fontId="7" fillId="0" borderId="102" xfId="0" applyNumberFormat="1" applyFont="1" applyBorder="1" applyAlignment="1">
      <alignment horizontal="center" vertical="center"/>
    </xf>
    <xf numFmtId="0" fontId="7" fillId="0" borderId="102" xfId="0" applyFont="1" applyBorder="1" applyAlignment="1">
      <alignment horizontal="center" vertical="center" wrapText="1"/>
    </xf>
    <xf numFmtId="0" fontId="6" fillId="0" borderId="102" xfId="0" applyFont="1" applyBorder="1" applyAlignment="1">
      <alignment horizontal="center" vertical="center" wrapText="1"/>
    </xf>
    <xf numFmtId="0" fontId="7" fillId="0" borderId="102" xfId="0" applyFont="1" applyBorder="1" applyAlignment="1">
      <alignment horizontal="center" vertical="center"/>
    </xf>
    <xf numFmtId="0" fontId="6" fillId="0" borderId="104" xfId="0" applyFont="1" applyBorder="1" applyAlignment="1">
      <alignment horizontal="center" vertical="center" wrapText="1"/>
    </xf>
    <xf numFmtId="0" fontId="1" fillId="0" borderId="15" xfId="0" applyFont="1" applyBorder="1" applyAlignment="1"/>
    <xf numFmtId="0" fontId="23" fillId="0" borderId="17"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1" fillId="0" borderId="43" xfId="0" applyFont="1" applyBorder="1" applyAlignment="1"/>
    <xf numFmtId="0" fontId="1" fillId="0" borderId="44" xfId="0" applyFont="1" applyBorder="1" applyAlignment="1"/>
    <xf numFmtId="0" fontId="1" fillId="0" borderId="45" xfId="0" applyFont="1" applyBorder="1" applyAlignment="1"/>
    <xf numFmtId="0" fontId="1" fillId="0" borderId="18" xfId="0" applyFont="1" applyBorder="1" applyAlignment="1"/>
    <xf numFmtId="0" fontId="7" fillId="0" borderId="20" xfId="0" applyFont="1" applyBorder="1" applyAlignment="1">
      <alignment horizontal="left" shrinkToFit="1"/>
    </xf>
    <xf numFmtId="0" fontId="1" fillId="0" borderId="23" xfId="0" applyFont="1" applyBorder="1" applyAlignment="1"/>
    <xf numFmtId="0" fontId="7" fillId="0" borderId="21" xfId="0" applyFont="1" applyBorder="1" applyAlignment="1">
      <alignment horizontal="center" wrapText="1"/>
    </xf>
    <xf numFmtId="0" fontId="7" fillId="0" borderId="46" xfId="0" applyFont="1" applyBorder="1" applyAlignment="1">
      <alignment horizontal="center" wrapText="1"/>
    </xf>
    <xf numFmtId="0" fontId="7" fillId="0" borderId="47" xfId="0" applyFont="1" applyBorder="1" applyAlignment="1">
      <alignment horizontal="center" wrapText="1"/>
    </xf>
    <xf numFmtId="0" fontId="7" fillId="0" borderId="48" xfId="0" applyFont="1" applyBorder="1" applyAlignment="1">
      <alignment horizontal="center" wrapText="1"/>
    </xf>
    <xf numFmtId="0" fontId="14" fillId="0" borderId="4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3" xfId="0" applyFont="1" applyBorder="1" applyAlignment="1">
      <alignment horizontal="center" vertical="center" wrapText="1"/>
    </xf>
    <xf numFmtId="0" fontId="24" fillId="0" borderId="0" xfId="0" applyFont="1" applyAlignment="1"/>
    <xf numFmtId="0" fontId="25" fillId="0" borderId="0" xfId="0" applyFont="1" applyAlignment="1"/>
    <xf numFmtId="0" fontId="14" fillId="0" borderId="0" xfId="0" applyFont="1" applyAlignment="1"/>
    <xf numFmtId="0" fontId="7" fillId="0" borderId="26" xfId="0" applyFont="1" applyBorder="1" applyAlignment="1">
      <alignment horizontal="left" shrinkToFit="1"/>
    </xf>
    <xf numFmtId="0" fontId="1" fillId="0" borderId="59" xfId="0" applyFont="1" applyBorder="1" applyAlignment="1"/>
    <xf numFmtId="0" fontId="1" fillId="0" borderId="57" xfId="0" applyFont="1" applyBorder="1" applyAlignment="1"/>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57" xfId="0" applyFont="1" applyBorder="1" applyAlignment="1">
      <alignment horizontal="center" vertical="center"/>
    </xf>
    <xf numFmtId="0" fontId="1" fillId="0" borderId="6" xfId="0" applyFont="1" applyBorder="1" applyAlignment="1"/>
    <xf numFmtId="0" fontId="6" fillId="2" borderId="105" xfId="0" applyFont="1" applyFill="1" applyBorder="1" applyAlignment="1"/>
    <xf numFmtId="0" fontId="12" fillId="0" borderId="0" xfId="0" applyFont="1" applyAlignment="1"/>
    <xf numFmtId="0" fontId="19" fillId="0" borderId="0" xfId="0" applyFont="1" applyAlignment="1"/>
    <xf numFmtId="0" fontId="2" fillId="2" borderId="105" xfId="0" applyFont="1" applyFill="1" applyBorder="1" applyAlignment="1">
      <alignment horizontal="left"/>
    </xf>
    <xf numFmtId="0" fontId="26" fillId="0" borderId="0" xfId="0" applyFont="1" applyAlignment="1">
      <alignment horizontal="left"/>
    </xf>
    <xf numFmtId="0" fontId="12" fillId="0" borderId="0" xfId="0" applyFont="1" applyAlignment="1">
      <alignment horizontal="left"/>
    </xf>
    <xf numFmtId="0" fontId="13" fillId="2" borderId="106" xfId="0" applyFont="1" applyFill="1" applyBorder="1" applyAlignment="1">
      <alignment horizontal="center"/>
    </xf>
    <xf numFmtId="0" fontId="27" fillId="0" borderId="15" xfId="0" applyFont="1" applyBorder="1" applyAlignment="1">
      <alignment horizontal="center"/>
    </xf>
    <xf numFmtId="0" fontId="7" fillId="2" borderId="20" xfId="0" applyFont="1" applyFill="1" applyBorder="1" applyAlignment="1">
      <alignment horizontal="center"/>
    </xf>
    <xf numFmtId="0" fontId="7" fillId="0" borderId="44" xfId="0" applyFont="1" applyBorder="1" applyAlignment="1">
      <alignment horizontal="center"/>
    </xf>
    <xf numFmtId="0" fontId="7" fillId="0" borderId="55" xfId="0" applyFont="1" applyBorder="1" applyAlignment="1">
      <alignment horizontal="left"/>
    </xf>
    <xf numFmtId="0" fontId="7" fillId="0" borderId="55" xfId="0" applyFont="1" applyBorder="1" applyAlignment="1">
      <alignment horizontal="left" shrinkToFit="1"/>
    </xf>
    <xf numFmtId="0" fontId="28" fillId="0" borderId="72" xfId="0" applyFont="1" applyBorder="1" applyAlignment="1">
      <alignment horizontal="center"/>
    </xf>
    <xf numFmtId="0" fontId="7" fillId="0" borderId="50" xfId="0" applyFont="1" applyBorder="1" applyAlignment="1">
      <alignment vertical="center" wrapText="1"/>
    </xf>
    <xf numFmtId="0" fontId="1" fillId="0" borderId="24" xfId="0" applyFont="1" applyBorder="1" applyAlignment="1"/>
    <xf numFmtId="0" fontId="7" fillId="0" borderId="55" xfId="0" applyFont="1" applyBorder="1" applyAlignment="1">
      <alignment horizontal="left" wrapText="1"/>
    </xf>
    <xf numFmtId="0" fontId="29" fillId="0" borderId="0" xfId="0" applyFont="1" applyAlignment="1"/>
    <xf numFmtId="0" fontId="7" fillId="0" borderId="20" xfId="0" applyFont="1" applyBorder="1" applyAlignment="1">
      <alignment horizontal="left"/>
    </xf>
    <xf numFmtId="0" fontId="7" fillId="0" borderId="20" xfId="0" applyFont="1" applyBorder="1" applyAlignment="1">
      <alignment horizontal="center" wrapText="1"/>
    </xf>
    <xf numFmtId="0" fontId="7" fillId="0" borderId="23" xfId="0" applyFont="1" applyBorder="1" applyAlignment="1">
      <alignment horizontal="center" wrapText="1"/>
    </xf>
    <xf numFmtId="0" fontId="1" fillId="0" borderId="23" xfId="0" applyFont="1" applyBorder="1" applyAlignment="1">
      <alignment wrapText="1"/>
    </xf>
    <xf numFmtId="0" fontId="1" fillId="0" borderId="47" xfId="0" applyFont="1" applyBorder="1" applyAlignment="1">
      <alignment wrapText="1"/>
    </xf>
    <xf numFmtId="0" fontId="1" fillId="0" borderId="24" xfId="0" applyFont="1" applyBorder="1" applyAlignment="1">
      <alignment wrapText="1"/>
    </xf>
    <xf numFmtId="0" fontId="1" fillId="0" borderId="46" xfId="0" applyFont="1" applyBorder="1" applyAlignment="1">
      <alignment wrapText="1"/>
    </xf>
    <xf numFmtId="0" fontId="30" fillId="0" borderId="47" xfId="0" applyFont="1" applyBorder="1" applyAlignment="1">
      <alignment wrapText="1"/>
    </xf>
    <xf numFmtId="0" fontId="1" fillId="0" borderId="48" xfId="0" applyFont="1" applyBorder="1" applyAlignment="1">
      <alignment wrapText="1"/>
    </xf>
    <xf numFmtId="0" fontId="7" fillId="0" borderId="24" xfId="0" applyFont="1" applyBorder="1" applyAlignment="1">
      <alignment horizontal="center" wrapText="1"/>
    </xf>
    <xf numFmtId="0" fontId="7" fillId="0" borderId="55" xfId="0" applyFont="1" applyBorder="1" applyAlignment="1">
      <alignment wrapText="1"/>
    </xf>
    <xf numFmtId="0" fontId="7" fillId="0" borderId="22" xfId="0" applyFont="1" applyBorder="1" applyAlignment="1">
      <alignment horizontal="center" wrapText="1"/>
    </xf>
    <xf numFmtId="0" fontId="19" fillId="0" borderId="47" xfId="0" applyFont="1" applyBorder="1" applyAlignment="1">
      <alignment horizontal="center" wrapText="1"/>
    </xf>
    <xf numFmtId="0" fontId="7" fillId="0" borderId="25" xfId="0" applyFont="1" applyBorder="1" applyAlignment="1">
      <alignment horizontal="center" wrapText="1"/>
    </xf>
    <xf numFmtId="0" fontId="7" fillId="0" borderId="41" xfId="0" applyFont="1" applyBorder="1" applyAlignment="1">
      <alignment horizontal="center"/>
    </xf>
    <xf numFmtId="0" fontId="7" fillId="0" borderId="15" xfId="0" applyFont="1" applyBorder="1" applyAlignment="1">
      <alignment horizontal="center"/>
    </xf>
    <xf numFmtId="0" fontId="7" fillId="0" borderId="77"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xf>
    <xf numFmtId="0" fontId="7" fillId="0" borderId="31" xfId="0" applyFont="1" applyBorder="1" applyAlignment="1">
      <alignment horizontal="center" vertical="center"/>
    </xf>
    <xf numFmtId="0" fontId="14" fillId="0" borderId="0" xfId="0" applyFont="1" applyAlignment="1">
      <alignment horizontal="center" vertical="center"/>
    </xf>
    <xf numFmtId="0" fontId="30" fillId="0" borderId="0" xfId="0" applyFont="1" applyAlignment="1"/>
    <xf numFmtId="49" fontId="7" fillId="0" borderId="17" xfId="0" applyNumberFormat="1" applyFont="1" applyBorder="1" applyAlignment="1">
      <alignment horizontal="center" vertical="center" wrapText="1"/>
    </xf>
    <xf numFmtId="0" fontId="7" fillId="0" borderId="34" xfId="0" applyFont="1" applyBorder="1" applyAlignment="1">
      <alignment horizontal="center" vertical="center"/>
    </xf>
    <xf numFmtId="0" fontId="7" fillId="0" borderId="26" xfId="0" applyFont="1" applyBorder="1" applyAlignment="1">
      <alignment horizontal="left" vertical="center" wrapText="1"/>
    </xf>
    <xf numFmtId="0" fontId="7" fillId="0" borderId="75" xfId="0" applyFont="1" applyBorder="1" applyAlignment="1">
      <alignment horizontal="center" wrapText="1"/>
    </xf>
    <xf numFmtId="0" fontId="7" fillId="0" borderId="37" xfId="0" applyFont="1" applyBorder="1" applyAlignment="1">
      <alignment horizontal="center" vertical="center"/>
    </xf>
    <xf numFmtId="0" fontId="7" fillId="0" borderId="16" xfId="0" applyFont="1" applyBorder="1" applyAlignment="1"/>
    <xf numFmtId="0" fontId="7" fillId="0" borderId="26" xfId="0" applyFont="1" applyBorder="1" applyAlignment="1">
      <alignment horizontal="center" wrapText="1"/>
    </xf>
    <xf numFmtId="0" fontId="7" fillId="0" borderId="31" xfId="0" applyFont="1" applyBorder="1" applyAlignment="1">
      <alignment horizontal="center" wrapText="1"/>
    </xf>
    <xf numFmtId="0" fontId="29" fillId="0" borderId="0" xfId="0" applyFont="1"/>
    <xf numFmtId="0" fontId="14" fillId="0" borderId="55" xfId="0" applyFont="1" applyBorder="1" applyAlignment="1">
      <alignment horizontal="left" wrapText="1"/>
    </xf>
    <xf numFmtId="0" fontId="25" fillId="0" borderId="22" xfId="0" applyFont="1" applyBorder="1" applyAlignment="1">
      <alignment horizontal="left"/>
    </xf>
    <xf numFmtId="1" fontId="7" fillId="0" borderId="7" xfId="0" applyNumberFormat="1" applyFont="1" applyBorder="1" applyAlignment="1">
      <alignment horizontal="center" vertical="center"/>
    </xf>
    <xf numFmtId="0" fontId="7" fillId="2" borderId="108" xfId="0" applyFont="1" applyFill="1" applyBorder="1" applyAlignment="1">
      <alignment horizontal="center" vertical="center"/>
    </xf>
    <xf numFmtId="0" fontId="7" fillId="2" borderId="109" xfId="0" applyFont="1" applyFill="1" applyBorder="1" applyAlignment="1">
      <alignment horizontal="center" vertical="center"/>
    </xf>
    <xf numFmtId="1" fontId="6" fillId="0" borderId="6" xfId="0" applyNumberFormat="1" applyFont="1" applyBorder="1" applyAlignment="1">
      <alignment horizontal="center" vertical="center"/>
    </xf>
    <xf numFmtId="0" fontId="7" fillId="2" borderId="109" xfId="0" applyFont="1" applyFill="1" applyBorder="1" applyAlignment="1">
      <alignment horizontal="center" vertical="center" wrapText="1"/>
    </xf>
    <xf numFmtId="1" fontId="7" fillId="0" borderId="78" xfId="0" applyNumberFormat="1" applyFont="1" applyBorder="1" applyAlignment="1">
      <alignment horizontal="center" vertical="center"/>
    </xf>
    <xf numFmtId="1" fontId="7" fillId="0" borderId="67" xfId="0" applyNumberFormat="1" applyFont="1" applyBorder="1" applyAlignment="1">
      <alignment horizontal="center" vertical="center"/>
    </xf>
    <xf numFmtId="0" fontId="7" fillId="0" borderId="1" xfId="0" applyFont="1" applyBorder="1" applyAlignment="1">
      <alignment horizontal="center" vertical="center" wrapText="1"/>
    </xf>
    <xf numFmtId="0" fontId="14" fillId="0" borderId="61" xfId="0" applyFont="1" applyBorder="1" applyAlignment="1">
      <alignment horizontal="center" vertical="center"/>
    </xf>
    <xf numFmtId="0" fontId="7" fillId="0" borderId="31" xfId="0" applyFont="1" applyBorder="1" applyAlignment="1">
      <alignment horizontal="center" vertical="center" wrapText="1"/>
    </xf>
    <xf numFmtId="0" fontId="7" fillId="2" borderId="108" xfId="0" applyFont="1" applyFill="1" applyBorder="1" applyAlignment="1">
      <alignment horizontal="center" vertical="center" wrapText="1"/>
    </xf>
    <xf numFmtId="1" fontId="6" fillId="0" borderId="0" xfId="0" applyNumberFormat="1" applyFont="1" applyAlignment="1">
      <alignment horizontal="center" vertical="center"/>
    </xf>
    <xf numFmtId="0" fontId="31" fillId="0" borderId="1" xfId="0" applyFont="1" applyBorder="1" applyAlignment="1">
      <alignment horizontal="center" vertical="center" wrapText="1"/>
    </xf>
    <xf numFmtId="0" fontId="31" fillId="0" borderId="73"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51" xfId="0" applyFont="1" applyBorder="1" applyAlignment="1">
      <alignment horizontal="center" vertical="center" wrapText="1"/>
    </xf>
    <xf numFmtId="0" fontId="31" fillId="0" borderId="20" xfId="0" applyFont="1" applyBorder="1" applyAlignment="1">
      <alignment horizontal="center" vertical="center" wrapText="1"/>
    </xf>
    <xf numFmtId="0" fontId="7" fillId="0" borderId="26" xfId="0" applyFont="1" applyBorder="1" applyAlignment="1"/>
    <xf numFmtId="0" fontId="31" fillId="0" borderId="8" xfId="0" applyFont="1" applyBorder="1" applyAlignment="1">
      <alignment horizontal="center" vertical="center" wrapText="1"/>
    </xf>
    <xf numFmtId="0" fontId="7" fillId="0" borderId="59" xfId="0" applyFont="1" applyBorder="1" applyAlignment="1">
      <alignment vertical="center"/>
    </xf>
    <xf numFmtId="0" fontId="7" fillId="0" borderId="12" xfId="0" applyFont="1" applyBorder="1" applyAlignment="1">
      <alignment vertical="center"/>
    </xf>
    <xf numFmtId="0" fontId="7" fillId="0" borderId="58" xfId="0" applyFont="1" applyBorder="1" applyAlignment="1">
      <alignment vertical="center"/>
    </xf>
    <xf numFmtId="0" fontId="7" fillId="0" borderId="57" xfId="0" applyFont="1" applyBorder="1" applyAlignment="1">
      <alignment vertical="center"/>
    </xf>
    <xf numFmtId="0" fontId="1" fillId="0" borderId="12" xfId="0" applyFont="1" applyBorder="1" applyAlignment="1"/>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2" borderId="105" xfId="0" applyFont="1" applyFill="1" applyBorder="1" applyAlignment="1">
      <alignment horizontal="center" vertical="center"/>
    </xf>
    <xf numFmtId="0" fontId="19" fillId="0" borderId="0" xfId="0" applyFont="1" applyAlignment="1">
      <alignment horizontal="center" vertical="center"/>
    </xf>
    <xf numFmtId="0" fontId="7" fillId="2" borderId="105" xfId="0" applyFont="1" applyFill="1" applyBorder="1" applyAlignment="1">
      <alignment horizontal="center" vertical="center" wrapText="1"/>
    </xf>
    <xf numFmtId="0" fontId="19" fillId="0" borderId="0" xfId="0" applyFont="1" applyAlignment="1">
      <alignment horizontal="center" vertical="center" wrapText="1"/>
    </xf>
    <xf numFmtId="0" fontId="1" fillId="2" borderId="105" xfId="0" applyFont="1" applyFill="1" applyBorder="1" applyAlignment="1"/>
    <xf numFmtId="0" fontId="7" fillId="0" borderId="45" xfId="0" applyFont="1" applyBorder="1" applyAlignment="1">
      <alignment horizontal="center"/>
    </xf>
    <xf numFmtId="0" fontId="7" fillId="0" borderId="49"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3" borderId="46" xfId="0" applyFont="1" applyFill="1" applyBorder="1" applyAlignment="1">
      <alignment horizontal="center" wrapText="1"/>
    </xf>
    <xf numFmtId="0" fontId="7" fillId="3" borderId="23" xfId="0" applyFont="1" applyFill="1" applyBorder="1" applyAlignment="1">
      <alignment horizontal="center" wrapText="1"/>
    </xf>
    <xf numFmtId="0" fontId="1" fillId="3" borderId="24" xfId="0" applyFont="1" applyFill="1" applyBorder="1" applyAlignment="1"/>
    <xf numFmtId="0" fontId="7" fillId="3" borderId="47" xfId="0" applyFont="1" applyFill="1" applyBorder="1" applyAlignment="1">
      <alignment horizontal="center" wrapText="1"/>
    </xf>
    <xf numFmtId="0" fontId="7" fillId="3" borderId="48" xfId="0" applyFont="1" applyFill="1" applyBorder="1" applyAlignment="1">
      <alignment horizontal="center" wrapText="1"/>
    </xf>
    <xf numFmtId="0" fontId="7" fillId="0" borderId="1" xfId="0" applyFont="1" applyBorder="1" applyAlignment="1">
      <alignment horizontal="center" vertical="center"/>
    </xf>
    <xf numFmtId="0" fontId="12" fillId="0" borderId="0" xfId="0" applyFont="1" applyAlignment="1">
      <alignment horizontal="center"/>
    </xf>
    <xf numFmtId="0" fontId="10" fillId="0" borderId="5" xfId="0" applyFont="1" applyBorder="1" applyAlignment="1">
      <alignment vertical="center"/>
    </xf>
    <xf numFmtId="0" fontId="1" fillId="0" borderId="58" xfId="0" applyFont="1" applyBorder="1" applyAlignment="1">
      <alignment horizontal="center"/>
    </xf>
    <xf numFmtId="0" fontId="1" fillId="0" borderId="57" xfId="0" applyFont="1" applyBorder="1" applyAlignment="1">
      <alignment horizontal="center"/>
    </xf>
    <xf numFmtId="0" fontId="1" fillId="0" borderId="11" xfId="0" applyFont="1" applyBorder="1" applyAlignment="1">
      <alignment horizontal="center"/>
    </xf>
    <xf numFmtId="0" fontId="1" fillId="0" borderId="113" xfId="0" applyFont="1" applyBorder="1" applyAlignment="1">
      <alignment horizontal="center"/>
    </xf>
    <xf numFmtId="0" fontId="1" fillId="0" borderId="70" xfId="0" applyFont="1" applyBorder="1" applyAlignment="1">
      <alignment horizontal="center"/>
    </xf>
    <xf numFmtId="0" fontId="1" fillId="0" borderId="49" xfId="0" applyFont="1" applyBorder="1" applyAlignment="1">
      <alignment horizontal="center"/>
    </xf>
    <xf numFmtId="0" fontId="32" fillId="0" borderId="71" xfId="0" applyFont="1" applyBorder="1" applyAlignment="1">
      <alignment horizontal="center"/>
    </xf>
    <xf numFmtId="0" fontId="32" fillId="0" borderId="49" xfId="0" applyFont="1" applyBorder="1" applyAlignment="1">
      <alignment horizontal="center"/>
    </xf>
    <xf numFmtId="0" fontId="1" fillId="0" borderId="23" xfId="0" applyFont="1" applyBorder="1" applyAlignment="1">
      <alignment horizontal="center"/>
    </xf>
    <xf numFmtId="0" fontId="1" fillId="0" borderId="46" xfId="0" applyFont="1" applyBorder="1" applyAlignment="1">
      <alignment horizontal="center"/>
    </xf>
    <xf numFmtId="0" fontId="1" fillId="0" borderId="48" xfId="0" applyFont="1" applyBorder="1" applyAlignment="1">
      <alignment horizontal="center"/>
    </xf>
    <xf numFmtId="0" fontId="32" fillId="0" borderId="23" xfId="0" applyFont="1" applyBorder="1" applyAlignment="1">
      <alignment horizontal="center"/>
    </xf>
    <xf numFmtId="0" fontId="32" fillId="0" borderId="48" xfId="0" applyFont="1" applyBorder="1" applyAlignment="1">
      <alignment horizontal="center"/>
    </xf>
    <xf numFmtId="1" fontId="1" fillId="0" borderId="23" xfId="0" applyNumberFormat="1" applyFont="1" applyBorder="1" applyAlignment="1">
      <alignment horizontal="center"/>
    </xf>
    <xf numFmtId="0" fontId="32" fillId="0" borderId="11" xfId="0" applyFont="1" applyBorder="1" applyAlignment="1">
      <alignment horizontal="center"/>
    </xf>
    <xf numFmtId="0" fontId="32" fillId="0" borderId="57" xfId="0" applyFont="1" applyBorder="1" applyAlignment="1">
      <alignment horizontal="center"/>
    </xf>
    <xf numFmtId="1" fontId="1" fillId="0" borderId="11" xfId="0" applyNumberFormat="1" applyFont="1" applyBorder="1" applyAlignment="1">
      <alignment horizontal="center"/>
    </xf>
    <xf numFmtId="0" fontId="1" fillId="0" borderId="0" xfId="0" applyFont="1" applyAlignment="1">
      <alignment horizontal="left" wrapText="1"/>
    </xf>
    <xf numFmtId="0" fontId="34" fillId="0" borderId="1" xfId="0" applyFont="1" applyBorder="1" applyAlignment="1">
      <alignment horizontal="center" vertical="top" wrapText="1"/>
    </xf>
    <xf numFmtId="0" fontId="34" fillId="0" borderId="0" xfId="0" applyFont="1" applyAlignment="1"/>
    <xf numFmtId="0" fontId="34" fillId="0" borderId="8" xfId="0" applyFont="1" applyBorder="1" applyAlignment="1">
      <alignment horizontal="center" vertical="top" wrapText="1"/>
    </xf>
    <xf numFmtId="0" fontId="34" fillId="0" borderId="0" xfId="0" applyFont="1" applyAlignment="1">
      <alignment horizontal="center"/>
    </xf>
    <xf numFmtId="0" fontId="34" fillId="0" borderId="2" xfId="0" applyFont="1" applyBorder="1" applyAlignment="1">
      <alignment horizontal="left" vertical="top" wrapText="1"/>
    </xf>
    <xf numFmtId="0" fontId="34" fillId="0" borderId="17" xfId="0" applyFont="1" applyBorder="1" applyAlignment="1">
      <alignment horizontal="center" vertical="center"/>
    </xf>
    <xf numFmtId="0" fontId="34" fillId="0" borderId="60" xfId="0" applyFont="1" applyBorder="1" applyAlignment="1">
      <alignment horizontal="left" vertical="top" wrapText="1"/>
    </xf>
    <xf numFmtId="0" fontId="34" fillId="0" borderId="31" xfId="0" applyFont="1" applyBorder="1" applyAlignment="1">
      <alignment horizontal="center" vertical="center"/>
    </xf>
    <xf numFmtId="0" fontId="1" fillId="0" borderId="21" xfId="0" applyFont="1" applyBorder="1" applyAlignment="1">
      <alignment horizontal="center" vertical="center"/>
    </xf>
    <xf numFmtId="0" fontId="34" fillId="0" borderId="21" xfId="0" applyFont="1" applyBorder="1" applyAlignment="1">
      <alignment horizontal="left" vertical="top" wrapText="1"/>
    </xf>
    <xf numFmtId="0" fontId="34" fillId="0" borderId="20" xfId="0" applyFont="1" applyBorder="1" applyAlignment="1">
      <alignment horizontal="center" vertical="center"/>
    </xf>
    <xf numFmtId="2" fontId="34" fillId="0" borderId="25" xfId="0" applyNumberFormat="1" applyFont="1" applyBorder="1" applyAlignment="1">
      <alignment horizontal="center" vertical="center" wrapText="1"/>
    </xf>
    <xf numFmtId="0" fontId="35" fillId="0" borderId="21" xfId="0" applyFont="1" applyBorder="1" applyAlignment="1">
      <alignment horizontal="right" vertical="top" wrapText="1"/>
    </xf>
    <xf numFmtId="0" fontId="1" fillId="0" borderId="8" xfId="0" applyFont="1" applyBorder="1" applyAlignment="1">
      <alignment horizontal="center" vertical="center"/>
    </xf>
    <xf numFmtId="0" fontId="34" fillId="0" borderId="8" xfId="0" applyFont="1" applyBorder="1" applyAlignment="1">
      <alignment horizontal="left" vertical="top" wrapText="1"/>
    </xf>
    <xf numFmtId="0" fontId="34" fillId="0" borderId="8" xfId="0" applyFont="1" applyBorder="1" applyAlignment="1">
      <alignment horizontal="center" vertical="center"/>
    </xf>
    <xf numFmtId="2" fontId="34" fillId="0" borderId="8" xfId="0" applyNumberFormat="1" applyFont="1" applyBorder="1" applyAlignment="1">
      <alignment horizontal="center" vertical="center"/>
    </xf>
    <xf numFmtId="0" fontId="1" fillId="0" borderId="27" xfId="0" applyFont="1" applyBorder="1" applyAlignment="1">
      <alignment horizontal="center" vertical="center"/>
    </xf>
    <xf numFmtId="0" fontId="35" fillId="0" borderId="27" xfId="0" applyFont="1" applyBorder="1" applyAlignment="1">
      <alignment horizontal="right" vertical="top" wrapText="1"/>
    </xf>
    <xf numFmtId="0" fontId="34" fillId="0" borderId="63" xfId="0" applyFont="1" applyBorder="1" applyAlignment="1">
      <alignment horizontal="center" vertical="center"/>
    </xf>
    <xf numFmtId="2" fontId="34" fillId="0" borderId="29" xfId="0" applyNumberFormat="1" applyFont="1" applyBorder="1" applyAlignment="1">
      <alignment horizontal="center" vertical="center" wrapText="1"/>
    </xf>
    <xf numFmtId="0" fontId="1" fillId="0" borderId="6" xfId="0" applyFont="1" applyBorder="1" applyAlignment="1">
      <alignment horizontal="center" vertical="center"/>
    </xf>
    <xf numFmtId="0" fontId="34" fillId="0" borderId="6" xfId="0" applyFont="1" applyBorder="1" applyAlignment="1">
      <alignment horizontal="left" vertical="top" wrapText="1"/>
    </xf>
    <xf numFmtId="2" fontId="34" fillId="0" borderId="6" xfId="0" applyNumberFormat="1" applyFont="1" applyBorder="1" applyAlignment="1">
      <alignment horizontal="center" vertical="top" wrapText="1"/>
    </xf>
    <xf numFmtId="0" fontId="34" fillId="0" borderId="6" xfId="0" applyFont="1" applyBorder="1" applyAlignment="1">
      <alignment horizontal="center" vertical="top" wrapText="1"/>
    </xf>
    <xf numFmtId="0" fontId="34" fillId="0" borderId="8" xfId="0" applyFont="1" applyBorder="1" applyAlignment="1">
      <alignment horizontal="center"/>
    </xf>
    <xf numFmtId="0" fontId="34" fillId="0" borderId="14" xfId="0" applyFont="1" applyBorder="1" applyAlignment="1">
      <alignment horizontal="center"/>
    </xf>
    <xf numFmtId="0" fontId="34" fillId="0" borderId="31" xfId="0" applyFont="1" applyBorder="1" applyAlignment="1">
      <alignment horizontal="left" vertical="center" wrapText="1"/>
    </xf>
    <xf numFmtId="0" fontId="34" fillId="0" borderId="60" xfId="0" applyFont="1" applyBorder="1" applyAlignment="1">
      <alignment horizontal="center" vertical="center" wrapText="1"/>
    </xf>
    <xf numFmtId="2" fontId="34" fillId="0" borderId="31" xfId="0" applyNumberFormat="1" applyFont="1" applyBorder="1" applyAlignment="1">
      <alignment horizontal="center" vertical="center" wrapText="1"/>
    </xf>
    <xf numFmtId="2" fontId="34" fillId="0" borderId="61" xfId="0" applyNumberFormat="1" applyFont="1" applyBorder="1" applyAlignment="1">
      <alignment horizontal="center" vertical="center" wrapText="1"/>
    </xf>
    <xf numFmtId="0" fontId="34" fillId="0" borderId="1" xfId="0" applyFont="1" applyBorder="1" applyAlignment="1">
      <alignment horizontal="center" vertical="center"/>
    </xf>
    <xf numFmtId="0" fontId="34" fillId="0" borderId="60" xfId="0" applyFont="1" applyBorder="1" applyAlignment="1">
      <alignment horizontal="center" vertical="center"/>
    </xf>
    <xf numFmtId="0" fontId="36" fillId="0" borderId="75" xfId="0" applyFont="1" applyBorder="1" applyAlignment="1">
      <alignment horizontal="center" vertical="center"/>
    </xf>
    <xf numFmtId="0" fontId="34" fillId="0" borderId="20" xfId="0" applyFont="1" applyBorder="1" applyAlignment="1">
      <alignment horizontal="left" vertical="top" wrapText="1"/>
    </xf>
    <xf numFmtId="0" fontId="34" fillId="0" borderId="21" xfId="0" applyFont="1" applyBorder="1" applyAlignment="1">
      <alignment horizontal="center" vertical="center" wrapText="1"/>
    </xf>
    <xf numFmtId="0" fontId="34" fillId="0" borderId="73" xfId="0" applyFont="1" applyBorder="1" applyAlignment="1">
      <alignment horizontal="center" vertical="center"/>
    </xf>
    <xf numFmtId="0" fontId="34" fillId="0" borderId="68" xfId="0" applyFont="1" applyBorder="1" applyAlignment="1">
      <alignment horizontal="center" vertical="center"/>
    </xf>
    <xf numFmtId="2" fontId="34" fillId="0" borderId="20" xfId="0" applyNumberFormat="1" applyFont="1" applyBorder="1" applyAlignment="1">
      <alignment horizontal="center" vertical="center" wrapText="1"/>
    </xf>
    <xf numFmtId="0" fontId="36" fillId="0" borderId="20" xfId="0" applyFont="1" applyBorder="1" applyAlignment="1">
      <alignment horizontal="center" vertical="center"/>
    </xf>
    <xf numFmtId="0" fontId="1" fillId="0" borderId="68" xfId="0" applyFont="1" applyBorder="1" applyAlignment="1">
      <alignment horizontal="center" vertical="center"/>
    </xf>
    <xf numFmtId="0" fontId="34" fillId="0" borderId="31" xfId="0" applyFont="1" applyBorder="1" applyAlignment="1">
      <alignment horizontal="left" vertical="top" wrapText="1"/>
    </xf>
    <xf numFmtId="2" fontId="34" fillId="0" borderId="68" xfId="0" applyNumberFormat="1" applyFont="1" applyBorder="1" applyAlignment="1">
      <alignment horizontal="center" vertical="center" wrapText="1"/>
    </xf>
    <xf numFmtId="2" fontId="34" fillId="0" borderId="73" xfId="0" applyNumberFormat="1" applyFont="1" applyBorder="1" applyAlignment="1">
      <alignment horizontal="center" vertical="center" wrapText="1"/>
    </xf>
    <xf numFmtId="0" fontId="34" fillId="0" borderId="26" xfId="0" applyFont="1" applyBorder="1" applyAlignment="1">
      <alignment horizontal="center" vertical="center"/>
    </xf>
    <xf numFmtId="0" fontId="36" fillId="0" borderId="73" xfId="0" applyFont="1" applyBorder="1" applyAlignment="1">
      <alignment horizontal="center" vertical="center"/>
    </xf>
    <xf numFmtId="0" fontId="1" fillId="0" borderId="0" xfId="0" applyFont="1" applyAlignment="1">
      <alignment vertical="top"/>
    </xf>
    <xf numFmtId="0" fontId="1" fillId="0" borderId="63" xfId="0" applyFont="1" applyBorder="1" applyAlignment="1">
      <alignment vertical="top"/>
    </xf>
    <xf numFmtId="0" fontId="34" fillId="0" borderId="63" xfId="0" applyFont="1" applyBorder="1" applyAlignment="1">
      <alignment wrapText="1"/>
    </xf>
    <xf numFmtId="0" fontId="34" fillId="0" borderId="63" xfId="0" applyFont="1" applyBorder="1" applyAlignment="1">
      <alignment horizontal="center" vertical="center" wrapText="1"/>
    </xf>
    <xf numFmtId="2" fontId="34" fillId="0" borderId="27" xfId="0" applyNumberFormat="1" applyFont="1" applyBorder="1" applyAlignment="1">
      <alignment horizontal="center" vertical="center" wrapText="1"/>
    </xf>
    <xf numFmtId="2" fontId="34" fillId="0" borderId="63" xfId="0" applyNumberFormat="1" applyFont="1" applyBorder="1" applyAlignment="1">
      <alignment horizontal="center" vertical="center" wrapText="1"/>
    </xf>
    <xf numFmtId="0" fontId="34" fillId="0" borderId="27" xfId="0" applyFont="1" applyBorder="1" applyAlignment="1">
      <alignment horizontal="center" vertical="center"/>
    </xf>
    <xf numFmtId="0" fontId="36" fillId="0" borderId="63"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center" vertical="top" wrapText="1"/>
    </xf>
    <xf numFmtId="0" fontId="37" fillId="0" borderId="63" xfId="0" applyFont="1" applyBorder="1" applyAlignment="1">
      <alignment vertical="top" wrapText="1"/>
    </xf>
    <xf numFmtId="2" fontId="34" fillId="0" borderId="63" xfId="0" applyNumberFormat="1" applyFont="1" applyBorder="1" applyAlignment="1">
      <alignment horizontal="center" vertical="top"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59" xfId="0" applyFont="1" applyBorder="1" applyAlignment="1">
      <alignment horizontal="center"/>
    </xf>
    <xf numFmtId="0" fontId="1" fillId="0" borderId="41" xfId="0" applyFont="1" applyBorder="1" applyAlignment="1">
      <alignment horizontal="center"/>
    </xf>
    <xf numFmtId="0" fontId="1" fillId="0" borderId="40" xfId="0" applyFont="1" applyBorder="1" applyAlignment="1">
      <alignment horizontal="center"/>
    </xf>
    <xf numFmtId="0" fontId="1" fillId="0" borderId="3" xfId="0" applyFont="1" applyBorder="1" applyAlignment="1"/>
    <xf numFmtId="0" fontId="16" fillId="0" borderId="43" xfId="0" applyFont="1" applyBorder="1" applyAlignment="1">
      <alignment horizontal="center"/>
    </xf>
    <xf numFmtId="0" fontId="16" fillId="0" borderId="44" xfId="0" applyFont="1" applyBorder="1" applyAlignment="1">
      <alignment horizontal="center"/>
    </xf>
    <xf numFmtId="0" fontId="16" fillId="0" borderId="19" xfId="0" applyFont="1" applyBorder="1" applyAlignment="1">
      <alignment horizontal="center"/>
    </xf>
    <xf numFmtId="2" fontId="13" fillId="0" borderId="45" xfId="0" applyNumberFormat="1" applyFont="1" applyBorder="1" applyAlignment="1">
      <alignment horizontal="center"/>
    </xf>
    <xf numFmtId="0" fontId="1" fillId="0" borderId="75" xfId="0" applyFont="1" applyBorder="1" applyAlignment="1">
      <alignment horizontal="center"/>
    </xf>
    <xf numFmtId="0" fontId="1" fillId="0" borderId="114" xfId="0" applyFont="1" applyBorder="1" applyAlignment="1"/>
    <xf numFmtId="0" fontId="16" fillId="0" borderId="70" xfId="0" applyFont="1" applyBorder="1" applyAlignment="1">
      <alignment horizontal="center"/>
    </xf>
    <xf numFmtId="0" fontId="16" fillId="0" borderId="72" xfId="0" applyFont="1" applyBorder="1" applyAlignment="1">
      <alignment horizontal="center"/>
    </xf>
    <xf numFmtId="0" fontId="16" fillId="0" borderId="74" xfId="0" applyFont="1" applyBorder="1" applyAlignment="1">
      <alignment horizontal="center"/>
    </xf>
    <xf numFmtId="0" fontId="16" fillId="0" borderId="46" xfId="0" applyFont="1" applyBorder="1" applyAlignment="1">
      <alignment horizontal="center"/>
    </xf>
    <xf numFmtId="2" fontId="13" fillId="0" borderId="48" xfId="0" applyNumberFormat="1" applyFont="1" applyBorder="1" applyAlignment="1">
      <alignment horizontal="center"/>
    </xf>
    <xf numFmtId="0" fontId="16" fillId="0" borderId="58" xfId="0" applyFont="1" applyBorder="1" applyAlignment="1">
      <alignment horizontal="center"/>
    </xf>
    <xf numFmtId="2" fontId="13" fillId="0" borderId="57" xfId="0" applyNumberFormat="1" applyFont="1" applyBorder="1" applyAlignment="1">
      <alignment horizontal="center"/>
    </xf>
    <xf numFmtId="0" fontId="1" fillId="0" borderId="63" xfId="0" applyFont="1" applyBorder="1" applyAlignment="1">
      <alignment horizontal="center"/>
    </xf>
    <xf numFmtId="0" fontId="10" fillId="0" borderId="28" xfId="0" applyFont="1" applyBorder="1" applyAlignment="1">
      <alignment horizontal="right"/>
    </xf>
    <xf numFmtId="0" fontId="10" fillId="0" borderId="62" xfId="0" applyFont="1" applyBorder="1" applyAlignment="1">
      <alignment horizontal="center"/>
    </xf>
    <xf numFmtId="0" fontId="10" fillId="0" borderId="66" xfId="0" applyFont="1" applyBorder="1" applyAlignment="1">
      <alignment horizontal="center"/>
    </xf>
    <xf numFmtId="0" fontId="1" fillId="0" borderId="66" xfId="0" applyFont="1" applyBorder="1" applyAlignment="1">
      <alignment horizontal="center"/>
    </xf>
    <xf numFmtId="0" fontId="1" fillId="0" borderId="29" xfId="0" applyFont="1" applyBorder="1" applyAlignment="1">
      <alignment horizontal="center"/>
    </xf>
    <xf numFmtId="0" fontId="10" fillId="0" borderId="30" xfId="0" applyFont="1" applyBorder="1" applyAlignment="1">
      <alignment horizontal="center"/>
    </xf>
    <xf numFmtId="0" fontId="1" fillId="0" borderId="67" xfId="0" applyFont="1" applyBorder="1" applyAlignment="1">
      <alignment horizontal="center"/>
    </xf>
    <xf numFmtId="2" fontId="34" fillId="0" borderId="20" xfId="0" applyNumberFormat="1" applyFont="1" applyFill="1" applyBorder="1" applyAlignment="1">
      <alignment horizontal="center" vertical="center" wrapText="1"/>
    </xf>
    <xf numFmtId="0" fontId="39" fillId="0" borderId="31" xfId="0" applyFont="1" applyBorder="1" applyAlignment="1">
      <alignment horizontal="center" shrinkToFit="1"/>
    </xf>
    <xf numFmtId="0" fontId="40" fillId="0" borderId="17" xfId="0" applyFont="1" applyBorder="1" applyAlignment="1">
      <alignment horizontal="center" vertical="center" wrapText="1"/>
    </xf>
    <xf numFmtId="0" fontId="6" fillId="0" borderId="0" xfId="0" applyFont="1" applyAlignment="1">
      <alignment horizontal="center" shrinkToFit="1"/>
    </xf>
    <xf numFmtId="0" fontId="38" fillId="0" borderId="0" xfId="0" applyFont="1" applyAlignment="1"/>
    <xf numFmtId="0" fontId="39" fillId="0" borderId="0" xfId="0" applyFont="1" applyAlignment="1"/>
    <xf numFmtId="0" fontId="41" fillId="0" borderId="0" xfId="0" applyFont="1" applyAlignment="1"/>
    <xf numFmtId="0" fontId="42" fillId="0" borderId="47" xfId="0" applyFont="1" applyBorder="1" applyAlignment="1">
      <alignment horizontal="center"/>
    </xf>
    <xf numFmtId="0" fontId="38" fillId="0" borderId="0" xfId="0" applyFont="1" applyAlignment="1">
      <alignment wrapText="1"/>
    </xf>
    <xf numFmtId="0" fontId="44" fillId="0" borderId="105" xfId="1" applyFont="1" applyAlignment="1">
      <alignment horizontal="left"/>
    </xf>
    <xf numFmtId="0" fontId="44" fillId="0" borderId="105" xfId="1" applyFont="1"/>
    <xf numFmtId="0" fontId="45" fillId="0" borderId="105" xfId="1" applyFont="1" applyAlignment="1">
      <alignment horizontal="center"/>
    </xf>
    <xf numFmtId="0" fontId="45" fillId="0" borderId="105" xfId="1" applyFont="1"/>
    <xf numFmtId="0" fontId="46" fillId="0" borderId="105" xfId="1" applyFont="1"/>
    <xf numFmtId="0" fontId="43" fillId="0" borderId="105" xfId="1"/>
    <xf numFmtId="0" fontId="44" fillId="0" borderId="105" xfId="1" applyFont="1" applyAlignment="1">
      <alignment horizontal="center"/>
    </xf>
    <xf numFmtId="0" fontId="47" fillId="0" borderId="105" xfId="1" applyFont="1" applyAlignment="1">
      <alignment horizontal="center"/>
    </xf>
    <xf numFmtId="0" fontId="47" fillId="0" borderId="105" xfId="1" applyFont="1"/>
    <xf numFmtId="0" fontId="48" fillId="0" borderId="105" xfId="1" applyFont="1" applyAlignment="1">
      <alignment horizontal="center"/>
    </xf>
    <xf numFmtId="0" fontId="49" fillId="0" borderId="105" xfId="1" applyFont="1"/>
    <xf numFmtId="0" fontId="50" fillId="0" borderId="105" xfId="1" applyFont="1" applyAlignment="1">
      <alignment horizontal="left"/>
    </xf>
    <xf numFmtId="0" fontId="51" fillId="0" borderId="105" xfId="1" applyFont="1" applyAlignment="1">
      <alignment horizontal="left"/>
    </xf>
    <xf numFmtId="0" fontId="51" fillId="0" borderId="105" xfId="1" applyFont="1"/>
    <xf numFmtId="0" fontId="53" fillId="0" borderId="105" xfId="2" applyFont="1"/>
    <xf numFmtId="0" fontId="53" fillId="0" borderId="105" xfId="3" applyFont="1" applyAlignment="1">
      <alignment horizontal="left"/>
    </xf>
    <xf numFmtId="0" fontId="55" fillId="0" borderId="105" xfId="3"/>
    <xf numFmtId="0" fontId="56" fillId="0" borderId="105" xfId="3" applyFont="1" applyAlignment="1">
      <alignment vertical="center"/>
    </xf>
    <xf numFmtId="0" fontId="55" fillId="0" borderId="105" xfId="2" applyFont="1" applyAlignment="1">
      <alignment wrapText="1"/>
    </xf>
    <xf numFmtId="0" fontId="52" fillId="0" borderId="105" xfId="2"/>
    <xf numFmtId="0" fontId="43" fillId="0" borderId="105" xfId="2" applyFont="1" applyAlignment="1">
      <alignment horizontal="center" wrapText="1"/>
    </xf>
    <xf numFmtId="0" fontId="52" fillId="0" borderId="105" xfId="2" applyAlignment="1">
      <alignment horizontal="center" wrapText="1"/>
    </xf>
    <xf numFmtId="0" fontId="49" fillId="0" borderId="105" xfId="3" applyFont="1"/>
    <xf numFmtId="0" fontId="56" fillId="0" borderId="105" xfId="3" applyFont="1"/>
    <xf numFmtId="0" fontId="56" fillId="0" borderId="105" xfId="3" applyFont="1" applyAlignment="1">
      <alignment horizontal="center"/>
    </xf>
    <xf numFmtId="0" fontId="58" fillId="0" borderId="115" xfId="3" applyFont="1" applyBorder="1" applyAlignment="1">
      <alignment horizontal="center"/>
    </xf>
    <xf numFmtId="0" fontId="54" fillId="0" borderId="116" xfId="3" applyFont="1" applyBorder="1" applyAlignment="1">
      <alignment horizontal="left" vertical="center" wrapText="1"/>
    </xf>
    <xf numFmtId="0" fontId="54" fillId="0" borderId="117" xfId="3" applyFont="1" applyBorder="1" applyAlignment="1">
      <alignment horizontal="left" vertical="center" wrapText="1"/>
    </xf>
    <xf numFmtId="0" fontId="54" fillId="0" borderId="118" xfId="3" applyFont="1" applyBorder="1" applyAlignment="1">
      <alignment horizontal="left" vertical="center" wrapText="1"/>
    </xf>
    <xf numFmtId="0" fontId="54" fillId="0" borderId="119" xfId="3" applyFont="1" applyBorder="1" applyAlignment="1">
      <alignment horizontal="left" vertical="center" wrapText="1"/>
    </xf>
    <xf numFmtId="0" fontId="58" fillId="0" borderId="105" xfId="3" applyFont="1"/>
    <xf numFmtId="0" fontId="60" fillId="0" borderId="105" xfId="3" applyFont="1" applyAlignment="1">
      <alignment horizontal="center"/>
    </xf>
    <xf numFmtId="0" fontId="54" fillId="0" borderId="119" xfId="3" applyFont="1" applyBorder="1" applyAlignment="1">
      <alignment vertical="center" wrapText="1"/>
    </xf>
    <xf numFmtId="0" fontId="54" fillId="0" borderId="119" xfId="3" applyFont="1" applyBorder="1" applyAlignment="1">
      <alignment vertical="center"/>
    </xf>
    <xf numFmtId="0" fontId="54" fillId="0" borderId="120" xfId="3" applyFont="1" applyBorder="1" applyAlignment="1">
      <alignment horizontal="left" vertical="center" wrapText="1"/>
    </xf>
    <xf numFmtId="0" fontId="54" fillId="0" borderId="121" xfId="3" applyFont="1" applyBorder="1" applyAlignment="1">
      <alignment vertical="center"/>
    </xf>
    <xf numFmtId="0" fontId="55" fillId="0" borderId="105" xfId="3" applyAlignment="1">
      <alignment horizontal="left" wrapText="1"/>
    </xf>
    <xf numFmtId="0" fontId="50" fillId="0" borderId="105" xfId="3" applyFont="1" applyAlignment="1">
      <alignment horizontal="center"/>
    </xf>
    <xf numFmtId="0" fontId="51" fillId="0" borderId="105" xfId="3" applyFont="1" applyAlignment="1">
      <alignment horizontal="center" vertical="center"/>
    </xf>
    <xf numFmtId="0" fontId="51" fillId="0" borderId="105" xfId="3" applyFont="1"/>
    <xf numFmtId="0" fontId="43" fillId="0" borderId="105" xfId="3" applyFont="1"/>
    <xf numFmtId="0" fontId="61" fillId="0" borderId="105" xfId="4" applyFont="1"/>
    <xf numFmtId="0" fontId="62" fillId="0" borderId="105" xfId="4" applyFont="1"/>
    <xf numFmtId="0" fontId="43" fillId="0" borderId="105" xfId="4"/>
    <xf numFmtId="0" fontId="61" fillId="0" borderId="122" xfId="4" applyFont="1" applyBorder="1"/>
    <xf numFmtId="0" fontId="62" fillId="0" borderId="115" xfId="4" applyFont="1" applyBorder="1"/>
    <xf numFmtId="0" fontId="62" fillId="0" borderId="115" xfId="4" applyFont="1" applyBorder="1" applyAlignment="1">
      <alignment horizontal="center"/>
    </xf>
    <xf numFmtId="0" fontId="62" fillId="0" borderId="115" xfId="4" applyFont="1" applyBorder="1" applyAlignment="1">
      <alignment horizontal="center" wrapText="1"/>
    </xf>
    <xf numFmtId="0" fontId="61" fillId="0" borderId="115" xfId="4" applyFont="1" applyBorder="1"/>
    <xf numFmtId="0" fontId="62" fillId="0" borderId="115" xfId="4" applyFont="1" applyBorder="1" applyAlignment="1">
      <alignment horizontal="left" vertical="center" wrapText="1"/>
    </xf>
    <xf numFmtId="0" fontId="61" fillId="0" borderId="123" xfId="4" applyFont="1" applyBorder="1"/>
    <xf numFmtId="0" fontId="62" fillId="0" borderId="123" xfId="4" applyFont="1" applyBorder="1"/>
    <xf numFmtId="0" fontId="61" fillId="0" borderId="124" xfId="4" applyFont="1" applyBorder="1"/>
    <xf numFmtId="0" fontId="61" fillId="0" borderId="125" xfId="5" applyFont="1" applyBorder="1" applyAlignment="1">
      <alignment vertical="center"/>
    </xf>
    <xf numFmtId="0" fontId="61" fillId="0" borderId="123" xfId="5" applyFont="1" applyBorder="1" applyAlignment="1">
      <alignment horizontal="center"/>
    </xf>
    <xf numFmtId="0" fontId="61" fillId="0" borderId="126" xfId="5" applyFont="1" applyBorder="1" applyAlignment="1">
      <alignment vertical="center"/>
    </xf>
    <xf numFmtId="0" fontId="61" fillId="0" borderId="126" xfId="5" applyFont="1" applyBorder="1" applyAlignment="1">
      <alignment horizontal="center"/>
    </xf>
    <xf numFmtId="0" fontId="61" fillId="0" borderId="127" xfId="5" applyFont="1" applyBorder="1" applyAlignment="1">
      <alignment vertical="center"/>
    </xf>
    <xf numFmtId="0" fontId="61" fillId="0" borderId="127" xfId="5" applyFont="1" applyBorder="1" applyAlignment="1">
      <alignment horizontal="center"/>
    </xf>
    <xf numFmtId="0" fontId="61" fillId="0" borderId="127" xfId="5" applyFont="1" applyBorder="1" applyAlignment="1">
      <alignment vertical="center" wrapText="1"/>
    </xf>
    <xf numFmtId="0" fontId="61" fillId="0" borderId="126" xfId="4" applyFont="1" applyBorder="1"/>
    <xf numFmtId="0" fontId="61" fillId="0" borderId="128" xfId="5" applyFont="1" applyBorder="1" applyAlignment="1">
      <alignment vertical="center"/>
    </xf>
    <xf numFmtId="0" fontId="61" fillId="0" borderId="126" xfId="4" applyFont="1" applyBorder="1" applyAlignment="1">
      <alignment horizontal="center" vertical="center"/>
    </xf>
    <xf numFmtId="0" fontId="61" fillId="0" borderId="126" xfId="5" applyFont="1" applyBorder="1" applyAlignment="1">
      <alignment vertical="center" wrapText="1"/>
    </xf>
    <xf numFmtId="0" fontId="61" fillId="0" borderId="119" xfId="5" applyFont="1" applyBorder="1" applyAlignment="1">
      <alignment horizontal="center"/>
    </xf>
    <xf numFmtId="0" fontId="61" fillId="0" borderId="124" xfId="5" applyFont="1" applyBorder="1" applyAlignment="1">
      <alignment vertical="center"/>
    </xf>
    <xf numFmtId="0" fontId="61" fillId="0" borderId="127" xfId="4" applyFont="1" applyBorder="1" applyAlignment="1">
      <alignment horizontal="center" vertical="center"/>
    </xf>
    <xf numFmtId="0" fontId="61" fillId="0" borderId="129" xfId="5" applyFont="1" applyBorder="1" applyAlignment="1">
      <alignment horizontal="center"/>
    </xf>
    <xf numFmtId="0" fontId="61" fillId="0" borderId="125" xfId="4" applyFont="1" applyBorder="1" applyAlignment="1">
      <alignment horizontal="center"/>
    </xf>
    <xf numFmtId="0" fontId="61" fillId="0" borderId="124" xfId="4" applyFont="1" applyBorder="1" applyAlignment="1">
      <alignment horizontal="center" vertical="center"/>
    </xf>
    <xf numFmtId="0" fontId="61" fillId="0" borderId="123" xfId="5" applyFont="1" applyBorder="1" applyAlignment="1">
      <alignment vertical="center"/>
    </xf>
    <xf numFmtId="0" fontId="61" fillId="0" borderId="131" xfId="5" applyFont="1" applyBorder="1" applyAlignment="1">
      <alignment vertical="center"/>
    </xf>
    <xf numFmtId="0" fontId="62" fillId="0" borderId="126" xfId="4" applyFont="1" applyBorder="1" applyAlignment="1">
      <alignment vertical="center"/>
    </xf>
    <xf numFmtId="0" fontId="61" fillId="0" borderId="132" xfId="5" applyFont="1" applyBorder="1" applyAlignment="1">
      <alignment vertical="center"/>
    </xf>
    <xf numFmtId="0" fontId="61" fillId="0" borderId="133" xfId="5" applyFont="1" applyBorder="1" applyAlignment="1">
      <alignment vertical="center"/>
    </xf>
    <xf numFmtId="0" fontId="61" fillId="0" borderId="134" xfId="5" applyFont="1" applyBorder="1" applyAlignment="1">
      <alignment horizontal="left" vertical="center" wrapText="1"/>
    </xf>
    <xf numFmtId="0" fontId="61" fillId="0" borderId="133" xfId="5" applyFont="1" applyBorder="1" applyAlignment="1">
      <alignment vertical="center" wrapText="1"/>
    </xf>
    <xf numFmtId="0" fontId="61" fillId="0" borderId="133" xfId="5" applyFont="1" applyBorder="1" applyAlignment="1">
      <alignment horizontal="left" vertical="center" wrapText="1"/>
    </xf>
    <xf numFmtId="0" fontId="61" fillId="0" borderId="135" xfId="5" applyFont="1" applyBorder="1" applyAlignment="1">
      <alignment vertical="center"/>
    </xf>
    <xf numFmtId="0" fontId="61" fillId="0" borderId="131" xfId="5" applyFont="1" applyBorder="1" applyAlignment="1">
      <alignment vertical="center" wrapText="1"/>
    </xf>
    <xf numFmtId="0" fontId="61" fillId="0" borderId="125" xfId="5" applyFont="1" applyBorder="1" applyAlignment="1">
      <alignment vertical="center" wrapText="1"/>
    </xf>
    <xf numFmtId="0" fontId="61" fillId="0" borderId="136" xfId="4" applyFont="1" applyBorder="1" applyAlignment="1">
      <alignment horizontal="center"/>
    </xf>
    <xf numFmtId="0" fontId="58" fillId="0" borderId="105" xfId="4" applyFont="1"/>
    <xf numFmtId="0" fontId="61" fillId="0" borderId="137" xfId="5" applyFont="1" applyBorder="1" applyAlignment="1">
      <alignment horizontal="left" vertical="center" wrapText="1"/>
    </xf>
    <xf numFmtId="0" fontId="61" fillId="0" borderId="128" xfId="5" applyFont="1" applyBorder="1" applyAlignment="1">
      <alignment horizontal="left" vertical="center"/>
    </xf>
    <xf numFmtId="0" fontId="61" fillId="0" borderId="128" xfId="5" applyFont="1" applyBorder="1" applyAlignment="1">
      <alignment horizontal="left" vertical="center" wrapText="1"/>
    </xf>
    <xf numFmtId="0" fontId="61" fillId="0" borderId="128" xfId="5" applyFont="1" applyBorder="1" applyAlignment="1">
      <alignment vertical="center" wrapText="1"/>
    </xf>
    <xf numFmtId="0" fontId="61" fillId="0" borderId="124" xfId="5" applyFont="1" applyBorder="1" applyAlignment="1">
      <alignment horizontal="left" vertical="center" wrapText="1"/>
    </xf>
    <xf numFmtId="0" fontId="61" fillId="0" borderId="133" xfId="5" applyFont="1" applyBorder="1" applyAlignment="1">
      <alignment horizontal="left" vertical="center"/>
    </xf>
    <xf numFmtId="0" fontId="61" fillId="0" borderId="127" xfId="4" applyFont="1" applyBorder="1"/>
    <xf numFmtId="0" fontId="62" fillId="0" borderId="124" xfId="4" applyFont="1" applyBorder="1"/>
    <xf numFmtId="0" fontId="62" fillId="0" borderId="124" xfId="4" applyFont="1" applyBorder="1" applyAlignment="1">
      <alignment horizontal="center"/>
    </xf>
    <xf numFmtId="10" fontId="62" fillId="0" borderId="105" xfId="4" applyNumberFormat="1" applyFont="1" applyAlignment="1">
      <alignment horizontal="center"/>
    </xf>
    <xf numFmtId="0" fontId="61" fillId="0" borderId="105" xfId="4" applyFont="1" applyAlignment="1">
      <alignment horizontal="center"/>
    </xf>
    <xf numFmtId="0" fontId="62" fillId="0" borderId="132" xfId="4" applyFont="1" applyBorder="1"/>
    <xf numFmtId="0" fontId="61" fillId="0" borderId="138" xfId="4" applyFont="1" applyBorder="1" applyAlignment="1">
      <alignment horizontal="center"/>
    </xf>
    <xf numFmtId="0" fontId="61" fillId="0" borderId="132" xfId="5" applyFont="1" applyBorder="1" applyAlignment="1">
      <alignment horizontal="left" vertical="center" wrapText="1"/>
    </xf>
    <xf numFmtId="0" fontId="61" fillId="0" borderId="139" xfId="4" applyFont="1" applyBorder="1" applyAlignment="1">
      <alignment horizontal="center" vertical="center"/>
    </xf>
    <xf numFmtId="0" fontId="63" fillId="0" borderId="105" xfId="4" applyFont="1"/>
    <xf numFmtId="0" fontId="61" fillId="0" borderId="133" xfId="2" applyFont="1" applyBorder="1"/>
    <xf numFmtId="0" fontId="61" fillId="0" borderId="128" xfId="2" applyFont="1" applyBorder="1"/>
    <xf numFmtId="0" fontId="61" fillId="0" borderId="135" xfId="2" applyFont="1" applyBorder="1"/>
    <xf numFmtId="0" fontId="61" fillId="0" borderId="133" xfId="4" applyFont="1" applyBorder="1"/>
    <xf numFmtId="0" fontId="62" fillId="0" borderId="133" xfId="4" applyFont="1" applyBorder="1"/>
    <xf numFmtId="0" fontId="61" fillId="0" borderId="132" xfId="2" applyFont="1" applyBorder="1"/>
    <xf numFmtId="0" fontId="61" fillId="0" borderId="125" xfId="2" applyFont="1" applyBorder="1"/>
    <xf numFmtId="0" fontId="61" fillId="0" borderId="126" xfId="5" applyFont="1" applyBorder="1" applyAlignment="1">
      <alignment horizontal="left" shrinkToFit="1"/>
    </xf>
    <xf numFmtId="0" fontId="61" fillId="0" borderId="126" xfId="2" applyFont="1" applyBorder="1"/>
    <xf numFmtId="0" fontId="61" fillId="0" borderId="124" xfId="5" applyFont="1" applyBorder="1" applyAlignment="1">
      <alignment horizontal="left" shrinkToFit="1"/>
    </xf>
    <xf numFmtId="0" fontId="61" fillId="0" borderId="124" xfId="2" applyFont="1" applyBorder="1"/>
    <xf numFmtId="0" fontId="62" fillId="0" borderId="140" xfId="4" applyFont="1" applyBorder="1"/>
    <xf numFmtId="0" fontId="61" fillId="0" borderId="141" xfId="4" applyFont="1" applyBorder="1"/>
    <xf numFmtId="0" fontId="61" fillId="0" borderId="141" xfId="4" applyFont="1" applyBorder="1" applyAlignment="1">
      <alignment horizontal="center"/>
    </xf>
    <xf numFmtId="0" fontId="43" fillId="0" borderId="105" xfId="4" applyAlignment="1">
      <alignment horizontal="center"/>
    </xf>
    <xf numFmtId="14" fontId="43" fillId="0" borderId="105" xfId="4" applyNumberFormat="1"/>
    <xf numFmtId="0" fontId="0" fillId="0" borderId="0" xfId="0" applyFont="1" applyAlignment="1"/>
    <xf numFmtId="165" fontId="7" fillId="0" borderId="0" xfId="0" applyNumberFormat="1" applyFont="1" applyAlignment="1"/>
    <xf numFmtId="0" fontId="64" fillId="0" borderId="123" xfId="4" applyFont="1" applyBorder="1" applyAlignment="1">
      <alignment horizontal="center" vertical="center"/>
    </xf>
    <xf numFmtId="0" fontId="64" fillId="0" borderId="123" xfId="4" applyFont="1" applyBorder="1"/>
    <xf numFmtId="0" fontId="64" fillId="0" borderId="126" xfId="5" applyFont="1" applyBorder="1" applyAlignment="1">
      <alignment horizontal="center"/>
    </xf>
    <xf numFmtId="0" fontId="64" fillId="0" borderId="126" xfId="4" applyFont="1" applyBorder="1" applyAlignment="1">
      <alignment horizontal="center" vertical="center"/>
    </xf>
    <xf numFmtId="0" fontId="64" fillId="0" borderId="126" xfId="4" applyFont="1" applyBorder="1" applyAlignment="1">
      <alignment horizontal="center"/>
    </xf>
    <xf numFmtId="0" fontId="64" fillId="0" borderId="119" xfId="5" applyFont="1" applyBorder="1" applyAlignment="1">
      <alignment horizontal="center"/>
    </xf>
    <xf numFmtId="0" fontId="64" fillId="0" borderId="127" xfId="4" applyFont="1" applyBorder="1" applyAlignment="1">
      <alignment horizontal="center" vertical="center"/>
    </xf>
    <xf numFmtId="0" fontId="64" fillId="0" borderId="127" xfId="4" applyFont="1" applyBorder="1" applyAlignment="1">
      <alignment horizontal="center"/>
    </xf>
    <xf numFmtId="0" fontId="64" fillId="0" borderId="126" xfId="4" applyFont="1" applyBorder="1" applyAlignment="1">
      <alignment vertical="center"/>
    </xf>
    <xf numFmtId="0" fontId="64" fillId="0" borderId="125" xfId="4" applyFont="1" applyBorder="1" applyAlignment="1">
      <alignment horizontal="center" vertical="center"/>
    </xf>
    <xf numFmtId="0" fontId="64" fillId="0" borderId="125" xfId="4" applyFont="1" applyBorder="1" applyAlignment="1">
      <alignment horizontal="center"/>
    </xf>
    <xf numFmtId="0" fontId="65" fillId="0" borderId="127" xfId="4" applyFont="1" applyBorder="1" applyAlignment="1">
      <alignment vertical="center"/>
    </xf>
    <xf numFmtId="0" fontId="64" fillId="0" borderId="124" xfId="4" applyFont="1" applyBorder="1" applyAlignment="1">
      <alignment horizontal="center" vertical="center"/>
    </xf>
    <xf numFmtId="0" fontId="64" fillId="0" borderId="124" xfId="4" applyFont="1" applyBorder="1" applyAlignment="1">
      <alignment horizontal="center"/>
    </xf>
    <xf numFmtId="0" fontId="64" fillId="0" borderId="117" xfId="5" applyFont="1" applyBorder="1" applyAlignment="1">
      <alignment horizontal="center"/>
    </xf>
    <xf numFmtId="0" fontId="64" fillId="0" borderId="130" xfId="5" applyFont="1" applyBorder="1" applyAlignment="1">
      <alignment horizontal="center"/>
    </xf>
    <xf numFmtId="0" fontId="64" fillId="0" borderId="121" xfId="5" applyFont="1" applyBorder="1" applyAlignment="1">
      <alignment horizontal="center"/>
    </xf>
    <xf numFmtId="0" fontId="64" fillId="0" borderId="123" xfId="4" applyFont="1" applyBorder="1" applyAlignment="1">
      <alignment vertical="center"/>
    </xf>
    <xf numFmtId="0" fontId="64" fillId="0" borderId="123" xfId="4" applyFont="1" applyBorder="1" applyAlignment="1">
      <alignment horizontal="center"/>
    </xf>
    <xf numFmtId="0" fontId="64" fillId="0" borderId="122" xfId="4" applyFont="1" applyBorder="1" applyAlignment="1">
      <alignment horizontal="center" vertical="center"/>
    </xf>
    <xf numFmtId="0" fontId="64" fillId="0" borderId="122" xfId="4" applyFont="1" applyBorder="1" applyAlignment="1">
      <alignment horizontal="center"/>
    </xf>
    <xf numFmtId="0" fontId="64" fillId="0" borderId="131" xfId="4" applyFont="1" applyBorder="1" applyAlignment="1">
      <alignment horizontal="center" vertical="center"/>
    </xf>
    <xf numFmtId="0" fontId="64" fillId="0" borderId="131" xfId="4" applyFont="1" applyBorder="1" applyAlignment="1">
      <alignment horizontal="center"/>
    </xf>
    <xf numFmtId="0" fontId="64" fillId="0" borderId="136" xfId="4" applyFont="1" applyBorder="1" applyAlignment="1">
      <alignment horizontal="center" vertical="center"/>
    </xf>
    <xf numFmtId="0" fontId="64" fillId="0" borderId="136" xfId="4" applyFont="1" applyBorder="1" applyAlignment="1">
      <alignment horizontal="center"/>
    </xf>
    <xf numFmtId="0" fontId="64" fillId="0" borderId="122" xfId="5" applyFont="1" applyBorder="1" applyAlignment="1">
      <alignment vertical="center" wrapText="1"/>
    </xf>
    <xf numFmtId="0" fontId="65" fillId="0" borderId="131" xfId="4" applyFont="1" applyBorder="1" applyAlignment="1">
      <alignment vertical="center"/>
    </xf>
    <xf numFmtId="0" fontId="64" fillId="0" borderId="126" xfId="4" applyFont="1" applyBorder="1"/>
    <xf numFmtId="0" fontId="39" fillId="0" borderId="4" xfId="0" applyFont="1" applyBorder="1" applyAlignment="1"/>
    <xf numFmtId="0" fontId="66" fillId="0" borderId="115" xfId="4" applyFont="1" applyBorder="1" applyAlignment="1">
      <alignment vertical="center" wrapText="1"/>
    </xf>
    <xf numFmtId="0" fontId="43" fillId="0" borderId="125" xfId="4" applyBorder="1"/>
    <xf numFmtId="0" fontId="43" fillId="0" borderId="124" xfId="4" applyBorder="1"/>
    <xf numFmtId="0" fontId="67" fillId="0" borderId="0" xfId="0" applyFont="1" applyAlignment="1"/>
    <xf numFmtId="0" fontId="39" fillId="0" borderId="16" xfId="0" applyFont="1" applyBorder="1" applyAlignment="1"/>
    <xf numFmtId="0" fontId="64" fillId="0" borderId="105" xfId="4" applyFont="1" applyBorder="1"/>
    <xf numFmtId="0" fontId="43" fillId="0" borderId="133" xfId="4" applyBorder="1"/>
    <xf numFmtId="0" fontId="43" fillId="0" borderId="126" xfId="4" applyBorder="1"/>
    <xf numFmtId="0" fontId="61" fillId="0" borderId="142" xfId="5" applyFont="1" applyBorder="1" applyAlignment="1">
      <alignment horizontal="left" vertical="center" wrapText="1"/>
    </xf>
    <xf numFmtId="0" fontId="61" fillId="0" borderId="135" xfId="5" applyFont="1" applyBorder="1" applyAlignment="1">
      <alignment horizontal="left" vertical="center"/>
    </xf>
    <xf numFmtId="0" fontId="64" fillId="0" borderId="125" xfId="5" applyFont="1" applyBorder="1" applyAlignment="1">
      <alignment horizontal="center"/>
    </xf>
    <xf numFmtId="0" fontId="64" fillId="0" borderId="124" xfId="5" applyFont="1" applyBorder="1" applyAlignment="1">
      <alignment horizontal="center"/>
    </xf>
    <xf numFmtId="0" fontId="39" fillId="0" borderId="8" xfId="0" applyFont="1" applyBorder="1" applyAlignment="1">
      <alignment horizontal="center" shrinkToFit="1"/>
    </xf>
    <xf numFmtId="0" fontId="68" fillId="0" borderId="105" xfId="1" applyFont="1"/>
    <xf numFmtId="0" fontId="39" fillId="0" borderId="0" xfId="0" applyFont="1" applyAlignment="1">
      <alignment horizontal="left"/>
    </xf>
    <xf numFmtId="0" fontId="39" fillId="0" borderId="0" xfId="0" applyFont="1" applyAlignment="1">
      <alignment horizontal="center"/>
    </xf>
    <xf numFmtId="0" fontId="1" fillId="0" borderId="2" xfId="0" applyFont="1" applyBorder="1" applyAlignment="1">
      <alignment horizontal="center"/>
    </xf>
    <xf numFmtId="0" fontId="9" fillId="0" borderId="3" xfId="0" applyFont="1" applyBorder="1"/>
    <xf numFmtId="0" fontId="9" fillId="0" borderId="18" xfId="0" applyFont="1" applyBorder="1"/>
    <xf numFmtId="0" fontId="1" fillId="0" borderId="19" xfId="0" applyFont="1" applyBorder="1" applyAlignment="1">
      <alignment horizontal="center"/>
    </xf>
    <xf numFmtId="0" fontId="9" fillId="0" borderId="4" xfId="0" applyFont="1" applyBorder="1"/>
    <xf numFmtId="0" fontId="1" fillId="0" borderId="21" xfId="0" applyFont="1" applyBorder="1" applyAlignment="1">
      <alignment horizontal="center"/>
    </xf>
    <xf numFmtId="0" fontId="9" fillId="0" borderId="22" xfId="0" applyFont="1" applyBorder="1"/>
    <xf numFmtId="0" fontId="9" fillId="0" borderId="23" xfId="0" applyFont="1" applyBorder="1"/>
    <xf numFmtId="0" fontId="1" fillId="0" borderId="24" xfId="0" applyFont="1" applyBorder="1" applyAlignment="1">
      <alignment horizontal="center"/>
    </xf>
    <xf numFmtId="0" fontId="9" fillId="0" borderId="25" xfId="0" applyFont="1" applyBorder="1"/>
    <xf numFmtId="0" fontId="1" fillId="0" borderId="27" xfId="0" applyFont="1" applyBorder="1" applyAlignment="1">
      <alignment horizontal="center"/>
    </xf>
    <xf numFmtId="0" fontId="9" fillId="0" borderId="28" xfId="0" applyFont="1" applyBorder="1"/>
    <xf numFmtId="0" fontId="9" fillId="0" borderId="29" xfId="0" applyFont="1" applyBorder="1"/>
    <xf numFmtId="0" fontId="4" fillId="0" borderId="0" xfId="0" applyFont="1" applyAlignment="1">
      <alignment horizontal="center"/>
    </xf>
    <xf numFmtId="0" fontId="0" fillId="0" borderId="0" xfId="0" applyFont="1" applyAlignment="1"/>
    <xf numFmtId="0" fontId="3" fillId="0" borderId="0" xfId="0" applyFont="1" applyAlignment="1">
      <alignment horizontal="center"/>
    </xf>
    <xf numFmtId="0" fontId="8" fillId="0" borderId="0" xfId="0" applyFont="1" applyAlignment="1">
      <alignment horizontal="left"/>
    </xf>
    <xf numFmtId="0" fontId="6" fillId="0" borderId="2" xfId="0" applyFont="1" applyBorder="1" applyAlignment="1">
      <alignment horizontal="center"/>
    </xf>
    <xf numFmtId="0" fontId="6" fillId="0" borderId="5" xfId="0" applyFont="1" applyBorder="1" applyAlignment="1">
      <alignment horizontal="center" wrapText="1"/>
    </xf>
    <xf numFmtId="0" fontId="9" fillId="0" borderId="6" xfId="0" applyFont="1" applyBorder="1"/>
    <xf numFmtId="0" fontId="9" fillId="0" borderId="7" xfId="0" applyFont="1" applyBorder="1"/>
    <xf numFmtId="0" fontId="9" fillId="0" borderId="14" xfId="0" applyFont="1" applyBorder="1"/>
    <xf numFmtId="0" fontId="9" fillId="0" borderId="15" xfId="0" applyFont="1" applyBorder="1"/>
    <xf numFmtId="0" fontId="9" fillId="0" borderId="16" xfId="0" applyFont="1" applyBorder="1"/>
    <xf numFmtId="0" fontId="6" fillId="0" borderId="12" xfId="0" applyFont="1" applyBorder="1" applyAlignment="1">
      <alignment horizontal="center"/>
    </xf>
    <xf numFmtId="0" fontId="9" fillId="0" borderId="10" xfId="0" applyFont="1" applyBorder="1"/>
    <xf numFmtId="0" fontId="9" fillId="0" borderId="13" xfId="0" applyFont="1" applyBorder="1"/>
    <xf numFmtId="0" fontId="6" fillId="0" borderId="9" xfId="0" applyFont="1" applyBorder="1" applyAlignment="1">
      <alignment horizontal="center"/>
    </xf>
    <xf numFmtId="0" fontId="9" fillId="0" borderId="11" xfId="0" applyFont="1" applyBorder="1"/>
    <xf numFmtId="0" fontId="6" fillId="0" borderId="0" xfId="0" applyFont="1" applyAlignment="1">
      <alignment horizontal="center"/>
    </xf>
    <xf numFmtId="0" fontId="7" fillId="0" borderId="0" xfId="0" applyFont="1" applyAlignment="1">
      <alignment horizontal="center"/>
    </xf>
    <xf numFmtId="0" fontId="10" fillId="0" borderId="27" xfId="0" applyFont="1" applyBorder="1" applyAlignment="1">
      <alignment horizontal="center"/>
    </xf>
    <xf numFmtId="2" fontId="10" fillId="0" borderId="27" xfId="0" applyNumberFormat="1"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0" xfId="0" applyFont="1" applyAlignment="1">
      <alignment horizontal="left"/>
    </xf>
    <xf numFmtId="0" fontId="9" fillId="0" borderId="30" xfId="0" applyFont="1" applyBorder="1"/>
    <xf numFmtId="49" fontId="1" fillId="0" borderId="12" xfId="0" applyNumberFormat="1" applyFont="1" applyBorder="1" applyAlignment="1">
      <alignment horizontal="center"/>
    </xf>
    <xf numFmtId="0" fontId="7" fillId="0" borderId="36" xfId="0" applyFont="1" applyBorder="1" applyAlignment="1">
      <alignment horizontal="center" vertical="center" wrapText="1"/>
    </xf>
    <xf numFmtId="0" fontId="9" fillId="0" borderId="39" xfId="0" applyFont="1" applyBorder="1"/>
    <xf numFmtId="0" fontId="7" fillId="0" borderId="37" xfId="0" applyFont="1" applyBorder="1" applyAlignment="1">
      <alignment horizontal="center" vertical="center" wrapText="1"/>
    </xf>
    <xf numFmtId="0" fontId="9" fillId="0" borderId="40" xfId="0" applyFont="1" applyBorder="1"/>
    <xf numFmtId="0" fontId="6" fillId="0" borderId="27" xfId="0" applyFont="1" applyBorder="1" applyAlignment="1">
      <alignment horizontal="center" vertical="center" wrapText="1"/>
    </xf>
    <xf numFmtId="0" fontId="7" fillId="0" borderId="65" xfId="0" applyFont="1" applyBorder="1" applyAlignment="1">
      <alignment horizontal="center" vertical="center" wrapText="1"/>
    </xf>
    <xf numFmtId="0" fontId="9" fillId="0" borderId="38" xfId="0" applyFont="1" applyBorder="1"/>
    <xf numFmtId="0" fontId="7" fillId="0" borderId="34"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32" xfId="0" applyFont="1" applyBorder="1"/>
    <xf numFmtId="0" fontId="7" fillId="0" borderId="33" xfId="0" applyFont="1" applyBorder="1" applyAlignment="1">
      <alignment horizontal="center" vertical="center" wrapText="1"/>
    </xf>
    <xf numFmtId="0" fontId="9" fillId="0" borderId="33" xfId="0" applyFont="1" applyBorder="1"/>
    <xf numFmtId="0" fontId="7" fillId="0" borderId="64" xfId="0" applyFont="1" applyBorder="1" applyAlignment="1">
      <alignment horizontal="center" vertical="center" wrapText="1"/>
    </xf>
    <xf numFmtId="0" fontId="9" fillId="0" borderId="64" xfId="0" applyFont="1" applyBorder="1"/>
    <xf numFmtId="0" fontId="9" fillId="0" borderId="37" xfId="0" applyFont="1" applyBorder="1"/>
    <xf numFmtId="0" fontId="7" fillId="0" borderId="60" xfId="0" applyFont="1" applyBorder="1" applyAlignment="1">
      <alignment horizontal="center" vertical="center"/>
    </xf>
    <xf numFmtId="0" fontId="9" fillId="0" borderId="61" xfId="0" applyFont="1" applyBorder="1"/>
    <xf numFmtId="0" fontId="6" fillId="0" borderId="14" xfId="0" applyFont="1" applyBorder="1" applyAlignment="1">
      <alignment horizontal="center" vertical="center"/>
    </xf>
    <xf numFmtId="0" fontId="7" fillId="0" borderId="5" xfId="0" applyFont="1" applyBorder="1" applyAlignment="1">
      <alignment horizontal="center" vertical="center" wrapText="1"/>
    </xf>
    <xf numFmtId="0" fontId="9" fillId="0" borderId="60" xfId="0" applyFont="1" applyBorder="1"/>
    <xf numFmtId="0" fontId="6" fillId="0" borderId="6" xfId="0" applyFont="1" applyBorder="1" applyAlignment="1">
      <alignment horizontal="center" vertical="center" wrapText="1"/>
    </xf>
    <xf numFmtId="0" fontId="7" fillId="0" borderId="7" xfId="0" applyFont="1" applyBorder="1" applyAlignment="1">
      <alignment horizontal="center" vertical="center" wrapText="1"/>
    </xf>
    <xf numFmtId="165" fontId="7" fillId="0" borderId="0" xfId="0" applyNumberFormat="1" applyFont="1" applyAlignment="1"/>
    <xf numFmtId="0" fontId="7" fillId="0" borderId="35" xfId="0" applyFont="1" applyBorder="1" applyAlignment="1">
      <alignment horizontal="center" vertical="center" wrapText="1"/>
    </xf>
    <xf numFmtId="0" fontId="9" fillId="0" borderId="42" xfId="0" applyFont="1" applyBorder="1"/>
    <xf numFmtId="0" fontId="7" fillId="0" borderId="1" xfId="0" applyFont="1" applyBorder="1" applyAlignment="1">
      <alignment horizontal="center" vertical="center" wrapText="1"/>
    </xf>
    <xf numFmtId="0" fontId="9" fillId="0" borderId="31" xfId="0" applyFont="1" applyBorder="1"/>
    <xf numFmtId="0" fontId="7" fillId="0" borderId="14" xfId="0" applyFont="1" applyBorder="1" applyAlignment="1">
      <alignment horizontal="center" vertical="center"/>
    </xf>
    <xf numFmtId="0" fontId="3" fillId="0" borderId="0" xfId="0" applyFont="1" applyAlignment="1">
      <alignment horizontal="left"/>
    </xf>
    <xf numFmtId="0" fontId="9" fillId="0" borderId="8" xfId="0" applyFont="1" applyBorder="1"/>
    <xf numFmtId="0" fontId="9" fillId="0" borderId="41" xfId="0" applyFont="1" applyBorder="1"/>
    <xf numFmtId="0" fontId="6" fillId="0" borderId="0" xfId="0" applyFont="1" applyAlignment="1">
      <alignment horizontal="left"/>
    </xf>
    <xf numFmtId="165" fontId="12" fillId="0" borderId="0" xfId="0" applyNumberFormat="1" applyFont="1" applyAlignment="1">
      <alignment horizont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13" fillId="0" borderId="27" xfId="0" applyFont="1" applyBorder="1" applyAlignment="1">
      <alignment horizontal="center" vertical="center" wrapText="1"/>
    </xf>
    <xf numFmtId="0" fontId="19" fillId="0" borderId="14"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7" fillId="0" borderId="76" xfId="0" applyFont="1" applyBorder="1" applyAlignment="1">
      <alignment horizontal="center" vertical="center" wrapText="1"/>
    </xf>
    <xf numFmtId="0" fontId="9" fillId="0" borderId="77" xfId="0" applyFont="1" applyBorder="1"/>
    <xf numFmtId="0" fontId="14"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18" fillId="0" borderId="65" xfId="0" applyFont="1" applyBorder="1" applyAlignment="1">
      <alignment horizontal="center" vertical="center" wrapText="1"/>
    </xf>
    <xf numFmtId="0" fontId="6" fillId="0" borderId="85" xfId="0" applyFont="1" applyBorder="1" applyAlignment="1">
      <alignment horizontal="center" vertical="center" wrapText="1"/>
    </xf>
    <xf numFmtId="0" fontId="9" fillId="0" borderId="83" xfId="0" applyFont="1" applyBorder="1"/>
    <xf numFmtId="0" fontId="9" fillId="0" borderId="86" xfId="0" applyFont="1" applyBorder="1"/>
    <xf numFmtId="0" fontId="18" fillId="0" borderId="36" xfId="0" applyFont="1" applyBorder="1" applyAlignment="1">
      <alignment horizontal="center" vertical="center" wrapText="1"/>
    </xf>
    <xf numFmtId="0" fontId="18" fillId="0" borderId="34" xfId="0" applyFont="1" applyBorder="1" applyAlignment="1">
      <alignment horizontal="center" vertical="center" wrapText="1"/>
    </xf>
    <xf numFmtId="0" fontId="6" fillId="0" borderId="103" xfId="0" applyFont="1" applyBorder="1" applyAlignment="1">
      <alignment horizontal="center" vertical="center" wrapText="1"/>
    </xf>
    <xf numFmtId="0" fontId="9" fillId="0" borderId="100" xfId="0" applyFont="1" applyBorder="1"/>
    <xf numFmtId="0" fontId="9" fillId="0" borderId="101" xfId="0" applyFont="1" applyBorder="1"/>
    <xf numFmtId="1" fontId="6" fillId="0" borderId="99" xfId="0" applyNumberFormat="1" applyFont="1" applyBorder="1" applyAlignment="1">
      <alignment horizontal="center" vertical="center" wrapText="1"/>
    </xf>
    <xf numFmtId="0" fontId="6" fillId="0" borderId="28" xfId="0" applyFont="1" applyBorder="1" applyAlignment="1">
      <alignment horizontal="center" vertical="center"/>
    </xf>
    <xf numFmtId="0" fontId="7" fillId="0" borderId="5" xfId="0" applyFont="1" applyBorder="1" applyAlignment="1">
      <alignment horizontal="center" vertical="center"/>
    </xf>
    <xf numFmtId="166" fontId="6" fillId="0" borderId="14" xfId="0" applyNumberFormat="1" applyFont="1" applyBorder="1" applyAlignment="1">
      <alignment horizontal="center" vertical="center"/>
    </xf>
    <xf numFmtId="0" fontId="7" fillId="0" borderId="79" xfId="0" applyFont="1" applyBorder="1" applyAlignment="1">
      <alignment horizontal="center" vertical="center" wrapText="1"/>
    </xf>
    <xf numFmtId="0" fontId="9" fillId="0" borderId="87" xfId="0" applyFont="1" applyBorder="1"/>
    <xf numFmtId="0" fontId="9" fillId="0" borderId="90" xfId="0" applyFont="1" applyBorder="1"/>
    <xf numFmtId="0" fontId="6" fillId="0" borderId="80" xfId="0" applyFont="1" applyBorder="1" applyAlignment="1">
      <alignment horizontal="center" vertical="center" wrapText="1"/>
    </xf>
    <xf numFmtId="0" fontId="9" fillId="0" borderId="72" xfId="0" applyFont="1" applyBorder="1"/>
    <xf numFmtId="0" fontId="7" fillId="0" borderId="81" xfId="0" applyFont="1" applyBorder="1" applyAlignment="1">
      <alignment horizontal="center" vertical="center" wrapText="1"/>
    </xf>
    <xf numFmtId="0" fontId="9" fillId="0" borderId="74" xfId="0" applyFont="1" applyBorder="1"/>
    <xf numFmtId="0" fontId="6" fillId="0" borderId="82" xfId="0" applyFont="1" applyBorder="1" applyAlignment="1">
      <alignment horizontal="center" vertical="center" wrapText="1"/>
    </xf>
    <xf numFmtId="0" fontId="9" fillId="0" borderId="84" xfId="0" applyFont="1" applyBorder="1"/>
    <xf numFmtId="0" fontId="7" fillId="0" borderId="88" xfId="0" applyFont="1" applyBorder="1" applyAlignment="1">
      <alignment horizontal="center" vertical="center" wrapText="1"/>
    </xf>
    <xf numFmtId="0" fontId="9" fillId="0" borderId="91" xfId="0" applyFont="1" applyBorder="1"/>
    <xf numFmtId="0" fontId="14" fillId="0" borderId="89" xfId="0" applyFont="1" applyBorder="1" applyAlignment="1">
      <alignment horizontal="center" vertical="center" wrapText="1"/>
    </xf>
    <xf numFmtId="0" fontId="9" fillId="0" borderId="92" xfId="0" applyFont="1" applyBorder="1"/>
    <xf numFmtId="0" fontId="14" fillId="0" borderId="1" xfId="0" applyFont="1" applyBorder="1" applyAlignment="1">
      <alignment horizontal="center" vertical="center" wrapText="1"/>
    </xf>
    <xf numFmtId="0" fontId="7" fillId="0" borderId="65" xfId="0" applyFont="1" applyBorder="1" applyAlignment="1">
      <alignment horizontal="center" vertical="center"/>
    </xf>
    <xf numFmtId="0" fontId="7" fillId="0" borderId="36" xfId="0" applyFont="1" applyBorder="1" applyAlignment="1">
      <alignment horizontal="center" vertical="center"/>
    </xf>
    <xf numFmtId="166" fontId="7" fillId="0" borderId="36" xfId="0" applyNumberFormat="1" applyFont="1" applyBorder="1" applyAlignment="1">
      <alignment horizontal="center" vertical="center"/>
    </xf>
    <xf numFmtId="1" fontId="7" fillId="0" borderId="65" xfId="0" applyNumberFormat="1" applyFont="1" applyBorder="1" applyAlignment="1">
      <alignment horizontal="center" vertical="center"/>
    </xf>
    <xf numFmtId="1" fontId="7" fillId="0" borderId="36" xfId="0" applyNumberFormat="1" applyFont="1" applyBorder="1" applyAlignment="1">
      <alignment horizontal="center" vertical="center"/>
    </xf>
    <xf numFmtId="167" fontId="7" fillId="0" borderId="34" xfId="0" applyNumberFormat="1" applyFont="1" applyBorder="1" applyAlignment="1">
      <alignment horizontal="center" vertical="center"/>
    </xf>
    <xf numFmtId="1" fontId="7" fillId="0" borderId="35" xfId="0" applyNumberFormat="1" applyFont="1" applyBorder="1" applyAlignment="1">
      <alignment horizontal="center" vertical="center"/>
    </xf>
    <xf numFmtId="1" fontId="7" fillId="0" borderId="34" xfId="0" applyNumberFormat="1" applyFont="1" applyBorder="1" applyAlignment="1">
      <alignment horizontal="center" vertical="center"/>
    </xf>
    <xf numFmtId="1" fontId="6" fillId="0" borderId="14"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xf>
    <xf numFmtId="0" fontId="7" fillId="0" borderId="36" xfId="0" applyFont="1" applyBorder="1" applyAlignment="1">
      <alignment horizontal="center"/>
    </xf>
    <xf numFmtId="0" fontId="7" fillId="0" borderId="34" xfId="0" applyFont="1" applyBorder="1" applyAlignment="1">
      <alignment horizontal="center" vertical="center"/>
    </xf>
    <xf numFmtId="0" fontId="7" fillId="0" borderId="65" xfId="0" applyFont="1" applyBorder="1" applyAlignment="1">
      <alignment horizontal="center"/>
    </xf>
    <xf numFmtId="0" fontId="7" fillId="0" borderId="34" xfId="0" applyFont="1" applyBorder="1" applyAlignment="1">
      <alignment horizontal="center"/>
    </xf>
    <xf numFmtId="0" fontId="7" fillId="0" borderId="37" xfId="0" applyFont="1" applyBorder="1" applyAlignment="1">
      <alignment horizontal="center" vertical="center"/>
    </xf>
    <xf numFmtId="0" fontId="6" fillId="0" borderId="61" xfId="0" applyFont="1" applyBorder="1" applyAlignment="1">
      <alignment horizontal="center" vertical="center"/>
    </xf>
    <xf numFmtId="1" fontId="6" fillId="0" borderId="5" xfId="0" applyNumberFormat="1" applyFont="1" applyBorder="1" applyAlignment="1">
      <alignment horizontal="center" vertical="center" wrapText="1"/>
    </xf>
    <xf numFmtId="0" fontId="7" fillId="2" borderId="110" xfId="0" applyFont="1" applyFill="1" applyBorder="1" applyAlignment="1">
      <alignment horizontal="center" vertical="center" wrapText="1"/>
    </xf>
    <xf numFmtId="0" fontId="9" fillId="0" borderId="111" xfId="0" applyFont="1" applyBorder="1"/>
    <xf numFmtId="0" fontId="9" fillId="0" borderId="112" xfId="0" applyFont="1" applyBorder="1"/>
    <xf numFmtId="0" fontId="7" fillId="3" borderId="6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4" xfId="0" applyFont="1" applyFill="1" applyBorder="1" applyAlignment="1">
      <alignment horizontal="center" vertical="center"/>
    </xf>
    <xf numFmtId="1" fontId="6" fillId="0" borderId="9" xfId="0" applyNumberFormat="1" applyFont="1" applyBorder="1" applyAlignment="1">
      <alignment horizontal="center" vertical="center"/>
    </xf>
    <xf numFmtId="0" fontId="1" fillId="0" borderId="34" xfId="0" applyFont="1" applyBorder="1" applyAlignment="1">
      <alignment horizontal="center" vertical="center"/>
    </xf>
    <xf numFmtId="0" fontId="7" fillId="2" borderId="1" xfId="0" applyFont="1" applyFill="1" applyBorder="1" applyAlignment="1">
      <alignment horizontal="center" vertical="center" wrapText="1"/>
    </xf>
    <xf numFmtId="0" fontId="9" fillId="0" borderId="107" xfId="0" applyFont="1" applyBorder="1"/>
    <xf numFmtId="0" fontId="6" fillId="0" borderId="0" xfId="0" applyFont="1" applyAlignment="1">
      <alignment horizontal="center" vertical="center"/>
    </xf>
    <xf numFmtId="0" fontId="38" fillId="0" borderId="0" xfId="0" applyFont="1" applyAlignment="1">
      <alignment horizontal="left" vertical="center"/>
    </xf>
    <xf numFmtId="0" fontId="1" fillId="0" borderId="1" xfId="0" applyFont="1" applyBorder="1" applyAlignment="1">
      <alignment horizontal="center" vertical="center"/>
    </xf>
    <xf numFmtId="0" fontId="9" fillId="0" borderId="75" xfId="0" applyFont="1" applyBorder="1"/>
    <xf numFmtId="2" fontId="3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7" xfId="0" applyFont="1" applyBorder="1" applyAlignment="1">
      <alignment horizontal="center"/>
    </xf>
    <xf numFmtId="0" fontId="36" fillId="0" borderId="1" xfId="0" applyFont="1" applyBorder="1" applyAlignment="1">
      <alignment horizontal="center" vertical="center" wrapText="1"/>
    </xf>
    <xf numFmtId="0" fontId="1" fillId="0" borderId="28" xfId="0" applyFont="1" applyBorder="1" applyAlignment="1">
      <alignment horizontal="center"/>
    </xf>
    <xf numFmtId="0" fontId="10" fillId="0" borderId="0" xfId="0" applyFont="1" applyAlignment="1">
      <alignment horizontal="center"/>
    </xf>
    <xf numFmtId="0" fontId="38" fillId="0" borderId="0" xfId="0" applyFont="1" applyAlignment="1">
      <alignment vertical="center"/>
    </xf>
    <xf numFmtId="0" fontId="33" fillId="0" borderId="0" xfId="0" applyFont="1" applyAlignment="1"/>
    <xf numFmtId="0" fontId="34" fillId="0" borderId="1" xfId="0" applyFont="1" applyBorder="1" applyAlignment="1">
      <alignment horizontal="center" vertical="top" wrapText="1"/>
    </xf>
    <xf numFmtId="0" fontId="2" fillId="0" borderId="0" xfId="0" applyFont="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6" fillId="0" borderId="0" xfId="0" applyFont="1" applyAlignment="1">
      <alignment horizontal="left" wrapText="1"/>
    </xf>
    <xf numFmtId="0" fontId="6" fillId="0" borderId="0" xfId="0" applyFont="1" applyAlignment="1"/>
    <xf numFmtId="0" fontId="57" fillId="0" borderId="105" xfId="2" applyFont="1" applyAlignment="1">
      <alignment horizontal="left" wrapText="1"/>
    </xf>
    <xf numFmtId="0" fontId="59" fillId="0" borderId="105" xfId="3" applyFont="1" applyAlignment="1">
      <alignment horizontal="center" vertical="top" wrapText="1"/>
    </xf>
    <xf numFmtId="0" fontId="55" fillId="0" borderId="105" xfId="3" applyAlignment="1">
      <alignment horizontal="center"/>
    </xf>
    <xf numFmtId="0" fontId="48" fillId="0" borderId="105" xfId="1" applyFont="1" applyAlignment="1">
      <alignment horizontal="center"/>
    </xf>
    <xf numFmtId="0" fontId="47" fillId="0" borderId="105" xfId="1" applyFont="1" applyAlignment="1">
      <alignment horizontal="center"/>
    </xf>
    <xf numFmtId="0" fontId="54" fillId="0" borderId="105" xfId="2" applyFont="1" applyAlignment="1" applyProtection="1">
      <alignment horizontal="left" vertical="top" wrapText="1"/>
      <protection locked="0"/>
    </xf>
    <xf numFmtId="0" fontId="57" fillId="0" borderId="105" xfId="2" applyFont="1" applyAlignment="1">
      <alignment horizontal="left" vertical="center" wrapText="1"/>
    </xf>
    <xf numFmtId="0" fontId="64" fillId="0" borderId="125" xfId="4" applyFont="1" applyBorder="1" applyAlignment="1">
      <alignment horizontal="center" vertical="center"/>
    </xf>
    <xf numFmtId="0" fontId="64" fillId="0" borderId="115" xfId="4" applyFont="1" applyBorder="1" applyAlignment="1">
      <alignment horizontal="center" vertical="center"/>
    </xf>
    <xf numFmtId="0" fontId="64" fillId="0" borderId="122" xfId="4" applyFont="1" applyBorder="1" applyAlignment="1">
      <alignment horizontal="center" vertical="center"/>
    </xf>
    <xf numFmtId="0" fontId="64" fillId="0" borderId="131" xfId="4" applyFont="1" applyBorder="1" applyAlignment="1">
      <alignment horizontal="center" vertical="center"/>
    </xf>
  </cellXfs>
  <cellStyles count="6">
    <cellStyle name="Normal" xfId="0" builtinId="0"/>
    <cellStyle name="Normal 2" xfId="2"/>
    <cellStyle name="Normal 2 2" xfId="3"/>
    <cellStyle name="Normal 4" xfId="1"/>
    <cellStyle name="Normal 5" xfId="4"/>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0"/>
  <sheetViews>
    <sheetView workbookViewId="0">
      <selection activeCell="A15" sqref="A15"/>
    </sheetView>
  </sheetViews>
  <sheetFormatPr defaultColWidth="14.42578125" defaultRowHeight="15" customHeight="1" x14ac:dyDescent="0.2"/>
  <cols>
    <col min="1" max="1" width="11.85546875" customWidth="1"/>
    <col min="2" max="2" width="4.7109375" customWidth="1"/>
    <col min="3" max="3" width="5.5703125" customWidth="1"/>
    <col min="4" max="4" width="6.140625" customWidth="1"/>
    <col min="5" max="11" width="1.7109375" customWidth="1"/>
    <col min="12" max="12" width="2.85546875" customWidth="1"/>
    <col min="13" max="16" width="1.7109375" customWidth="1"/>
    <col min="17" max="17" width="1.85546875" customWidth="1"/>
    <col min="18" max="20" width="1.7109375" customWidth="1"/>
    <col min="21" max="21" width="3.28515625" customWidth="1"/>
    <col min="22" max="22" width="1.85546875" customWidth="1"/>
    <col min="23" max="27" width="1.7109375" customWidth="1"/>
    <col min="28" max="28" width="2" customWidth="1"/>
    <col min="29" max="29" width="0.140625" customWidth="1"/>
    <col min="30" max="32" width="1.7109375" customWidth="1"/>
    <col min="33" max="33" width="3.28515625" customWidth="1"/>
    <col min="34" max="37" width="1.7109375" customWidth="1"/>
    <col min="38" max="38" width="3.140625" customWidth="1"/>
    <col min="39" max="40" width="3.7109375" customWidth="1"/>
    <col min="41" max="41" width="3.140625" customWidth="1"/>
    <col min="42" max="42" width="4" customWidth="1"/>
    <col min="43" max="43" width="4.140625" customWidth="1"/>
    <col min="44" max="44" width="4.7109375" customWidth="1"/>
    <col min="45" max="47" width="8.85546875" customWidth="1"/>
    <col min="48" max="48" width="0.28515625" hidden="1" customWidth="1"/>
    <col min="49" max="50" width="9.140625" hidden="1" customWidth="1"/>
  </cols>
  <sheetData>
    <row r="1" spans="1:50" ht="12.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ustomHeight="1" x14ac:dyDescent="0.2">
      <c r="A2" s="2" t="s">
        <v>0</v>
      </c>
      <c r="B2" s="2"/>
      <c r="C2" s="2"/>
      <c r="D2" s="2"/>
      <c r="E2" s="2"/>
      <c r="F2" s="2"/>
      <c r="G2" s="2"/>
      <c r="H2" s="2"/>
      <c r="I2" s="2"/>
      <c r="J2" s="2"/>
      <c r="K2" s="2"/>
      <c r="L2" s="2"/>
      <c r="M2" s="2"/>
      <c r="N2" s="2"/>
      <c r="O2" s="2"/>
      <c r="P2" s="2"/>
      <c r="Q2" s="2"/>
      <c r="R2" s="2"/>
      <c r="S2" s="2"/>
      <c r="T2" s="3"/>
      <c r="U2" s="3"/>
      <c r="V2" s="3"/>
      <c r="W2" s="3"/>
      <c r="X2" s="3"/>
      <c r="Y2" s="2" t="s">
        <v>1</v>
      </c>
      <c r="Z2" s="2"/>
      <c r="AA2" s="2"/>
      <c r="AB2" s="2"/>
      <c r="AC2" s="2"/>
      <c r="AD2" s="2"/>
      <c r="AE2" s="2"/>
      <c r="AF2" s="2"/>
      <c r="AG2" s="2"/>
      <c r="AH2" s="2"/>
      <c r="AI2" s="2"/>
      <c r="AJ2" s="2"/>
      <c r="AK2" s="2"/>
      <c r="AL2" s="2"/>
      <c r="AM2" s="2"/>
      <c r="AN2" s="2"/>
      <c r="AO2" s="2"/>
      <c r="AP2" s="2"/>
      <c r="AQ2" s="2"/>
      <c r="AR2" s="2"/>
      <c r="AS2" s="2"/>
      <c r="AT2" s="1"/>
      <c r="AU2" s="1"/>
      <c r="AV2" s="1"/>
      <c r="AW2" s="1"/>
      <c r="AX2" s="1"/>
    </row>
    <row r="3" spans="1:50" ht="12.75" customHeight="1" x14ac:dyDescent="0.2">
      <c r="A3" s="3" t="s">
        <v>2</v>
      </c>
      <c r="B3" s="3"/>
      <c r="C3" s="3"/>
      <c r="D3" s="3"/>
      <c r="E3" s="3"/>
      <c r="F3" s="3"/>
      <c r="G3" s="3"/>
      <c r="H3" s="3"/>
      <c r="I3" s="3"/>
      <c r="J3" s="3"/>
      <c r="K3" s="3"/>
      <c r="L3" s="3"/>
      <c r="M3" s="3"/>
      <c r="N3" s="3"/>
      <c r="O3" s="3"/>
      <c r="P3" s="3"/>
      <c r="Q3" s="3"/>
      <c r="R3" s="4"/>
      <c r="S3" s="4"/>
      <c r="T3" s="4"/>
      <c r="U3" s="4"/>
      <c r="V3" s="5"/>
      <c r="W3" s="5"/>
      <c r="X3" s="5"/>
      <c r="Y3" s="5"/>
      <c r="Z3" s="5"/>
      <c r="AA3" s="5"/>
      <c r="AB3" s="5"/>
      <c r="AC3" s="5"/>
      <c r="AD3" s="5"/>
      <c r="AE3" s="5"/>
      <c r="AF3" s="5"/>
      <c r="AG3" s="5"/>
      <c r="AH3" s="5"/>
      <c r="AI3" s="5"/>
      <c r="AJ3" s="5"/>
      <c r="AK3" s="5"/>
      <c r="AL3" s="5"/>
      <c r="AM3" s="5"/>
      <c r="AN3" s="5"/>
      <c r="AO3" s="5"/>
      <c r="AP3" s="5"/>
      <c r="AQ3" s="3"/>
      <c r="AR3" s="3"/>
      <c r="AS3" s="3"/>
      <c r="AT3" s="1"/>
      <c r="AU3" s="1"/>
      <c r="AV3" s="1"/>
      <c r="AW3" s="1"/>
      <c r="AX3" s="1"/>
    </row>
    <row r="4" spans="1:50" ht="12.75" customHeight="1" x14ac:dyDescent="0.2">
      <c r="A4" s="3"/>
      <c r="B4" s="3"/>
      <c r="C4" s="3"/>
      <c r="D4" s="3"/>
      <c r="E4" s="3"/>
      <c r="F4" s="3"/>
      <c r="G4" s="3"/>
      <c r="H4" s="3"/>
      <c r="I4" s="3"/>
      <c r="J4" s="3"/>
      <c r="K4" s="3"/>
      <c r="L4" s="3"/>
      <c r="M4" s="3"/>
      <c r="N4" s="3"/>
      <c r="O4" s="3"/>
      <c r="P4" s="3"/>
      <c r="Q4" s="3"/>
      <c r="R4" s="4"/>
      <c r="S4" s="4"/>
      <c r="T4" s="4"/>
      <c r="U4" s="4"/>
      <c r="V4" s="5"/>
      <c r="W4" s="5"/>
      <c r="X4" s="5"/>
      <c r="Y4" s="5"/>
      <c r="Z4" s="5"/>
      <c r="AA4" s="5"/>
      <c r="AB4" s="5"/>
      <c r="AC4" s="5"/>
      <c r="AD4" s="5"/>
      <c r="AE4" s="5"/>
      <c r="AF4" s="5"/>
      <c r="AG4" s="5"/>
      <c r="AH4" s="5"/>
      <c r="AI4" s="5"/>
      <c r="AJ4" s="5"/>
      <c r="AK4" s="5"/>
      <c r="AL4" s="5"/>
      <c r="AM4" s="5"/>
      <c r="AN4" s="5"/>
      <c r="AO4" s="5"/>
      <c r="AP4" s="5"/>
      <c r="AQ4" s="3"/>
      <c r="AR4" s="3"/>
      <c r="AS4" s="3"/>
      <c r="AT4" s="1"/>
      <c r="AU4" s="1"/>
      <c r="AV4" s="1"/>
      <c r="AW4" s="1"/>
      <c r="AX4" s="1"/>
    </row>
    <row r="5" spans="1:50" ht="12.75" customHeight="1" x14ac:dyDescent="0.2">
      <c r="A5" s="3"/>
      <c r="B5" s="3"/>
      <c r="C5" s="3"/>
      <c r="D5" s="3"/>
      <c r="E5" s="3"/>
      <c r="F5" s="3"/>
      <c r="G5" s="3"/>
      <c r="H5" s="3"/>
      <c r="I5" s="3"/>
      <c r="J5" s="3"/>
      <c r="K5" s="3"/>
      <c r="L5" s="3"/>
      <c r="M5" s="3"/>
      <c r="N5" s="3"/>
      <c r="O5" s="3"/>
      <c r="P5" s="3"/>
      <c r="Q5" s="3"/>
      <c r="R5" s="4"/>
      <c r="S5" s="4"/>
      <c r="T5" s="4"/>
      <c r="U5" s="4"/>
      <c r="V5" s="5"/>
      <c r="W5" s="5"/>
      <c r="X5" s="5"/>
      <c r="Y5" s="5"/>
      <c r="Z5" s="5"/>
      <c r="AA5" s="5"/>
      <c r="AB5" s="5"/>
      <c r="AC5" s="5"/>
      <c r="AD5" s="5"/>
      <c r="AE5" s="5"/>
      <c r="AF5" s="5"/>
      <c r="AG5" s="5"/>
      <c r="AH5" s="5"/>
      <c r="AI5" s="5"/>
      <c r="AJ5" s="5"/>
      <c r="AK5" s="5"/>
      <c r="AL5" s="5"/>
      <c r="AM5" s="5"/>
      <c r="AN5" s="5"/>
      <c r="AO5" s="5"/>
      <c r="AP5" s="5"/>
      <c r="AQ5" s="3"/>
      <c r="AR5" s="3"/>
      <c r="AS5" s="3"/>
      <c r="AT5" s="1"/>
      <c r="AU5" s="1"/>
      <c r="AV5" s="1"/>
      <c r="AW5" s="1"/>
      <c r="AX5" s="1"/>
    </row>
    <row r="6" spans="1:50" ht="59.25" customHeight="1" x14ac:dyDescent="0.2">
      <c r="A6" s="3"/>
      <c r="B6" s="3"/>
      <c r="C6" s="3"/>
      <c r="D6" s="3"/>
      <c r="E6" s="3"/>
      <c r="F6" s="3"/>
      <c r="G6" s="3"/>
      <c r="H6" s="3"/>
      <c r="I6" s="3"/>
      <c r="J6" s="3"/>
      <c r="K6" s="3"/>
      <c r="L6" s="3"/>
      <c r="M6" s="3"/>
      <c r="N6" s="3"/>
      <c r="O6" s="3"/>
      <c r="P6" s="3"/>
      <c r="Q6" s="3"/>
      <c r="R6" s="4"/>
      <c r="S6" s="4"/>
      <c r="T6" s="4"/>
      <c r="U6" s="4"/>
      <c r="V6" s="5"/>
      <c r="W6" s="5"/>
      <c r="X6" s="5"/>
      <c r="Y6" s="5"/>
      <c r="Z6" s="5"/>
      <c r="AA6" s="5"/>
      <c r="AB6" s="5"/>
      <c r="AC6" s="5"/>
      <c r="AD6" s="5"/>
      <c r="AE6" s="5"/>
      <c r="AF6" s="5"/>
      <c r="AG6" s="5"/>
      <c r="AH6" s="5"/>
      <c r="AI6" s="5"/>
      <c r="AJ6" s="5"/>
      <c r="AK6" s="5"/>
      <c r="AL6" s="5"/>
      <c r="AM6" s="5"/>
      <c r="AN6" s="5"/>
      <c r="AO6" s="5"/>
      <c r="AP6" s="5"/>
      <c r="AQ6" s="3"/>
      <c r="AR6" s="3"/>
      <c r="AS6" s="3"/>
      <c r="AT6" s="1"/>
      <c r="AU6" s="1"/>
      <c r="AV6" s="1"/>
      <c r="AW6" s="1"/>
      <c r="AX6" s="1"/>
    </row>
    <row r="7" spans="1:50" ht="21.75" customHeight="1" x14ac:dyDescent="0.25">
      <c r="A7" s="705" t="s">
        <v>3</v>
      </c>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1"/>
      <c r="AQ7" s="1"/>
      <c r="AR7" s="1"/>
      <c r="AS7" s="1"/>
      <c r="AT7" s="1"/>
      <c r="AU7" s="1"/>
      <c r="AV7" s="1"/>
      <c r="AW7" s="1"/>
      <c r="AX7" s="1"/>
    </row>
    <row r="8" spans="1:50" ht="21.75" customHeight="1"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1"/>
      <c r="AQ8" s="1"/>
      <c r="AR8" s="1"/>
      <c r="AS8" s="1"/>
      <c r="AT8" s="1"/>
      <c r="AU8" s="1"/>
      <c r="AV8" s="1"/>
      <c r="AW8" s="1"/>
      <c r="AX8" s="1"/>
    </row>
    <row r="9" spans="1:50" ht="21.75" customHeight="1"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1"/>
      <c r="AQ9" s="1"/>
      <c r="AR9" s="1"/>
      <c r="AS9" s="1"/>
      <c r="AT9" s="1"/>
      <c r="AU9" s="1"/>
      <c r="AV9" s="1"/>
      <c r="AW9" s="1"/>
      <c r="AX9" s="1"/>
    </row>
    <row r="10" spans="1:50"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1"/>
      <c r="AU10" s="1"/>
      <c r="AV10" s="1"/>
      <c r="AW10" s="1"/>
      <c r="AX10" s="1"/>
    </row>
    <row r="11" spans="1:50" ht="12.75" customHeight="1" x14ac:dyDescent="0.2">
      <c r="A11" s="2" t="s">
        <v>4</v>
      </c>
      <c r="B11" s="2"/>
      <c r="C11" s="2"/>
      <c r="D11" s="2"/>
      <c r="E11" s="2"/>
      <c r="F11" s="2"/>
      <c r="G11" s="2"/>
      <c r="H11" s="2"/>
      <c r="I11" s="2"/>
      <c r="J11" s="2"/>
      <c r="K11" s="2"/>
      <c r="L11" s="2"/>
      <c r="M11" s="2"/>
      <c r="N11" s="2"/>
      <c r="O11" s="2"/>
      <c r="P11" s="2"/>
      <c r="Q11" s="2"/>
      <c r="R11" s="2"/>
      <c r="S11" s="2"/>
      <c r="T11" s="2"/>
      <c r="U11" s="2"/>
      <c r="V11" s="2"/>
      <c r="W11" s="4"/>
      <c r="X11" s="4"/>
      <c r="Y11" s="4"/>
      <c r="Z11" s="4"/>
      <c r="AA11" s="4"/>
      <c r="AB11" s="4"/>
      <c r="AC11" s="4"/>
      <c r="AD11" s="4"/>
      <c r="AE11" s="1"/>
      <c r="AF11" s="1"/>
      <c r="AG11" s="1"/>
      <c r="AH11" s="1"/>
      <c r="AI11" s="1"/>
      <c r="AJ11" s="707"/>
      <c r="AK11" s="706"/>
      <c r="AL11" s="706"/>
      <c r="AM11" s="706"/>
      <c r="AN11" s="706"/>
      <c r="AO11" s="4"/>
      <c r="AP11" s="4"/>
      <c r="AQ11" s="2"/>
      <c r="AR11" s="2"/>
      <c r="AS11" s="2"/>
      <c r="AT11" s="1"/>
      <c r="AU11" s="1"/>
      <c r="AV11" s="1"/>
      <c r="AW11" s="1"/>
      <c r="AX11" s="1"/>
    </row>
    <row r="12" spans="1:50" ht="12.75" customHeight="1" x14ac:dyDescent="0.2">
      <c r="A12" s="2" t="s">
        <v>5</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7"/>
      <c r="AD12" s="7"/>
      <c r="AE12" s="7"/>
      <c r="AF12" s="7"/>
      <c r="AG12" s="7"/>
      <c r="AH12" s="7"/>
      <c r="AI12" s="7"/>
      <c r="AJ12" s="7"/>
      <c r="AK12" s="7"/>
      <c r="AL12" s="7"/>
      <c r="AM12" s="7"/>
      <c r="AN12" s="7"/>
      <c r="AO12" s="7"/>
      <c r="AP12" s="7"/>
      <c r="AQ12" s="7"/>
      <c r="AR12" s="7"/>
      <c r="AS12" s="7"/>
      <c r="AT12" s="1"/>
      <c r="AU12" s="1"/>
      <c r="AV12" s="1"/>
      <c r="AW12" s="1"/>
      <c r="AX12" s="1"/>
    </row>
    <row r="13" spans="1:50" ht="12.75" customHeight="1" x14ac:dyDescent="0.2">
      <c r="A13" s="3" t="s">
        <v>6</v>
      </c>
      <c r="B13" s="3"/>
      <c r="C13" s="3"/>
      <c r="D13" s="3"/>
      <c r="E13" s="3"/>
      <c r="F13" s="3"/>
      <c r="G13" s="3"/>
      <c r="H13" s="3"/>
      <c r="I13" s="3"/>
      <c r="J13" s="3"/>
      <c r="K13" s="3"/>
      <c r="L13" s="3"/>
      <c r="M13" s="3"/>
      <c r="N13" s="3"/>
      <c r="O13" s="3"/>
      <c r="P13" s="3"/>
      <c r="Q13" s="3"/>
      <c r="R13" s="3"/>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1"/>
      <c r="AU13" s="1"/>
      <c r="AV13" s="1"/>
      <c r="AW13" s="1"/>
      <c r="AX13" s="1"/>
    </row>
    <row r="14" spans="1:50" ht="12.75" customHeight="1" x14ac:dyDescent="0.2">
      <c r="A14" s="3" t="s">
        <v>7</v>
      </c>
      <c r="B14" s="3"/>
      <c r="C14" s="3"/>
      <c r="D14" s="3"/>
      <c r="E14" s="3"/>
      <c r="F14" s="3"/>
      <c r="G14" s="3"/>
      <c r="H14" s="3"/>
      <c r="I14" s="3"/>
      <c r="J14" s="3"/>
      <c r="K14" s="3"/>
      <c r="L14" s="3"/>
      <c r="M14" s="3"/>
      <c r="N14" s="3"/>
      <c r="O14" s="3"/>
      <c r="P14" s="3"/>
      <c r="Q14" s="3"/>
      <c r="R14" s="3"/>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1"/>
      <c r="AU14" s="1"/>
      <c r="AV14" s="1"/>
      <c r="AW14" s="1"/>
      <c r="AX14" s="1"/>
    </row>
    <row r="15" spans="1:50" ht="12.75" customHeight="1" x14ac:dyDescent="0.2">
      <c r="A15" s="8" t="s">
        <v>347</v>
      </c>
      <c r="B15" s="9"/>
      <c r="C15" s="9"/>
      <c r="D15" s="9"/>
      <c r="E15" s="9"/>
      <c r="F15" s="9"/>
      <c r="G15" s="9"/>
      <c r="H15" s="9"/>
      <c r="I15" s="9"/>
      <c r="J15" s="9"/>
      <c r="K15" s="9"/>
      <c r="L15" s="9"/>
      <c r="M15" s="9"/>
      <c r="N15" s="9"/>
      <c r="O15" s="9"/>
      <c r="P15" s="9"/>
      <c r="Q15" s="9"/>
      <c r="R15" s="9"/>
      <c r="S15" s="9"/>
      <c r="T15" s="9"/>
      <c r="U15" s="9"/>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
      <c r="AU15" s="1"/>
      <c r="AV15" s="1"/>
      <c r="AW15" s="1"/>
      <c r="AX15" s="1"/>
    </row>
    <row r="16" spans="1:50" ht="12.75" customHeight="1" x14ac:dyDescent="0.2">
      <c r="A16" s="8"/>
      <c r="B16" s="9"/>
      <c r="C16" s="9"/>
      <c r="D16" s="9"/>
      <c r="E16" s="9"/>
      <c r="F16" s="9"/>
      <c r="G16" s="9"/>
      <c r="H16" s="9"/>
      <c r="I16" s="9"/>
      <c r="J16" s="9"/>
      <c r="K16" s="9"/>
      <c r="L16" s="9"/>
      <c r="M16" s="9"/>
      <c r="N16" s="9"/>
      <c r="O16" s="9"/>
      <c r="P16" s="9"/>
      <c r="Q16" s="9"/>
      <c r="R16" s="9"/>
      <c r="S16" s="9"/>
      <c r="T16" s="9"/>
      <c r="U16" s="9"/>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
      <c r="AU16" s="1"/>
      <c r="AV16" s="1"/>
      <c r="AW16" s="1"/>
      <c r="AX16" s="1"/>
    </row>
    <row r="17" spans="1:50" ht="12.75" customHeight="1" x14ac:dyDescent="0.2">
      <c r="A17" s="8"/>
      <c r="B17" s="9"/>
      <c r="C17" s="9"/>
      <c r="D17" s="9"/>
      <c r="E17" s="9"/>
      <c r="F17" s="9"/>
      <c r="G17" s="9"/>
      <c r="H17" s="9"/>
      <c r="I17" s="9"/>
      <c r="J17" s="9"/>
      <c r="K17" s="9"/>
      <c r="L17" s="9"/>
      <c r="M17" s="9"/>
      <c r="N17" s="9"/>
      <c r="O17" s="9"/>
      <c r="P17" s="9"/>
      <c r="Q17" s="9"/>
      <c r="R17" s="9"/>
      <c r="S17" s="9"/>
      <c r="T17" s="9"/>
      <c r="U17" s="9"/>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
      <c r="AU17" s="1"/>
      <c r="AV17" s="1"/>
      <c r="AW17" s="1"/>
      <c r="AX17" s="1"/>
    </row>
    <row r="18" spans="1:50" ht="12.75" customHeight="1" x14ac:dyDescent="0.2">
      <c r="A18" s="8"/>
      <c r="B18" s="9"/>
      <c r="C18" s="9"/>
      <c r="D18" s="9"/>
      <c r="E18" s="9"/>
      <c r="F18" s="9"/>
      <c r="G18" s="9"/>
      <c r="H18" s="9"/>
      <c r="I18" s="9"/>
      <c r="J18" s="9"/>
      <c r="K18" s="9"/>
      <c r="L18" s="9"/>
      <c r="M18" s="9"/>
      <c r="N18" s="9"/>
      <c r="O18" s="9"/>
      <c r="P18" s="9"/>
      <c r="Q18" s="9"/>
      <c r="R18" s="9"/>
      <c r="S18" s="9"/>
      <c r="T18" s="9"/>
      <c r="U18" s="9"/>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
      <c r="AU18" s="1"/>
      <c r="AV18" s="1"/>
      <c r="AW18" s="1"/>
      <c r="AX18" s="1"/>
    </row>
    <row r="19" spans="1:50" ht="75.75" customHeight="1" x14ac:dyDescent="0.2">
      <c r="A19" s="8"/>
      <c r="B19" s="9"/>
      <c r="C19" s="9"/>
      <c r="D19" s="9"/>
      <c r="E19" s="9"/>
      <c r="F19" s="9"/>
      <c r="G19" s="9"/>
      <c r="H19" s="9"/>
      <c r="I19" s="9"/>
      <c r="J19" s="9"/>
      <c r="K19" s="9"/>
      <c r="L19" s="9"/>
      <c r="M19" s="9"/>
      <c r="N19" s="9"/>
      <c r="O19" s="9"/>
      <c r="P19" s="9"/>
      <c r="Q19" s="9"/>
      <c r="R19" s="9"/>
      <c r="S19" s="9"/>
      <c r="T19" s="9"/>
      <c r="U19" s="9"/>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
      <c r="AU19" s="1"/>
      <c r="AV19" s="1"/>
      <c r="AW19" s="1"/>
      <c r="AX19" s="1"/>
    </row>
    <row r="20" spans="1:50" ht="12.75" customHeight="1" x14ac:dyDescent="0.2">
      <c r="A20" s="708" t="s">
        <v>8</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706"/>
      <c r="AM20" s="706"/>
      <c r="AN20" s="12"/>
      <c r="AO20" s="12"/>
      <c r="AP20" s="12"/>
      <c r="AQ20" s="12"/>
      <c r="AR20" s="12"/>
      <c r="AS20" s="12"/>
      <c r="AT20" s="1"/>
      <c r="AU20" s="1"/>
      <c r="AV20" s="1"/>
      <c r="AW20" s="1"/>
      <c r="AX20" s="1"/>
    </row>
    <row r="21" spans="1:50" ht="15.75" customHeight="1"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
      <c r="AU21" s="1"/>
      <c r="AV21" s="1"/>
      <c r="AW21" s="1"/>
      <c r="AX21" s="1"/>
    </row>
    <row r="22" spans="1:50" ht="12.75" customHeight="1" x14ac:dyDescent="0.2">
      <c r="A22" s="13"/>
      <c r="B22" s="13"/>
      <c r="C22" s="13"/>
      <c r="D22" s="13"/>
      <c r="E22" s="13"/>
      <c r="F22" s="13"/>
      <c r="G22" s="13"/>
      <c r="H22" s="13"/>
      <c r="I22" s="13"/>
      <c r="J22" s="13"/>
      <c r="K22" s="13"/>
      <c r="L22" s="13"/>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12"/>
      <c r="AP22" s="12"/>
      <c r="AQ22" s="12"/>
      <c r="AR22" s="12"/>
      <c r="AS22" s="12"/>
      <c r="AT22" s="1"/>
      <c r="AU22" s="1"/>
      <c r="AV22" s="1"/>
      <c r="AW22" s="1"/>
      <c r="AX22" s="1"/>
    </row>
    <row r="23" spans="1:50" ht="12.75" customHeight="1" x14ac:dyDescent="0.2">
      <c r="A23" s="12"/>
      <c r="B23" s="12" t="s">
        <v>9</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
      <c r="AU23" s="1"/>
      <c r="AV23" s="1"/>
      <c r="AW23" s="1"/>
      <c r="AX23" s="1"/>
    </row>
    <row r="24" spans="1:50" ht="12.75" customHeight="1" x14ac:dyDescent="0.2">
      <c r="A24" s="12"/>
      <c r="B24" s="12" t="s">
        <v>10</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
      <c r="AU24" s="1"/>
      <c r="AV24" s="1"/>
      <c r="AW24" s="1"/>
      <c r="AX24" s="1"/>
    </row>
    <row r="25" spans="1:50" ht="12.75" hidden="1" customHeight="1" x14ac:dyDescent="0.2">
      <c r="A25" s="708" t="s">
        <v>11</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12"/>
      <c r="AR25" s="12"/>
      <c r="AS25" s="12"/>
      <c r="AT25" s="1"/>
      <c r="AU25" s="1"/>
      <c r="AV25" s="1"/>
      <c r="AW25" s="1"/>
      <c r="AX25" s="1"/>
    </row>
    <row r="26" spans="1:50" ht="12.75" hidden="1"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4"/>
      <c r="AP26" s="14"/>
      <c r="AQ26" s="14"/>
      <c r="AR26" s="14"/>
      <c r="AS26" s="14"/>
      <c r="AT26" s="1"/>
      <c r="AU26" s="1"/>
      <c r="AV26" s="1"/>
      <c r="AW26" s="1"/>
      <c r="AX26" s="1"/>
    </row>
    <row r="27" spans="1:50" ht="12.75" hidden="1" customHeight="1" x14ac:dyDescent="0.2">
      <c r="A27" s="1"/>
      <c r="B27" s="1"/>
      <c r="C27" s="1"/>
      <c r="D27" s="15"/>
      <c r="E27" s="709" t="s">
        <v>12</v>
      </c>
      <c r="F27" s="693"/>
      <c r="G27" s="693"/>
      <c r="H27" s="693"/>
      <c r="I27" s="693"/>
      <c r="J27" s="693"/>
      <c r="K27" s="693"/>
      <c r="L27" s="696"/>
      <c r="M27" s="709" t="s">
        <v>13</v>
      </c>
      <c r="N27" s="693"/>
      <c r="O27" s="693"/>
      <c r="P27" s="693"/>
      <c r="Q27" s="693"/>
      <c r="R27" s="693"/>
      <c r="S27" s="693"/>
      <c r="T27" s="693"/>
      <c r="U27" s="696"/>
      <c r="V27" s="710" t="s">
        <v>14</v>
      </c>
      <c r="W27" s="711"/>
      <c r="X27" s="711"/>
      <c r="Y27" s="712"/>
      <c r="Z27" s="709" t="s">
        <v>15</v>
      </c>
      <c r="AA27" s="693"/>
      <c r="AB27" s="693"/>
      <c r="AC27" s="693"/>
      <c r="AD27" s="693"/>
      <c r="AE27" s="693"/>
      <c r="AF27" s="693"/>
      <c r="AG27" s="696"/>
      <c r="AH27" s="1"/>
      <c r="AI27" s="1"/>
      <c r="AJ27" s="1"/>
      <c r="AK27" s="1"/>
      <c r="AL27" s="1"/>
      <c r="AM27" s="1"/>
      <c r="AN27" s="1"/>
      <c r="AO27" s="14"/>
      <c r="AP27" s="14"/>
      <c r="AQ27" s="14"/>
      <c r="AR27" s="14"/>
      <c r="AS27" s="14"/>
      <c r="AT27" s="1"/>
      <c r="AU27" s="1"/>
      <c r="AV27" s="1"/>
      <c r="AW27" s="1"/>
      <c r="AX27" s="1"/>
    </row>
    <row r="28" spans="1:50" ht="12.75" hidden="1" customHeight="1" x14ac:dyDescent="0.2">
      <c r="A28" s="1"/>
      <c r="B28" s="1"/>
      <c r="C28" s="1"/>
      <c r="D28" s="16" t="s">
        <v>16</v>
      </c>
      <c r="E28" s="719" t="s">
        <v>17</v>
      </c>
      <c r="F28" s="717"/>
      <c r="G28" s="717"/>
      <c r="H28" s="720"/>
      <c r="I28" s="716" t="s">
        <v>18</v>
      </c>
      <c r="J28" s="717"/>
      <c r="K28" s="717"/>
      <c r="L28" s="718"/>
      <c r="M28" s="719" t="s">
        <v>19</v>
      </c>
      <c r="N28" s="717"/>
      <c r="O28" s="720"/>
      <c r="P28" s="716" t="s">
        <v>20</v>
      </c>
      <c r="Q28" s="717"/>
      <c r="R28" s="720"/>
      <c r="S28" s="716"/>
      <c r="T28" s="717"/>
      <c r="U28" s="718"/>
      <c r="V28" s="713"/>
      <c r="W28" s="714"/>
      <c r="X28" s="714"/>
      <c r="Y28" s="715"/>
      <c r="Z28" s="719" t="s">
        <v>21</v>
      </c>
      <c r="AA28" s="717"/>
      <c r="AB28" s="717"/>
      <c r="AC28" s="720"/>
      <c r="AD28" s="716" t="s">
        <v>22</v>
      </c>
      <c r="AE28" s="717"/>
      <c r="AF28" s="717"/>
      <c r="AG28" s="718"/>
      <c r="AH28" s="1"/>
      <c r="AI28" s="1"/>
      <c r="AJ28" s="1"/>
      <c r="AK28" s="1"/>
      <c r="AL28" s="1"/>
      <c r="AM28" s="1"/>
      <c r="AN28" s="1"/>
      <c r="AO28" s="14"/>
      <c r="AP28" s="14"/>
      <c r="AQ28" s="14"/>
      <c r="AR28" s="14"/>
      <c r="AS28" s="14"/>
      <c r="AT28" s="1"/>
      <c r="AU28" s="1"/>
      <c r="AV28" s="1"/>
      <c r="AW28" s="1"/>
      <c r="AX28" s="1"/>
    </row>
    <row r="29" spans="1:50" ht="12.75" hidden="1" customHeight="1" x14ac:dyDescent="0.2">
      <c r="A29" s="1"/>
      <c r="B29" s="1"/>
      <c r="C29" s="1"/>
      <c r="D29" s="17" t="s">
        <v>23</v>
      </c>
      <c r="E29" s="692">
        <v>14</v>
      </c>
      <c r="F29" s="693"/>
      <c r="G29" s="693"/>
      <c r="H29" s="694"/>
      <c r="I29" s="695">
        <v>14</v>
      </c>
      <c r="J29" s="693"/>
      <c r="K29" s="693"/>
      <c r="L29" s="696"/>
      <c r="M29" s="692" t="s">
        <v>24</v>
      </c>
      <c r="N29" s="693"/>
      <c r="O29" s="694"/>
      <c r="P29" s="692" t="s">
        <v>24</v>
      </c>
      <c r="Q29" s="693"/>
      <c r="R29" s="694"/>
      <c r="S29" s="695"/>
      <c r="T29" s="693"/>
      <c r="U29" s="696"/>
      <c r="V29" s="692">
        <v>0</v>
      </c>
      <c r="W29" s="693"/>
      <c r="X29" s="693"/>
      <c r="Y29" s="696"/>
      <c r="Z29" s="692">
        <v>2</v>
      </c>
      <c r="AA29" s="693"/>
      <c r="AB29" s="693"/>
      <c r="AC29" s="694"/>
      <c r="AD29" s="695">
        <v>1</v>
      </c>
      <c r="AE29" s="693"/>
      <c r="AF29" s="693"/>
      <c r="AG29" s="696"/>
      <c r="AH29" s="1"/>
      <c r="AI29" s="1"/>
      <c r="AJ29" s="1"/>
      <c r="AK29" s="1"/>
      <c r="AL29" s="1"/>
      <c r="AM29" s="1"/>
      <c r="AN29" s="1"/>
      <c r="AO29" s="14"/>
      <c r="AP29" s="14"/>
      <c r="AQ29" s="14"/>
      <c r="AR29" s="14"/>
      <c r="AS29" s="14"/>
      <c r="AT29" s="1"/>
      <c r="AU29" s="1"/>
      <c r="AV29" s="1"/>
      <c r="AW29" s="1"/>
      <c r="AX29" s="1"/>
    </row>
    <row r="30" spans="1:50" ht="12.75" hidden="1" customHeight="1" x14ac:dyDescent="0.2">
      <c r="A30" s="1"/>
      <c r="B30" s="1"/>
      <c r="C30" s="1"/>
      <c r="D30" s="18" t="s">
        <v>25</v>
      </c>
      <c r="E30" s="697">
        <v>14</v>
      </c>
      <c r="F30" s="698"/>
      <c r="G30" s="698"/>
      <c r="H30" s="699"/>
      <c r="I30" s="700">
        <v>14</v>
      </c>
      <c r="J30" s="698"/>
      <c r="K30" s="698"/>
      <c r="L30" s="701"/>
      <c r="M30" s="692" t="s">
        <v>24</v>
      </c>
      <c r="N30" s="693"/>
      <c r="O30" s="694"/>
      <c r="P30" s="692" t="s">
        <v>24</v>
      </c>
      <c r="Q30" s="693"/>
      <c r="R30" s="694"/>
      <c r="S30" s="700"/>
      <c r="T30" s="698"/>
      <c r="U30" s="701"/>
      <c r="V30" s="697">
        <v>90</v>
      </c>
      <c r="W30" s="698"/>
      <c r="X30" s="698"/>
      <c r="Y30" s="701"/>
      <c r="Z30" s="697">
        <v>2</v>
      </c>
      <c r="AA30" s="698"/>
      <c r="AB30" s="698"/>
      <c r="AC30" s="699"/>
      <c r="AD30" s="700">
        <v>1</v>
      </c>
      <c r="AE30" s="698"/>
      <c r="AF30" s="698"/>
      <c r="AG30" s="701"/>
      <c r="AH30" s="1"/>
      <c r="AI30" s="1"/>
      <c r="AJ30" s="1"/>
      <c r="AK30" s="1"/>
      <c r="AL30" s="1"/>
      <c r="AM30" s="1"/>
      <c r="AN30" s="1"/>
      <c r="AO30" s="14"/>
      <c r="AP30" s="14"/>
      <c r="AQ30" s="14"/>
      <c r="AR30" s="14"/>
      <c r="AS30" s="14"/>
      <c r="AT30" s="1"/>
      <c r="AU30" s="1"/>
      <c r="AV30" s="1"/>
      <c r="AW30" s="1"/>
      <c r="AX30" s="1"/>
    </row>
    <row r="31" spans="1:50" ht="12.75" hidden="1" customHeight="1" x14ac:dyDescent="0.2">
      <c r="A31" s="1"/>
      <c r="B31" s="1"/>
      <c r="C31" s="1"/>
      <c r="D31" s="18" t="s">
        <v>26</v>
      </c>
      <c r="E31" s="697">
        <v>14</v>
      </c>
      <c r="F31" s="698"/>
      <c r="G31" s="698"/>
      <c r="H31" s="699"/>
      <c r="I31" s="700">
        <v>14</v>
      </c>
      <c r="J31" s="698"/>
      <c r="K31" s="698"/>
      <c r="L31" s="701"/>
      <c r="M31" s="692" t="s">
        <v>24</v>
      </c>
      <c r="N31" s="693"/>
      <c r="O31" s="694"/>
      <c r="P31" s="692" t="s">
        <v>24</v>
      </c>
      <c r="Q31" s="693"/>
      <c r="R31" s="694"/>
      <c r="S31" s="700"/>
      <c r="T31" s="698"/>
      <c r="U31" s="701"/>
      <c r="V31" s="697">
        <v>90</v>
      </c>
      <c r="W31" s="698"/>
      <c r="X31" s="698"/>
      <c r="Y31" s="701"/>
      <c r="Z31" s="697">
        <v>2</v>
      </c>
      <c r="AA31" s="698"/>
      <c r="AB31" s="698"/>
      <c r="AC31" s="699"/>
      <c r="AD31" s="700">
        <v>1</v>
      </c>
      <c r="AE31" s="698"/>
      <c r="AF31" s="698"/>
      <c r="AG31" s="701"/>
      <c r="AH31" s="1"/>
      <c r="AI31" s="1"/>
      <c r="AJ31" s="1"/>
      <c r="AK31" s="1"/>
      <c r="AL31" s="1"/>
      <c r="AM31" s="1"/>
      <c r="AN31" s="1"/>
      <c r="AO31" s="14"/>
      <c r="AP31" s="14"/>
      <c r="AQ31" s="14"/>
      <c r="AR31" s="14"/>
      <c r="AS31" s="14"/>
      <c r="AT31" s="1"/>
      <c r="AU31" s="1"/>
      <c r="AV31" s="1"/>
      <c r="AW31" s="1"/>
      <c r="AX31" s="1"/>
    </row>
    <row r="32" spans="1:50" ht="12.75" hidden="1" customHeight="1" x14ac:dyDescent="0.2">
      <c r="A32" s="1"/>
      <c r="B32" s="1"/>
      <c r="C32" s="1"/>
      <c r="D32" s="20" t="s">
        <v>27</v>
      </c>
      <c r="E32" s="725">
        <v>14</v>
      </c>
      <c r="F32" s="717"/>
      <c r="G32" s="717"/>
      <c r="H32" s="720"/>
      <c r="I32" s="726">
        <v>14</v>
      </c>
      <c r="J32" s="717"/>
      <c r="K32" s="717"/>
      <c r="L32" s="718"/>
      <c r="M32" s="702" t="s">
        <v>24</v>
      </c>
      <c r="N32" s="703"/>
      <c r="O32" s="704"/>
      <c r="P32" s="702" t="s">
        <v>24</v>
      </c>
      <c r="Q32" s="703"/>
      <c r="R32" s="728"/>
      <c r="S32" s="729"/>
      <c r="T32" s="717"/>
      <c r="U32" s="718"/>
      <c r="V32" s="725">
        <v>60</v>
      </c>
      <c r="W32" s="717"/>
      <c r="X32" s="717"/>
      <c r="Y32" s="718"/>
      <c r="Z32" s="725">
        <v>2</v>
      </c>
      <c r="AA32" s="717"/>
      <c r="AB32" s="717"/>
      <c r="AC32" s="720"/>
      <c r="AD32" s="726">
        <v>1</v>
      </c>
      <c r="AE32" s="717"/>
      <c r="AF32" s="717"/>
      <c r="AG32" s="718"/>
      <c r="AH32" s="1"/>
      <c r="AI32" s="1"/>
      <c r="AJ32" s="1"/>
      <c r="AK32" s="1"/>
      <c r="AL32" s="1"/>
      <c r="AM32" s="1"/>
      <c r="AN32" s="1"/>
      <c r="AO32" s="14"/>
      <c r="AP32" s="14"/>
      <c r="AQ32" s="14"/>
      <c r="AR32" s="14"/>
      <c r="AS32" s="14"/>
      <c r="AT32" s="1"/>
      <c r="AU32" s="1"/>
      <c r="AV32" s="1"/>
      <c r="AW32" s="1"/>
      <c r="AX32" s="1"/>
    </row>
    <row r="33" spans="1:50" ht="12.75" hidden="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4"/>
      <c r="AP33" s="14"/>
      <c r="AQ33" s="14"/>
      <c r="AR33" s="14"/>
      <c r="AS33" s="14"/>
      <c r="AT33" s="1"/>
      <c r="AU33" s="1"/>
      <c r="AV33" s="1"/>
      <c r="AW33" s="1"/>
      <c r="AX33" s="1"/>
    </row>
    <row r="34" spans="1:50" ht="12.75" hidden="1" customHeight="1" x14ac:dyDescent="0.2">
      <c r="A34" s="1"/>
      <c r="B34" s="1"/>
      <c r="C34" s="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
      <c r="AF34" s="1"/>
      <c r="AG34" s="1"/>
      <c r="AH34" s="1"/>
      <c r="AI34" s="1"/>
      <c r="AJ34" s="1"/>
      <c r="AK34" s="1"/>
      <c r="AL34" s="1"/>
      <c r="AM34" s="1"/>
      <c r="AN34" s="1"/>
      <c r="AO34" s="14"/>
      <c r="AP34" s="14"/>
      <c r="AQ34" s="14"/>
      <c r="AR34" s="14"/>
      <c r="AS34" s="14"/>
      <c r="AT34" s="1"/>
      <c r="AU34" s="1"/>
      <c r="AV34" s="1"/>
      <c r="AW34" s="1"/>
      <c r="AX34" s="1"/>
    </row>
    <row r="35" spans="1:50" ht="12.75" hidden="1" customHeight="1" x14ac:dyDescent="0.2">
      <c r="A35" s="1"/>
      <c r="B35" s="1"/>
      <c r="C35" s="1"/>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
      <c r="AF35" s="1"/>
      <c r="AG35" s="1"/>
      <c r="AH35" s="1"/>
      <c r="AI35" s="1"/>
      <c r="AJ35" s="1"/>
      <c r="AK35" s="1"/>
      <c r="AL35" s="1"/>
      <c r="AM35" s="1"/>
      <c r="AN35" s="1"/>
      <c r="AO35" s="14"/>
      <c r="AP35" s="14"/>
      <c r="AQ35" s="14"/>
      <c r="AR35" s="14"/>
      <c r="AS35" s="14"/>
      <c r="AT35" s="1"/>
      <c r="AU35" s="1"/>
      <c r="AV35" s="1"/>
      <c r="AW35" s="1"/>
      <c r="AX35" s="1"/>
    </row>
    <row r="36" spans="1:50" ht="12.75" hidden="1" customHeight="1" x14ac:dyDescent="0.2">
      <c r="A36" s="727" t="s">
        <v>28</v>
      </c>
      <c r="B36" s="706"/>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1"/>
      <c r="AO36" s="14"/>
      <c r="AP36" s="14"/>
      <c r="AQ36" s="14"/>
      <c r="AR36" s="14"/>
      <c r="AS36" s="14"/>
      <c r="AT36" s="1"/>
      <c r="AU36" s="1"/>
      <c r="AV36" s="1"/>
      <c r="AW36" s="1"/>
      <c r="AX36" s="1"/>
    </row>
    <row r="37" spans="1:50" ht="12.75" hidden="1"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2.75" hidden="1" customHeight="1" x14ac:dyDescent="0.2">
      <c r="A38" s="22"/>
      <c r="B38" s="22"/>
      <c r="C38" s="22"/>
      <c r="D38" s="723" t="s">
        <v>29</v>
      </c>
      <c r="E38" s="703"/>
      <c r="F38" s="703"/>
      <c r="G38" s="703"/>
      <c r="H38" s="703"/>
      <c r="I38" s="703"/>
      <c r="J38" s="703"/>
      <c r="K38" s="703"/>
      <c r="L38" s="703"/>
      <c r="M38" s="703"/>
      <c r="N38" s="703"/>
      <c r="O38" s="703"/>
      <c r="P38" s="704"/>
      <c r="Q38" s="23" t="s">
        <v>17</v>
      </c>
      <c r="R38" s="24"/>
      <c r="S38" s="24"/>
      <c r="T38" s="24"/>
      <c r="U38" s="25"/>
      <c r="V38" s="23" t="s">
        <v>18</v>
      </c>
      <c r="W38" s="24"/>
      <c r="X38" s="24"/>
      <c r="Y38" s="24"/>
      <c r="Z38" s="25"/>
      <c r="AA38" s="22"/>
      <c r="AB38" s="22"/>
      <c r="AC38" s="22"/>
      <c r="AD38" s="22"/>
      <c r="AE38" s="22"/>
      <c r="AF38" s="22"/>
      <c r="AG38" s="22"/>
      <c r="AH38" s="22"/>
      <c r="AI38" s="22"/>
      <c r="AJ38" s="22"/>
      <c r="AK38" s="22"/>
      <c r="AL38" s="22"/>
      <c r="AM38" s="22"/>
      <c r="AN38" s="1"/>
      <c r="AO38" s="1"/>
      <c r="AP38" s="1"/>
      <c r="AQ38" s="1"/>
      <c r="AR38" s="1"/>
      <c r="AS38" s="1"/>
      <c r="AT38" s="1"/>
      <c r="AU38" s="1"/>
      <c r="AV38" s="1"/>
      <c r="AW38" s="1"/>
      <c r="AX38" s="1"/>
    </row>
    <row r="39" spans="1:50" ht="12.75" hidden="1" customHeight="1" x14ac:dyDescent="0.2">
      <c r="A39" s="22"/>
      <c r="B39" s="22"/>
      <c r="C39" s="22"/>
      <c r="D39" s="702" t="s">
        <v>30</v>
      </c>
      <c r="E39" s="703"/>
      <c r="F39" s="703"/>
      <c r="G39" s="703"/>
      <c r="H39" s="703"/>
      <c r="I39" s="703"/>
      <c r="J39" s="703"/>
      <c r="K39" s="703"/>
      <c r="L39" s="703"/>
      <c r="M39" s="703"/>
      <c r="N39" s="703"/>
      <c r="O39" s="703"/>
      <c r="P39" s="704"/>
      <c r="Q39" s="702">
        <v>26</v>
      </c>
      <c r="R39" s="703"/>
      <c r="S39" s="703"/>
      <c r="T39" s="703"/>
      <c r="U39" s="704"/>
      <c r="V39" s="702">
        <v>26</v>
      </c>
      <c r="W39" s="703"/>
      <c r="X39" s="703"/>
      <c r="Y39" s="703"/>
      <c r="Z39" s="704"/>
      <c r="AA39" s="22"/>
      <c r="AB39" s="22"/>
      <c r="AC39" s="22"/>
      <c r="AD39" s="22"/>
      <c r="AE39" s="22"/>
      <c r="AF39" s="22"/>
      <c r="AG39" s="22"/>
      <c r="AH39" s="22"/>
      <c r="AI39" s="22"/>
      <c r="AJ39" s="22"/>
      <c r="AK39" s="22"/>
      <c r="AL39" s="22"/>
      <c r="AM39" s="22"/>
      <c r="AN39" s="1"/>
      <c r="AO39" s="1"/>
      <c r="AP39" s="1"/>
      <c r="AQ39" s="1"/>
      <c r="AR39" s="1"/>
      <c r="AS39" s="1"/>
      <c r="AT39" s="1"/>
      <c r="AU39" s="1"/>
      <c r="AV39" s="1"/>
      <c r="AW39" s="1"/>
      <c r="AX39" s="1"/>
    </row>
    <row r="40" spans="1:50" ht="12.75" hidden="1" customHeight="1" x14ac:dyDescent="0.2">
      <c r="A40" s="22"/>
      <c r="B40" s="22"/>
      <c r="C40" s="22"/>
      <c r="D40" s="702" t="s">
        <v>20</v>
      </c>
      <c r="E40" s="703"/>
      <c r="F40" s="703"/>
      <c r="G40" s="703"/>
      <c r="H40" s="703"/>
      <c r="I40" s="703"/>
      <c r="J40" s="703"/>
      <c r="K40" s="703"/>
      <c r="L40" s="703"/>
      <c r="M40" s="703"/>
      <c r="N40" s="703"/>
      <c r="O40" s="703"/>
      <c r="P40" s="704"/>
      <c r="Q40" s="702">
        <v>26</v>
      </c>
      <c r="R40" s="703"/>
      <c r="S40" s="703"/>
      <c r="T40" s="703"/>
      <c r="U40" s="704"/>
      <c r="V40" s="702">
        <v>26</v>
      </c>
      <c r="W40" s="703"/>
      <c r="X40" s="703"/>
      <c r="Y40" s="703"/>
      <c r="Z40" s="704"/>
      <c r="AA40" s="22"/>
      <c r="AB40" s="22"/>
      <c r="AC40" s="22"/>
      <c r="AD40" s="22"/>
      <c r="AE40" s="22"/>
      <c r="AF40" s="22"/>
      <c r="AG40" s="22"/>
      <c r="AH40" s="22"/>
      <c r="AI40" s="22"/>
      <c r="AJ40" s="22"/>
      <c r="AK40" s="22"/>
      <c r="AL40" s="22"/>
      <c r="AM40" s="22"/>
      <c r="AN40" s="1"/>
      <c r="AO40" s="1"/>
      <c r="AP40" s="1"/>
      <c r="AQ40" s="1"/>
      <c r="AR40" s="1"/>
      <c r="AS40" s="1"/>
      <c r="AT40" s="1"/>
      <c r="AU40" s="1"/>
      <c r="AV40" s="1"/>
      <c r="AW40" s="1"/>
      <c r="AX40" s="1"/>
    </row>
    <row r="41" spans="1:50" ht="12.75" hidden="1" customHeight="1" x14ac:dyDescent="0.2">
      <c r="A41" s="22"/>
      <c r="B41" s="22"/>
      <c r="C41" s="22"/>
      <c r="D41" s="702" t="s">
        <v>31</v>
      </c>
      <c r="E41" s="703"/>
      <c r="F41" s="703"/>
      <c r="G41" s="703"/>
      <c r="H41" s="703"/>
      <c r="I41" s="703"/>
      <c r="J41" s="703"/>
      <c r="K41" s="703"/>
      <c r="L41" s="703"/>
      <c r="M41" s="703"/>
      <c r="N41" s="703"/>
      <c r="O41" s="703"/>
      <c r="P41" s="704"/>
      <c r="Q41" s="702">
        <v>26</v>
      </c>
      <c r="R41" s="703"/>
      <c r="S41" s="703"/>
      <c r="T41" s="703"/>
      <c r="U41" s="704"/>
      <c r="V41" s="702">
        <v>26</v>
      </c>
      <c r="W41" s="703"/>
      <c r="X41" s="703"/>
      <c r="Y41" s="703"/>
      <c r="Z41" s="704"/>
      <c r="AA41" s="22"/>
      <c r="AB41" s="22"/>
      <c r="AC41" s="22"/>
      <c r="AD41" s="22"/>
      <c r="AE41" s="22"/>
      <c r="AF41" s="22"/>
      <c r="AG41" s="22"/>
      <c r="AH41" s="22"/>
      <c r="AI41" s="22"/>
      <c r="AJ41" s="22"/>
      <c r="AK41" s="22"/>
      <c r="AL41" s="22"/>
      <c r="AM41" s="26"/>
      <c r="AN41" s="1"/>
      <c r="AO41" s="1"/>
      <c r="AP41" s="1"/>
      <c r="AQ41" s="1"/>
      <c r="AR41" s="1"/>
      <c r="AS41" s="1"/>
      <c r="AT41" s="1"/>
      <c r="AU41" s="1"/>
      <c r="AV41" s="1"/>
      <c r="AW41" s="1"/>
      <c r="AX41" s="1"/>
    </row>
    <row r="42" spans="1:50" ht="12.75" hidden="1" customHeight="1" x14ac:dyDescent="0.2">
      <c r="A42" s="22"/>
      <c r="B42" s="22"/>
      <c r="C42" s="22"/>
      <c r="D42" s="702" t="s">
        <v>32</v>
      </c>
      <c r="E42" s="703"/>
      <c r="F42" s="703"/>
      <c r="G42" s="703"/>
      <c r="H42" s="703"/>
      <c r="I42" s="703"/>
      <c r="J42" s="703"/>
      <c r="K42" s="703"/>
      <c r="L42" s="703"/>
      <c r="M42" s="703"/>
      <c r="N42" s="703"/>
      <c r="O42" s="703"/>
      <c r="P42" s="704"/>
      <c r="Q42" s="702">
        <v>26</v>
      </c>
      <c r="R42" s="703"/>
      <c r="S42" s="703"/>
      <c r="T42" s="703"/>
      <c r="U42" s="704"/>
      <c r="V42" s="702">
        <v>26</v>
      </c>
      <c r="W42" s="703"/>
      <c r="X42" s="703"/>
      <c r="Y42" s="703"/>
      <c r="Z42" s="704"/>
      <c r="AA42" s="22"/>
      <c r="AB42" s="22"/>
      <c r="AC42" s="22"/>
      <c r="AD42" s="22"/>
      <c r="AE42" s="22"/>
      <c r="AF42" s="22"/>
      <c r="AG42" s="22"/>
      <c r="AH42" s="22"/>
      <c r="AI42" s="22"/>
      <c r="AJ42" s="22"/>
      <c r="AK42" s="22"/>
      <c r="AL42" s="22"/>
      <c r="AM42" s="22"/>
      <c r="AN42" s="1"/>
      <c r="AO42" s="1"/>
      <c r="AP42" s="1"/>
      <c r="AQ42" s="1"/>
      <c r="AR42" s="1"/>
      <c r="AS42" s="1"/>
      <c r="AT42" s="1"/>
      <c r="AU42" s="1"/>
      <c r="AV42" s="1"/>
      <c r="AW42" s="1"/>
      <c r="AX42" s="1"/>
    </row>
    <row r="43" spans="1:50" ht="12.75" hidden="1" customHeight="1" x14ac:dyDescent="0.2">
      <c r="A43" s="22"/>
      <c r="B43" s="22"/>
      <c r="C43" s="22"/>
      <c r="D43" s="723" t="s">
        <v>33</v>
      </c>
      <c r="E43" s="703"/>
      <c r="F43" s="703"/>
      <c r="G43" s="703"/>
      <c r="H43" s="703"/>
      <c r="I43" s="703"/>
      <c r="J43" s="703"/>
      <c r="K43" s="703"/>
      <c r="L43" s="703"/>
      <c r="M43" s="703"/>
      <c r="N43" s="703"/>
      <c r="O43" s="703"/>
      <c r="P43" s="704"/>
      <c r="Q43" s="724">
        <f>AVERAGE(Q39:Z42)</f>
        <v>26</v>
      </c>
      <c r="R43" s="703"/>
      <c r="S43" s="703"/>
      <c r="T43" s="703"/>
      <c r="U43" s="703"/>
      <c r="V43" s="703"/>
      <c r="W43" s="703"/>
      <c r="X43" s="703"/>
      <c r="Y43" s="703"/>
      <c r="Z43" s="704"/>
      <c r="AA43" s="22"/>
      <c r="AB43" s="22"/>
      <c r="AC43" s="22"/>
      <c r="AD43" s="22"/>
      <c r="AE43" s="22"/>
      <c r="AF43" s="22"/>
      <c r="AG43" s="22"/>
      <c r="AH43" s="22"/>
      <c r="AI43" s="22"/>
      <c r="AJ43" s="22"/>
      <c r="AK43" s="22"/>
      <c r="AL43" s="22"/>
      <c r="AM43" s="22"/>
      <c r="AN43" s="1"/>
      <c r="AO43" s="1"/>
      <c r="AP43" s="1"/>
      <c r="AQ43" s="1"/>
      <c r="AR43" s="1"/>
      <c r="AS43" s="1"/>
      <c r="AT43" s="1"/>
      <c r="AU43" s="1"/>
      <c r="AV43" s="1"/>
      <c r="AW43" s="1"/>
      <c r="AX43" s="1"/>
    </row>
    <row r="44" spans="1:50" ht="12.75" hidden="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2.75" hidden="1" customHeight="1" x14ac:dyDescent="0.2">
      <c r="A45" s="12" t="s">
        <v>34</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
      <c r="AO45" s="1"/>
      <c r="AP45" s="1"/>
      <c r="AQ45" s="1"/>
      <c r="AR45" s="1"/>
      <c r="AS45" s="1"/>
      <c r="AT45" s="1"/>
      <c r="AU45" s="1"/>
      <c r="AV45" s="1"/>
      <c r="AW45" s="1"/>
      <c r="AX45" s="1"/>
    </row>
    <row r="46" spans="1:50" ht="12.75" hidden="1" customHeight="1" x14ac:dyDescent="0.2">
      <c r="A46" s="1"/>
      <c r="B46" s="12"/>
      <c r="C46" s="12"/>
      <c r="D46" s="27" t="s">
        <v>35</v>
      </c>
      <c r="E46" s="1"/>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
      <c r="AO46" s="1"/>
      <c r="AP46" s="1"/>
      <c r="AQ46" s="1"/>
      <c r="AR46" s="1"/>
      <c r="AS46" s="1"/>
      <c r="AT46" s="1"/>
      <c r="AU46" s="1"/>
      <c r="AV46" s="1"/>
      <c r="AW46" s="1"/>
      <c r="AX46" s="1"/>
    </row>
    <row r="47" spans="1:50" ht="12.75" hidden="1"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2.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2.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74.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2.75" customHeight="1" x14ac:dyDescent="0.2">
      <c r="A51" s="721" t="s">
        <v>36</v>
      </c>
      <c r="B51" s="706"/>
      <c r="C51" s="706"/>
      <c r="D51" s="706"/>
      <c r="E51" s="706"/>
      <c r="F51" s="706"/>
      <c r="G51" s="706"/>
      <c r="H51" s="706"/>
      <c r="I51" s="706"/>
      <c r="J51" s="28"/>
      <c r="K51" s="28"/>
      <c r="L51" s="28"/>
      <c r="M51" s="28"/>
      <c r="N51" s="28"/>
      <c r="O51" s="28"/>
      <c r="P51" s="28"/>
      <c r="Q51" s="28"/>
      <c r="R51" s="721" t="s">
        <v>37</v>
      </c>
      <c r="S51" s="706"/>
      <c r="T51" s="706"/>
      <c r="U51" s="706"/>
      <c r="V51" s="706"/>
      <c r="W51" s="706"/>
      <c r="X51" s="706"/>
      <c r="Y51" s="706"/>
      <c r="Z51" s="706"/>
      <c r="AA51" s="706"/>
      <c r="AB51" s="706"/>
      <c r="AC51" s="706"/>
      <c r="AD51" s="706"/>
      <c r="AE51" s="706"/>
      <c r="AF51" s="706"/>
      <c r="AG51" s="706"/>
      <c r="AH51" s="706"/>
      <c r="AI51" s="706"/>
      <c r="AJ51" s="706"/>
      <c r="AK51" s="706"/>
      <c r="AL51" s="10"/>
      <c r="AM51" s="10"/>
      <c r="AN51" s="12"/>
      <c r="AO51" s="12"/>
      <c r="AP51" s="12"/>
      <c r="AQ51" s="12"/>
      <c r="AR51" s="12"/>
      <c r="AS51" s="12"/>
      <c r="AT51" s="12"/>
      <c r="AU51" s="12"/>
      <c r="AV51" s="12"/>
      <c r="AW51" s="12"/>
      <c r="AX51" s="12"/>
    </row>
    <row r="52" spans="1:50" ht="12.75" customHeight="1" x14ac:dyDescent="0.2">
      <c r="A52" s="722" t="s">
        <v>342</v>
      </c>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12"/>
      <c r="AO52" s="12"/>
      <c r="AP52" s="12"/>
      <c r="AQ52" s="12"/>
      <c r="AR52" s="12"/>
      <c r="AS52" s="12"/>
      <c r="AT52" s="12"/>
      <c r="AU52" s="12"/>
      <c r="AV52" s="12"/>
      <c r="AW52" s="12"/>
      <c r="AX52" s="12"/>
    </row>
    <row r="53" spans="1:50" ht="12.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12"/>
      <c r="AO53" s="12"/>
      <c r="AP53" s="12"/>
      <c r="AQ53" s="12"/>
      <c r="AR53" s="12"/>
      <c r="AS53" s="12"/>
      <c r="AT53" s="12"/>
      <c r="AU53" s="12"/>
      <c r="AV53" s="12"/>
      <c r="AW53" s="12"/>
      <c r="AX53" s="12"/>
    </row>
    <row r="54" spans="1:50" ht="12.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12"/>
      <c r="AO54" s="12"/>
      <c r="AP54" s="12"/>
      <c r="AQ54" s="12"/>
      <c r="AR54" s="12"/>
      <c r="AS54" s="12"/>
      <c r="AT54" s="12"/>
      <c r="AU54" s="12"/>
      <c r="AV54" s="12"/>
      <c r="AW54" s="12"/>
      <c r="AX54" s="12"/>
    </row>
    <row r="55" spans="1:50" ht="12.75" customHeight="1" x14ac:dyDescent="0.2">
      <c r="A55" s="721" t="s">
        <v>38</v>
      </c>
      <c r="B55" s="706"/>
      <c r="C55" s="706"/>
      <c r="D55" s="706"/>
      <c r="E55" s="706"/>
      <c r="F55" s="706"/>
      <c r="G55" s="706"/>
      <c r="H55" s="706"/>
      <c r="I55" s="706"/>
      <c r="J55" s="28"/>
      <c r="K55" s="28"/>
      <c r="L55" s="28"/>
      <c r="M55" s="28"/>
      <c r="N55" s="28"/>
      <c r="O55" s="28"/>
      <c r="P55" s="28"/>
      <c r="Q55" s="28"/>
      <c r="R55" s="28"/>
      <c r="S55" s="28"/>
      <c r="T55" s="28"/>
      <c r="U55" s="28"/>
      <c r="V55" s="29" t="s">
        <v>39</v>
      </c>
      <c r="W55" s="29"/>
      <c r="X55" s="29"/>
      <c r="Y55" s="29"/>
      <c r="Z55" s="29"/>
      <c r="AA55" s="29"/>
      <c r="AB55" s="29"/>
      <c r="AC55" s="29"/>
      <c r="AD55" s="29"/>
      <c r="AE55" s="29"/>
      <c r="AF55" s="29"/>
      <c r="AG55" s="29"/>
      <c r="AH55" s="29"/>
      <c r="AI55" s="29"/>
      <c r="AJ55" s="29"/>
      <c r="AK55" s="29"/>
      <c r="AL55" s="29"/>
      <c r="AM55" s="10"/>
      <c r="AN55" s="1"/>
      <c r="AO55" s="1"/>
      <c r="AP55" s="1"/>
      <c r="AQ55" s="1"/>
      <c r="AR55" s="1"/>
      <c r="AS55" s="1"/>
      <c r="AT55" s="1"/>
      <c r="AU55" s="1"/>
      <c r="AV55" s="1"/>
      <c r="AW55" s="1"/>
      <c r="AX55" s="1"/>
    </row>
    <row r="56" spans="1:50" ht="12.75" customHeight="1" x14ac:dyDescent="0.2">
      <c r="A56" s="722" t="s">
        <v>40</v>
      </c>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06"/>
      <c r="AF56" s="706"/>
      <c r="AG56" s="706"/>
      <c r="AH56" s="706"/>
      <c r="AI56" s="706"/>
      <c r="AJ56" s="706"/>
      <c r="AK56" s="706"/>
      <c r="AL56" s="706"/>
      <c r="AM56" s="706"/>
      <c r="AN56" s="1"/>
      <c r="AO56" s="1"/>
      <c r="AP56" s="1"/>
      <c r="AQ56" s="1"/>
      <c r="AR56" s="1"/>
      <c r="AS56" s="1"/>
      <c r="AT56" s="1"/>
      <c r="AU56" s="1"/>
      <c r="AV56" s="1"/>
      <c r="AW56" s="1"/>
      <c r="AX56" s="1"/>
    </row>
    <row r="57" spans="1:50"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row r="841" spans="1:5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row>
    <row r="842" spans="1:5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row>
    <row r="845" spans="1:5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row>
    <row r="846" spans="1:5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row>
    <row r="847" spans="1:5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row>
    <row r="848" spans="1:5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row>
    <row r="849" spans="1:5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row>
    <row r="850" spans="1:5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row>
    <row r="851" spans="1:5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row>
    <row r="852" spans="1:5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row>
    <row r="853" spans="1:5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row>
    <row r="854" spans="1:5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row>
    <row r="855" spans="1:5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row>
    <row r="856" spans="1:5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row>
    <row r="857" spans="1:5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row>
    <row r="858" spans="1:5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row>
    <row r="859" spans="1:5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row>
    <row r="860" spans="1:5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row>
    <row r="861" spans="1:5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row>
    <row r="862" spans="1:5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row>
    <row r="863" spans="1:5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row>
    <row r="864" spans="1:5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row>
    <row r="865" spans="1:5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row>
    <row r="866" spans="1:5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row>
    <row r="867" spans="1:5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row>
    <row r="868" spans="1:5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row>
    <row r="869" spans="1:5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row>
    <row r="870" spans="1:5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row>
    <row r="871" spans="1:5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row>
    <row r="872" spans="1:5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row>
    <row r="873" spans="1:5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row>
    <row r="874" spans="1:5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row>
    <row r="875" spans="1:5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row>
    <row r="876" spans="1:5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row>
    <row r="877" spans="1:5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row>
    <row r="878" spans="1:5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row>
    <row r="879" spans="1:5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row>
    <row r="880" spans="1:5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row>
    <row r="881" spans="1:5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row>
    <row r="882" spans="1:5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row>
    <row r="883" spans="1:5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row>
    <row r="884" spans="1:5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row>
    <row r="885" spans="1:5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row>
    <row r="886" spans="1:5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row>
    <row r="887" spans="1:5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row>
    <row r="888" spans="1:5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row>
    <row r="889" spans="1:5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row>
    <row r="890" spans="1:5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row>
    <row r="891" spans="1:5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row>
    <row r="892" spans="1:5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row>
    <row r="893" spans="1:5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row>
    <row r="894" spans="1:5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row>
    <row r="895" spans="1:5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row>
    <row r="896" spans="1:5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row>
    <row r="897" spans="1:5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row>
    <row r="898" spans="1:5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row>
    <row r="899" spans="1:5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row>
    <row r="900" spans="1:5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row>
    <row r="901" spans="1:5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row>
    <row r="902" spans="1:5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row>
    <row r="903" spans="1:5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row>
    <row r="904" spans="1:5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row>
    <row r="905" spans="1:5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row>
    <row r="906" spans="1:5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row>
    <row r="907" spans="1:5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row>
    <row r="908" spans="1:5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row>
    <row r="909" spans="1:5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row>
    <row r="910" spans="1:5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row>
    <row r="911" spans="1:5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row>
    <row r="912" spans="1:5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row>
    <row r="913" spans="1:5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row>
    <row r="914" spans="1:5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row>
    <row r="915" spans="1:5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row>
    <row r="916" spans="1:5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row>
    <row r="917" spans="1:5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row>
    <row r="918" spans="1:5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row>
    <row r="919" spans="1:5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row>
    <row r="920" spans="1:5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row>
    <row r="921" spans="1:5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row>
    <row r="922" spans="1:5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row>
    <row r="923" spans="1:5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row>
    <row r="924" spans="1:5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row>
    <row r="925" spans="1:5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row>
    <row r="926" spans="1:5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row>
    <row r="927" spans="1:5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row>
    <row r="928" spans="1:5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row>
    <row r="929" spans="1:5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row>
    <row r="930" spans="1:5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row>
    <row r="931" spans="1:5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row>
    <row r="932" spans="1:5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row>
    <row r="933" spans="1:5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row>
    <row r="934" spans="1:5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row>
    <row r="935" spans="1:5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row>
    <row r="936" spans="1:5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row>
    <row r="937" spans="1:5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row>
    <row r="938" spans="1:5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row>
    <row r="939" spans="1:5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row>
    <row r="940" spans="1:5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row>
    <row r="941" spans="1:5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row>
    <row r="942" spans="1:5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row>
    <row r="943" spans="1:5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row>
    <row r="944" spans="1:5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row>
    <row r="945" spans="1:5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row>
    <row r="946" spans="1:5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row>
    <row r="947" spans="1:5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row>
    <row r="948" spans="1:5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row>
    <row r="949" spans="1:5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row>
    <row r="950" spans="1:5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row>
    <row r="951" spans="1:5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row>
    <row r="952" spans="1:5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row>
    <row r="953" spans="1:5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row>
    <row r="954" spans="1:5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row>
    <row r="955" spans="1:5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row>
    <row r="956" spans="1:5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row>
    <row r="957" spans="1:5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row>
    <row r="958" spans="1:5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row>
    <row r="959" spans="1:5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row>
    <row r="960" spans="1:5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row>
    <row r="961" spans="1:5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row>
    <row r="962" spans="1:5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row>
    <row r="963" spans="1:5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row>
    <row r="964" spans="1:5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row>
    <row r="965" spans="1:5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row>
    <row r="966" spans="1:5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row>
    <row r="967" spans="1:5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row>
    <row r="968" spans="1:5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row>
    <row r="969" spans="1:5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row>
    <row r="970" spans="1:5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row>
    <row r="971" spans="1:5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row>
    <row r="972" spans="1:5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row>
    <row r="973" spans="1:5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row>
    <row r="974" spans="1:5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row>
    <row r="975" spans="1:5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row>
    <row r="976" spans="1:5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row>
    <row r="977" spans="1:5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row>
    <row r="978" spans="1:5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row>
    <row r="979" spans="1:5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row>
    <row r="980" spans="1:5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row>
    <row r="981" spans="1:5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row>
    <row r="982" spans="1:5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row>
    <row r="983" spans="1:5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row>
    <row r="984" spans="1:5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row>
    <row r="985" spans="1:5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row>
    <row r="986" spans="1:5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row>
    <row r="987" spans="1:5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row>
    <row r="988" spans="1:5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row>
    <row r="989" spans="1:5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row>
    <row r="990" spans="1:5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row>
    <row r="991" spans="1:5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row>
    <row r="992" spans="1:5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row>
    <row r="993" spans="1:5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row>
    <row r="994" spans="1:5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row>
    <row r="995" spans="1:5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row>
    <row r="996" spans="1:5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row>
    <row r="997" spans="1:5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row>
    <row r="998" spans="1:5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row>
    <row r="999" spans="1:5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row>
    <row r="1000" spans="1:5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row>
  </sheetData>
  <mergeCells count="68">
    <mergeCell ref="V32:Y32"/>
    <mergeCell ref="Z32:AC32"/>
    <mergeCell ref="AD32:AG32"/>
    <mergeCell ref="A36:AM36"/>
    <mergeCell ref="D38:P38"/>
    <mergeCell ref="E32:H32"/>
    <mergeCell ref="I32:L32"/>
    <mergeCell ref="M32:O32"/>
    <mergeCell ref="P32:R32"/>
    <mergeCell ref="S32:U32"/>
    <mergeCell ref="V39:Z39"/>
    <mergeCell ref="D40:P40"/>
    <mergeCell ref="D43:P43"/>
    <mergeCell ref="D41:P41"/>
    <mergeCell ref="Q41:U41"/>
    <mergeCell ref="V41:Z41"/>
    <mergeCell ref="D42:P42"/>
    <mergeCell ref="Q42:U42"/>
    <mergeCell ref="V42:Z42"/>
    <mergeCell ref="Q43:Z43"/>
    <mergeCell ref="V40:Z40"/>
    <mergeCell ref="A51:I51"/>
    <mergeCell ref="R51:AK51"/>
    <mergeCell ref="A52:AM52"/>
    <mergeCell ref="A55:I55"/>
    <mergeCell ref="A56:AM56"/>
    <mergeCell ref="V29:Y29"/>
    <mergeCell ref="Z29:AC29"/>
    <mergeCell ref="AD29:AG29"/>
    <mergeCell ref="S28:U28"/>
    <mergeCell ref="Z28:AC28"/>
    <mergeCell ref="S29:U29"/>
    <mergeCell ref="A7:AO7"/>
    <mergeCell ref="AJ11:AN11"/>
    <mergeCell ref="A20:AM20"/>
    <mergeCell ref="A25:AP25"/>
    <mergeCell ref="M27:U27"/>
    <mergeCell ref="V27:Y28"/>
    <mergeCell ref="Z27:AG27"/>
    <mergeCell ref="AD28:AG28"/>
    <mergeCell ref="E27:L27"/>
    <mergeCell ref="E28:H28"/>
    <mergeCell ref="I28:L28"/>
    <mergeCell ref="M28:O28"/>
    <mergeCell ref="P28:R28"/>
    <mergeCell ref="AD30:AG30"/>
    <mergeCell ref="E31:H31"/>
    <mergeCell ref="I31:L31"/>
    <mergeCell ref="M31:O31"/>
    <mergeCell ref="P31:R31"/>
    <mergeCell ref="S31:U31"/>
    <mergeCell ref="V31:Y31"/>
    <mergeCell ref="Z31:AC31"/>
    <mergeCell ref="AD31:AG31"/>
    <mergeCell ref="M30:O30"/>
    <mergeCell ref="P30:R30"/>
    <mergeCell ref="S30:U30"/>
    <mergeCell ref="V30:Y30"/>
    <mergeCell ref="Z30:AC30"/>
    <mergeCell ref="E29:H29"/>
    <mergeCell ref="I29:L29"/>
    <mergeCell ref="E30:H30"/>
    <mergeCell ref="I30:L30"/>
    <mergeCell ref="Q40:U40"/>
    <mergeCell ref="M29:O29"/>
    <mergeCell ref="P29:R29"/>
    <mergeCell ref="D39:P39"/>
    <mergeCell ref="Q39:U39"/>
  </mergeCells>
  <pageMargins left="0.7" right="0.7" top="0.75" bottom="0.75" header="0" footer="0"/>
  <pageSetup orientation="landscape"/>
  <headerFooter>
    <oddFooter>&amp;R1/7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activeCell="AC32" sqref="AC32"/>
    </sheetView>
  </sheetViews>
  <sheetFormatPr defaultColWidth="14.42578125" defaultRowHeight="15" customHeight="1" x14ac:dyDescent="0.2"/>
  <cols>
    <col min="1" max="1" width="3" customWidth="1"/>
    <col min="2" max="2" width="24.5703125" customWidth="1"/>
    <col min="3" max="3" width="10.5703125" customWidth="1"/>
    <col min="4" max="9" width="3.42578125" customWidth="1"/>
    <col min="10" max="10" width="5.28515625" customWidth="1"/>
    <col min="11" max="11" width="3.5703125" customWidth="1"/>
    <col min="12" max="14" width="3.42578125" customWidth="1"/>
    <col min="15" max="15" width="3.7109375" customWidth="1"/>
    <col min="16" max="16" width="4.42578125" customWidth="1"/>
    <col min="17" max="17" width="5.42578125" customWidth="1"/>
    <col min="18" max="23" width="9" hidden="1" customWidth="1"/>
    <col min="24" max="26" width="8" customWidth="1"/>
  </cols>
  <sheetData>
    <row r="1" spans="1:26" ht="11.25" customHeight="1" x14ac:dyDescent="0.2">
      <c r="A1" s="29" t="s">
        <v>41</v>
      </c>
      <c r="B1" s="29"/>
      <c r="C1" s="28"/>
      <c r="D1" s="29"/>
      <c r="E1" s="29"/>
      <c r="F1" s="29"/>
      <c r="G1" s="29"/>
      <c r="H1" s="29"/>
      <c r="I1" s="29"/>
      <c r="J1" s="29"/>
      <c r="K1" s="29"/>
      <c r="L1" s="29"/>
      <c r="M1" s="29"/>
      <c r="N1" s="10"/>
      <c r="O1" s="10"/>
      <c r="P1" s="10"/>
      <c r="Q1" s="29"/>
      <c r="R1" s="10"/>
      <c r="S1" s="10"/>
      <c r="T1" s="10"/>
      <c r="U1" s="10"/>
      <c r="V1" s="10"/>
      <c r="W1" s="10"/>
      <c r="X1" s="10"/>
      <c r="Y1" s="10"/>
      <c r="Z1" s="10"/>
    </row>
    <row r="2" spans="1:26" ht="11.25" customHeight="1" x14ac:dyDescent="0.2">
      <c r="A2" s="29" t="s">
        <v>2</v>
      </c>
      <c r="B2" s="29"/>
      <c r="C2" s="28"/>
      <c r="D2" s="10"/>
      <c r="E2" s="10"/>
      <c r="F2" s="10"/>
      <c r="G2" s="10"/>
      <c r="H2" s="10"/>
      <c r="I2" s="10"/>
      <c r="J2" s="3"/>
      <c r="K2" s="3"/>
      <c r="L2" s="761"/>
      <c r="M2" s="706"/>
      <c r="N2" s="30"/>
      <c r="O2" s="30"/>
      <c r="P2" s="3"/>
      <c r="Q2" s="3"/>
      <c r="R2" s="10"/>
      <c r="S2" s="10"/>
      <c r="T2" s="10"/>
      <c r="U2" s="10"/>
      <c r="V2" s="10"/>
      <c r="W2" s="10"/>
      <c r="X2" s="10"/>
      <c r="Y2" s="10"/>
      <c r="Z2" s="10"/>
    </row>
    <row r="3" spans="1:26" ht="11.25" customHeight="1" x14ac:dyDescent="0.2">
      <c r="A3" s="2" t="s">
        <v>42</v>
      </c>
      <c r="B3" s="2"/>
      <c r="C3" s="28"/>
      <c r="D3" s="2"/>
      <c r="E3" s="2"/>
      <c r="F3" s="2"/>
      <c r="G3" s="2"/>
      <c r="H3" s="2"/>
      <c r="I3" s="2"/>
      <c r="J3" s="2"/>
      <c r="K3" s="2"/>
      <c r="L3" s="2"/>
      <c r="M3" s="2"/>
      <c r="N3" s="2"/>
      <c r="O3" s="2"/>
      <c r="P3" s="2"/>
      <c r="Q3" s="2"/>
      <c r="R3" s="10"/>
      <c r="S3" s="10"/>
      <c r="T3" s="10"/>
      <c r="U3" s="10"/>
      <c r="V3" s="10"/>
      <c r="W3" s="10"/>
      <c r="X3" s="10"/>
      <c r="Y3" s="10"/>
      <c r="Z3" s="10"/>
    </row>
    <row r="4" spans="1:26" ht="11.25" customHeight="1" x14ac:dyDescent="0.2">
      <c r="A4" s="8" t="s">
        <v>5</v>
      </c>
      <c r="B4" s="8"/>
      <c r="C4" s="10"/>
      <c r="D4" s="10"/>
      <c r="E4" s="8"/>
      <c r="F4" s="8"/>
      <c r="G4" s="10"/>
      <c r="H4" s="8"/>
      <c r="I4" s="8"/>
      <c r="J4" s="8"/>
      <c r="K4" s="8"/>
      <c r="L4" s="10"/>
      <c r="M4" s="8"/>
      <c r="N4" s="8"/>
      <c r="O4" s="8"/>
      <c r="P4" s="10"/>
      <c r="Q4" s="29"/>
      <c r="R4" s="10"/>
      <c r="S4" s="10"/>
      <c r="T4" s="10"/>
      <c r="U4" s="10"/>
      <c r="V4" s="10"/>
      <c r="W4" s="10"/>
      <c r="X4" s="10"/>
      <c r="Y4" s="10"/>
      <c r="Z4" s="10"/>
    </row>
    <row r="5" spans="1:26" ht="11.25" customHeight="1" x14ac:dyDescent="0.2">
      <c r="A5" s="29" t="s">
        <v>7</v>
      </c>
      <c r="B5" s="29"/>
      <c r="C5" s="28"/>
      <c r="D5" s="29"/>
      <c r="E5" s="28" t="s">
        <v>6</v>
      </c>
      <c r="F5" s="29"/>
      <c r="G5" s="29"/>
      <c r="H5" s="29"/>
      <c r="I5" s="29"/>
      <c r="J5" s="29"/>
      <c r="K5" s="29"/>
      <c r="L5" s="29"/>
      <c r="M5" s="762"/>
      <c r="N5" s="706"/>
      <c r="O5" s="706"/>
      <c r="P5" s="706"/>
      <c r="Q5" s="29"/>
      <c r="R5" s="10"/>
      <c r="S5" s="10"/>
      <c r="T5" s="10"/>
      <c r="U5" s="10"/>
      <c r="V5" s="10"/>
      <c r="W5" s="10"/>
      <c r="X5" s="10"/>
      <c r="Y5" s="10"/>
      <c r="Z5" s="10"/>
    </row>
    <row r="6" spans="1:26" ht="11.25" customHeight="1" x14ac:dyDescent="0.2">
      <c r="A6" s="2" t="s">
        <v>346</v>
      </c>
      <c r="B6" s="2"/>
      <c r="C6" s="28"/>
      <c r="D6" s="2"/>
      <c r="E6" s="2"/>
      <c r="F6" s="2"/>
      <c r="G6" s="2"/>
      <c r="H6" s="2"/>
      <c r="I6" s="2"/>
      <c r="J6" s="2"/>
      <c r="K6" s="2"/>
      <c r="L6" s="2"/>
      <c r="M6" s="2"/>
      <c r="N6" s="2"/>
      <c r="O6" s="2"/>
      <c r="P6" s="2"/>
      <c r="Q6" s="2"/>
      <c r="R6" s="10"/>
      <c r="S6" s="10"/>
      <c r="T6" s="10"/>
      <c r="U6" s="10"/>
      <c r="V6" s="10"/>
      <c r="W6" s="10"/>
      <c r="X6" s="10"/>
      <c r="Y6" s="10"/>
      <c r="Z6" s="10"/>
    </row>
    <row r="7" spans="1:26" ht="12.75" customHeight="1" x14ac:dyDescent="0.2">
      <c r="A7" s="31"/>
      <c r="B7" s="31"/>
      <c r="C7" s="32"/>
      <c r="D7" s="31"/>
      <c r="E7" s="31"/>
      <c r="F7" s="31"/>
      <c r="G7" s="31"/>
      <c r="H7" s="31"/>
      <c r="I7" s="31"/>
      <c r="J7" s="31"/>
      <c r="K7" s="31"/>
      <c r="L7" s="31"/>
      <c r="M7" s="31"/>
      <c r="N7" s="31"/>
      <c r="O7" s="31"/>
      <c r="P7" s="31"/>
      <c r="Q7" s="31"/>
    </row>
    <row r="8" spans="1:26" ht="12.75" customHeight="1" x14ac:dyDescent="0.2">
      <c r="A8" s="31"/>
      <c r="B8" s="31"/>
      <c r="C8" s="32"/>
      <c r="D8" s="31"/>
      <c r="E8" s="31"/>
      <c r="F8" s="31"/>
      <c r="G8" s="758" t="s">
        <v>43</v>
      </c>
      <c r="H8" s="706"/>
      <c r="I8" s="706"/>
      <c r="J8" s="706"/>
      <c r="K8" s="31"/>
      <c r="L8" s="31"/>
      <c r="M8" s="31"/>
      <c r="N8" s="31"/>
      <c r="O8" s="31"/>
      <c r="P8" s="31"/>
      <c r="Q8" s="31"/>
    </row>
    <row r="9" spans="1:26" ht="14.25" customHeight="1" x14ac:dyDescent="0.2">
      <c r="A9" s="755" t="s">
        <v>44</v>
      </c>
      <c r="B9" s="755" t="s">
        <v>45</v>
      </c>
      <c r="C9" s="755" t="s">
        <v>46</v>
      </c>
      <c r="D9" s="734" t="s">
        <v>47</v>
      </c>
      <c r="E9" s="703"/>
      <c r="F9" s="703"/>
      <c r="G9" s="703"/>
      <c r="H9" s="703"/>
      <c r="I9" s="703"/>
      <c r="J9" s="704"/>
      <c r="K9" s="734" t="s">
        <v>48</v>
      </c>
      <c r="L9" s="703"/>
      <c r="M9" s="703"/>
      <c r="N9" s="703"/>
      <c r="O9" s="703"/>
      <c r="P9" s="703"/>
      <c r="Q9" s="704"/>
    </row>
    <row r="10" spans="1:26" ht="12.75" customHeight="1" x14ac:dyDescent="0.2">
      <c r="A10" s="756"/>
      <c r="B10" s="756"/>
      <c r="C10" s="756"/>
      <c r="D10" s="738" t="s">
        <v>49</v>
      </c>
      <c r="E10" s="740" t="s">
        <v>50</v>
      </c>
      <c r="F10" s="740" t="s">
        <v>51</v>
      </c>
      <c r="G10" s="737" t="s">
        <v>52</v>
      </c>
      <c r="H10" s="753" t="s">
        <v>53</v>
      </c>
      <c r="I10" s="730" t="s">
        <v>54</v>
      </c>
      <c r="J10" s="732" t="s">
        <v>55</v>
      </c>
      <c r="K10" s="738" t="s">
        <v>49</v>
      </c>
      <c r="L10" s="740" t="s">
        <v>50</v>
      </c>
      <c r="M10" s="740" t="s">
        <v>51</v>
      </c>
      <c r="N10" s="737" t="s">
        <v>52</v>
      </c>
      <c r="O10" s="753" t="s">
        <v>53</v>
      </c>
      <c r="P10" s="730" t="s">
        <v>54</v>
      </c>
      <c r="Q10" s="732" t="s">
        <v>55</v>
      </c>
    </row>
    <row r="11" spans="1:26" ht="12.75" customHeight="1" x14ac:dyDescent="0.2">
      <c r="A11" s="756"/>
      <c r="B11" s="759"/>
      <c r="C11" s="688" t="s">
        <v>56</v>
      </c>
      <c r="D11" s="736"/>
      <c r="E11" s="731"/>
      <c r="F11" s="731"/>
      <c r="G11" s="733"/>
      <c r="H11" s="760"/>
      <c r="I11" s="731"/>
      <c r="J11" s="733"/>
      <c r="K11" s="739"/>
      <c r="L11" s="741"/>
      <c r="M11" s="741"/>
      <c r="N11" s="744"/>
      <c r="O11" s="754"/>
      <c r="P11" s="741"/>
      <c r="Q11" s="744"/>
    </row>
    <row r="12" spans="1:26" ht="12.75" customHeight="1" x14ac:dyDescent="0.2">
      <c r="A12" s="38">
        <v>1</v>
      </c>
      <c r="B12" s="689" t="s">
        <v>57</v>
      </c>
      <c r="C12" s="39" t="s">
        <v>58</v>
      </c>
      <c r="D12" s="40">
        <v>2</v>
      </c>
      <c r="E12" s="41">
        <v>2</v>
      </c>
      <c r="F12" s="41"/>
      <c r="G12" s="42"/>
      <c r="H12" s="43">
        <f t="shared" ref="H12:H19" si="0">J12*25-(D12+E12+F12+G12)*14-3</f>
        <v>41</v>
      </c>
      <c r="I12" s="41" t="s">
        <v>59</v>
      </c>
      <c r="J12" s="44">
        <v>4</v>
      </c>
      <c r="K12" s="45"/>
      <c r="L12" s="46"/>
      <c r="M12" s="46"/>
      <c r="N12" s="47"/>
      <c r="O12" s="45"/>
      <c r="P12" s="46"/>
      <c r="Q12" s="47"/>
      <c r="R12" s="14"/>
      <c r="S12" s="14"/>
      <c r="T12" s="14" t="s">
        <v>60</v>
      </c>
      <c r="U12" s="14"/>
      <c r="V12" s="14"/>
      <c r="W12" s="14"/>
      <c r="X12" s="14"/>
      <c r="Y12" s="14"/>
      <c r="Z12" s="14"/>
    </row>
    <row r="13" spans="1:26" ht="12.75" customHeight="1" x14ac:dyDescent="0.2">
      <c r="A13" s="48">
        <v>2</v>
      </c>
      <c r="B13" s="49" t="s">
        <v>61</v>
      </c>
      <c r="C13" s="50" t="s">
        <v>62</v>
      </c>
      <c r="D13" s="51">
        <v>2</v>
      </c>
      <c r="E13" s="52"/>
      <c r="F13" s="30">
        <v>1</v>
      </c>
      <c r="G13" s="53"/>
      <c r="H13" s="54">
        <f t="shared" si="0"/>
        <v>55</v>
      </c>
      <c r="I13" s="52" t="s">
        <v>49</v>
      </c>
      <c r="J13" s="55">
        <v>4</v>
      </c>
      <c r="K13" s="56"/>
      <c r="L13" s="57"/>
      <c r="M13" s="57"/>
      <c r="N13" s="58"/>
      <c r="O13" s="56"/>
      <c r="P13" s="57"/>
      <c r="Q13" s="59"/>
      <c r="U13" s="14" t="s">
        <v>60</v>
      </c>
    </row>
    <row r="14" spans="1:26" ht="12.75" customHeight="1" x14ac:dyDescent="0.2">
      <c r="A14" s="48">
        <v>3</v>
      </c>
      <c r="B14" s="60" t="s">
        <v>63</v>
      </c>
      <c r="C14" s="50" t="s">
        <v>64</v>
      </c>
      <c r="D14" s="61">
        <v>2</v>
      </c>
      <c r="E14" s="62"/>
      <c r="F14" s="52">
        <v>1</v>
      </c>
      <c r="G14" s="63"/>
      <c r="H14" s="54">
        <f t="shared" si="0"/>
        <v>30</v>
      </c>
      <c r="I14" s="52" t="s">
        <v>59</v>
      </c>
      <c r="J14" s="64">
        <v>3</v>
      </c>
      <c r="K14" s="61"/>
      <c r="L14" s="62"/>
      <c r="M14" s="62"/>
      <c r="N14" s="63"/>
      <c r="O14" s="61"/>
      <c r="P14" s="62"/>
      <c r="Q14" s="53"/>
      <c r="U14" s="14" t="s">
        <v>60</v>
      </c>
    </row>
    <row r="15" spans="1:26" ht="12.75" customHeight="1" x14ac:dyDescent="0.2">
      <c r="A15" s="48">
        <v>4</v>
      </c>
      <c r="B15" s="49" t="s">
        <v>65</v>
      </c>
      <c r="C15" s="50" t="s">
        <v>66</v>
      </c>
      <c r="D15" s="51">
        <v>2</v>
      </c>
      <c r="E15" s="52"/>
      <c r="F15" s="30">
        <v>2</v>
      </c>
      <c r="G15" s="53"/>
      <c r="H15" s="54">
        <f t="shared" si="0"/>
        <v>41</v>
      </c>
      <c r="I15" s="52" t="s">
        <v>59</v>
      </c>
      <c r="J15" s="55">
        <v>4</v>
      </c>
      <c r="K15" s="51"/>
      <c r="L15" s="52"/>
      <c r="M15" s="52"/>
      <c r="N15" s="53"/>
      <c r="O15" s="51"/>
      <c r="P15" s="52"/>
      <c r="Q15" s="59"/>
      <c r="U15" s="14" t="s">
        <v>60</v>
      </c>
    </row>
    <row r="16" spans="1:26" ht="22.5" customHeight="1" x14ac:dyDescent="0.2">
      <c r="A16" s="48">
        <v>5</v>
      </c>
      <c r="B16" s="65" t="s">
        <v>67</v>
      </c>
      <c r="C16" s="50" t="s">
        <v>68</v>
      </c>
      <c r="D16" s="51">
        <v>2</v>
      </c>
      <c r="E16" s="52"/>
      <c r="F16" s="52">
        <v>2</v>
      </c>
      <c r="G16" s="53"/>
      <c r="H16" s="54">
        <f t="shared" si="0"/>
        <v>41</v>
      </c>
      <c r="I16" s="52" t="s">
        <v>59</v>
      </c>
      <c r="J16" s="55">
        <v>4</v>
      </c>
      <c r="K16" s="51"/>
      <c r="L16" s="52"/>
      <c r="M16" s="52"/>
      <c r="N16" s="53"/>
      <c r="O16" s="51"/>
      <c r="P16" s="52"/>
      <c r="Q16" s="53"/>
      <c r="S16" s="14" t="s">
        <v>60</v>
      </c>
    </row>
    <row r="17" spans="1:26" ht="12.75" customHeight="1" x14ac:dyDescent="0.2">
      <c r="A17" s="48">
        <v>6</v>
      </c>
      <c r="B17" s="66" t="s">
        <v>69</v>
      </c>
      <c r="C17" s="67" t="s">
        <v>70</v>
      </c>
      <c r="D17" s="51">
        <v>1</v>
      </c>
      <c r="E17" s="52"/>
      <c r="F17" s="52"/>
      <c r="G17" s="53"/>
      <c r="H17" s="54">
        <f t="shared" si="0"/>
        <v>33</v>
      </c>
      <c r="I17" s="52" t="s">
        <v>49</v>
      </c>
      <c r="J17" s="55">
        <v>2</v>
      </c>
      <c r="K17" s="51"/>
      <c r="L17" s="52"/>
      <c r="M17" s="52"/>
      <c r="N17" s="53"/>
      <c r="O17" s="51"/>
      <c r="P17" s="52"/>
      <c r="Q17" s="53"/>
      <c r="U17" s="14" t="s">
        <v>60</v>
      </c>
    </row>
    <row r="18" spans="1:26" ht="12.75" customHeight="1" x14ac:dyDescent="0.2">
      <c r="A18" s="48">
        <v>7</v>
      </c>
      <c r="B18" s="49" t="s">
        <v>71</v>
      </c>
      <c r="C18" s="50" t="s">
        <v>72</v>
      </c>
      <c r="D18" s="61">
        <v>2</v>
      </c>
      <c r="E18" s="62">
        <v>1</v>
      </c>
      <c r="F18" s="52">
        <v>1</v>
      </c>
      <c r="G18" s="63"/>
      <c r="H18" s="54">
        <f t="shared" si="0"/>
        <v>66</v>
      </c>
      <c r="I18" s="52" t="s">
        <v>59</v>
      </c>
      <c r="J18" s="64">
        <v>5</v>
      </c>
      <c r="K18" s="51"/>
      <c r="L18" s="52"/>
      <c r="M18" s="52"/>
      <c r="N18" s="53"/>
      <c r="O18" s="51"/>
      <c r="P18" s="52"/>
      <c r="Q18" s="53"/>
      <c r="R18" s="14"/>
      <c r="S18" s="14"/>
      <c r="T18" s="14"/>
      <c r="U18" s="14" t="s">
        <v>60</v>
      </c>
      <c r="V18" s="14"/>
      <c r="W18" s="14"/>
      <c r="X18" s="14"/>
      <c r="Y18" s="14"/>
      <c r="Z18" s="14"/>
    </row>
    <row r="19" spans="1:26" ht="12.75" customHeight="1" x14ac:dyDescent="0.2">
      <c r="A19" s="48">
        <v>8</v>
      </c>
      <c r="B19" s="49" t="s">
        <v>73</v>
      </c>
      <c r="C19" s="68" t="s">
        <v>74</v>
      </c>
      <c r="D19" s="51"/>
      <c r="E19" s="52">
        <v>2</v>
      </c>
      <c r="F19" s="52"/>
      <c r="G19" s="53"/>
      <c r="H19" s="54">
        <f t="shared" si="0"/>
        <v>19</v>
      </c>
      <c r="I19" s="52" t="s">
        <v>49</v>
      </c>
      <c r="J19" s="55">
        <v>2</v>
      </c>
      <c r="K19" s="51"/>
      <c r="L19" s="52"/>
      <c r="M19" s="52"/>
      <c r="N19" s="53"/>
      <c r="O19" s="51"/>
      <c r="P19" s="52"/>
      <c r="Q19" s="53"/>
      <c r="R19" s="14"/>
      <c r="S19" s="14"/>
      <c r="T19" s="14"/>
      <c r="U19" s="14"/>
      <c r="V19" s="14"/>
      <c r="W19" s="14" t="s">
        <v>60</v>
      </c>
      <c r="X19" s="14"/>
      <c r="Y19" s="14"/>
      <c r="Z19" s="14"/>
    </row>
    <row r="20" spans="1:26" ht="12.75" customHeight="1" x14ac:dyDescent="0.2">
      <c r="A20" s="48">
        <v>9</v>
      </c>
      <c r="B20" s="49" t="s">
        <v>75</v>
      </c>
      <c r="C20" s="68" t="s">
        <v>76</v>
      </c>
      <c r="D20" s="51"/>
      <c r="E20" s="52">
        <v>1</v>
      </c>
      <c r="F20" s="52"/>
      <c r="G20" s="53"/>
      <c r="H20" s="54"/>
      <c r="I20" s="52" t="s">
        <v>49</v>
      </c>
      <c r="J20" s="55">
        <v>2</v>
      </c>
      <c r="K20" s="51"/>
      <c r="L20" s="52"/>
      <c r="M20" s="52"/>
      <c r="N20" s="53"/>
      <c r="O20" s="51"/>
      <c r="P20" s="52"/>
      <c r="Q20" s="53"/>
      <c r="R20" s="14"/>
      <c r="S20" s="14"/>
      <c r="T20" s="14"/>
      <c r="U20" s="14"/>
      <c r="V20" s="14" t="s">
        <v>60</v>
      </c>
      <c r="W20" s="14"/>
      <c r="X20" s="14"/>
      <c r="Y20" s="14"/>
      <c r="Z20" s="14"/>
    </row>
    <row r="21" spans="1:26" ht="22.5" customHeight="1" x14ac:dyDescent="0.2">
      <c r="A21" s="48">
        <v>10</v>
      </c>
      <c r="B21" s="69" t="s">
        <v>77</v>
      </c>
      <c r="C21" s="70" t="s">
        <v>78</v>
      </c>
      <c r="D21" s="51"/>
      <c r="E21" s="52"/>
      <c r="F21" s="52"/>
      <c r="G21" s="53"/>
      <c r="H21" s="54"/>
      <c r="I21" s="52"/>
      <c r="J21" s="55"/>
      <c r="K21" s="51">
        <v>2</v>
      </c>
      <c r="L21" s="52">
        <v>2</v>
      </c>
      <c r="M21" s="52"/>
      <c r="N21" s="53"/>
      <c r="O21" s="51">
        <f t="shared" ref="O21:O28" si="1">Q21*25-(K21+L21+M21+N21)*14-3</f>
        <v>41</v>
      </c>
      <c r="P21" s="52" t="s">
        <v>59</v>
      </c>
      <c r="Q21" s="53">
        <v>4</v>
      </c>
      <c r="R21" s="14"/>
      <c r="S21" s="14"/>
      <c r="T21" s="14"/>
      <c r="U21" s="14" t="s">
        <v>60</v>
      </c>
      <c r="V21" s="14"/>
      <c r="W21" s="14"/>
      <c r="X21" s="14"/>
      <c r="Y21" s="14"/>
      <c r="Z21" s="14"/>
    </row>
    <row r="22" spans="1:26" ht="12.75" customHeight="1" x14ac:dyDescent="0.2">
      <c r="A22" s="48">
        <v>11</v>
      </c>
      <c r="B22" s="49" t="s">
        <v>79</v>
      </c>
      <c r="C22" s="70" t="s">
        <v>80</v>
      </c>
      <c r="D22" s="51"/>
      <c r="E22" s="52"/>
      <c r="F22" s="52"/>
      <c r="G22" s="53"/>
      <c r="H22" s="54"/>
      <c r="I22" s="52"/>
      <c r="J22" s="55"/>
      <c r="K22" s="51">
        <v>2</v>
      </c>
      <c r="L22" s="52"/>
      <c r="M22" s="52">
        <v>2</v>
      </c>
      <c r="N22" s="53"/>
      <c r="O22" s="51">
        <f t="shared" si="1"/>
        <v>41</v>
      </c>
      <c r="P22" s="52" t="s">
        <v>59</v>
      </c>
      <c r="Q22" s="53">
        <v>4</v>
      </c>
      <c r="R22" s="14"/>
      <c r="S22" s="14"/>
      <c r="T22" s="14"/>
      <c r="U22" s="14" t="s">
        <v>60</v>
      </c>
      <c r="V22" s="14"/>
      <c r="W22" s="14"/>
      <c r="X22" s="14"/>
      <c r="Y22" s="14"/>
      <c r="Z22" s="14"/>
    </row>
    <row r="23" spans="1:26" ht="12.75" customHeight="1" x14ac:dyDescent="0.2">
      <c r="A23" s="48">
        <v>12</v>
      </c>
      <c r="B23" s="60" t="s">
        <v>81</v>
      </c>
      <c r="C23" s="70" t="s">
        <v>82</v>
      </c>
      <c r="D23" s="51"/>
      <c r="E23" s="52"/>
      <c r="F23" s="52"/>
      <c r="G23" s="53"/>
      <c r="H23" s="54"/>
      <c r="I23" s="52"/>
      <c r="J23" s="55"/>
      <c r="K23" s="51">
        <v>2</v>
      </c>
      <c r="L23" s="52"/>
      <c r="M23" s="52">
        <v>1</v>
      </c>
      <c r="N23" s="53"/>
      <c r="O23" s="51">
        <f t="shared" si="1"/>
        <v>30</v>
      </c>
      <c r="P23" s="52" t="s">
        <v>49</v>
      </c>
      <c r="Q23" s="53">
        <v>3</v>
      </c>
      <c r="R23" s="14"/>
      <c r="S23" s="14" t="s">
        <v>60</v>
      </c>
      <c r="T23" s="14"/>
      <c r="U23" s="14"/>
      <c r="V23" s="14"/>
      <c r="W23" s="14"/>
      <c r="X23" s="14"/>
      <c r="Y23" s="14"/>
      <c r="Z23" s="14"/>
    </row>
    <row r="24" spans="1:26" ht="12.75" customHeight="1" x14ac:dyDescent="0.2">
      <c r="A24" s="48">
        <v>13</v>
      </c>
      <c r="B24" s="66" t="s">
        <v>83</v>
      </c>
      <c r="C24" s="71" t="s">
        <v>84</v>
      </c>
      <c r="D24" s="51"/>
      <c r="E24" s="52"/>
      <c r="F24" s="52"/>
      <c r="G24" s="53"/>
      <c r="H24" s="54"/>
      <c r="I24" s="52"/>
      <c r="J24" s="55"/>
      <c r="K24" s="51">
        <v>2</v>
      </c>
      <c r="L24" s="52"/>
      <c r="M24" s="52">
        <v>2</v>
      </c>
      <c r="N24" s="53"/>
      <c r="O24" s="51">
        <f t="shared" si="1"/>
        <v>41</v>
      </c>
      <c r="P24" s="52" t="s">
        <v>59</v>
      </c>
      <c r="Q24" s="53">
        <v>4</v>
      </c>
      <c r="R24" s="14"/>
      <c r="S24" s="14" t="s">
        <v>60</v>
      </c>
      <c r="T24" s="14"/>
      <c r="U24" s="14"/>
      <c r="V24" s="14"/>
      <c r="W24" s="14"/>
      <c r="X24" s="14"/>
      <c r="Y24" s="14"/>
      <c r="Z24" s="14"/>
    </row>
    <row r="25" spans="1:26" ht="12.75" customHeight="1" x14ac:dyDescent="0.2">
      <c r="A25" s="48">
        <v>14</v>
      </c>
      <c r="B25" s="49" t="s">
        <v>85</v>
      </c>
      <c r="C25" s="72" t="s">
        <v>86</v>
      </c>
      <c r="D25" s="51"/>
      <c r="E25" s="52"/>
      <c r="F25" s="52"/>
      <c r="G25" s="53"/>
      <c r="H25" s="54"/>
      <c r="I25" s="52"/>
      <c r="J25" s="55"/>
      <c r="K25" s="51">
        <v>2</v>
      </c>
      <c r="L25" s="52"/>
      <c r="M25" s="52">
        <v>1</v>
      </c>
      <c r="N25" s="53"/>
      <c r="O25" s="51">
        <f t="shared" si="1"/>
        <v>30</v>
      </c>
      <c r="P25" s="52" t="s">
        <v>49</v>
      </c>
      <c r="Q25" s="53">
        <v>3</v>
      </c>
      <c r="R25" s="14"/>
      <c r="S25" s="14"/>
      <c r="T25" s="14"/>
      <c r="U25" s="14" t="s">
        <v>60</v>
      </c>
      <c r="V25" s="14"/>
      <c r="W25" s="14"/>
      <c r="X25" s="14"/>
      <c r="Y25" s="14"/>
      <c r="Z25" s="14"/>
    </row>
    <row r="26" spans="1:26" ht="12.75" customHeight="1" x14ac:dyDescent="0.2">
      <c r="A26" s="48">
        <v>15</v>
      </c>
      <c r="B26" s="60" t="s">
        <v>87</v>
      </c>
      <c r="C26" s="68" t="s">
        <v>88</v>
      </c>
      <c r="D26" s="51"/>
      <c r="E26" s="52"/>
      <c r="F26" s="52"/>
      <c r="G26" s="53"/>
      <c r="H26" s="54"/>
      <c r="I26" s="52"/>
      <c r="J26" s="55"/>
      <c r="K26" s="51">
        <v>2</v>
      </c>
      <c r="L26" s="52">
        <v>1</v>
      </c>
      <c r="M26" s="52">
        <v>2</v>
      </c>
      <c r="N26" s="53"/>
      <c r="O26" s="51">
        <f t="shared" si="1"/>
        <v>77</v>
      </c>
      <c r="P26" s="52" t="s">
        <v>59</v>
      </c>
      <c r="Q26" s="53">
        <v>6</v>
      </c>
      <c r="R26" s="14"/>
      <c r="S26" s="14"/>
      <c r="T26" s="14"/>
      <c r="U26" s="14" t="s">
        <v>60</v>
      </c>
      <c r="V26" s="14"/>
      <c r="W26" s="14"/>
      <c r="X26" s="14"/>
      <c r="Y26" s="14"/>
      <c r="Z26" s="14"/>
    </row>
    <row r="27" spans="1:26" ht="12.75" customHeight="1" x14ac:dyDescent="0.2">
      <c r="A27" s="48">
        <v>16</v>
      </c>
      <c r="B27" s="66" t="s">
        <v>89</v>
      </c>
      <c r="C27" s="73" t="s">
        <v>90</v>
      </c>
      <c r="D27" s="51"/>
      <c r="E27" s="52"/>
      <c r="F27" s="52"/>
      <c r="G27" s="55"/>
      <c r="H27" s="51"/>
      <c r="I27" s="52"/>
      <c r="J27" s="55"/>
      <c r="K27" s="51"/>
      <c r="L27" s="52">
        <v>1</v>
      </c>
      <c r="M27" s="52"/>
      <c r="N27" s="53"/>
      <c r="O27" s="51">
        <f t="shared" si="1"/>
        <v>33</v>
      </c>
      <c r="P27" s="52" t="s">
        <v>49</v>
      </c>
      <c r="Q27" s="53">
        <v>2</v>
      </c>
      <c r="R27" s="14"/>
      <c r="S27" s="14"/>
      <c r="T27" s="14"/>
      <c r="U27" s="14"/>
      <c r="V27" s="14"/>
      <c r="W27" s="14" t="s">
        <v>60</v>
      </c>
      <c r="X27" s="14"/>
      <c r="Y27" s="14"/>
      <c r="Z27" s="14"/>
    </row>
    <row r="28" spans="1:26" ht="12.75" customHeight="1" x14ac:dyDescent="0.2">
      <c r="A28" s="48">
        <v>17</v>
      </c>
      <c r="B28" s="49" t="s">
        <v>91</v>
      </c>
      <c r="C28" s="68" t="s">
        <v>92</v>
      </c>
      <c r="D28" s="51"/>
      <c r="E28" s="52"/>
      <c r="F28" s="52"/>
      <c r="G28" s="63"/>
      <c r="H28" s="54"/>
      <c r="I28" s="52"/>
      <c r="J28" s="55"/>
      <c r="K28" s="51"/>
      <c r="L28" s="52">
        <v>1</v>
      </c>
      <c r="M28" s="52"/>
      <c r="N28" s="53"/>
      <c r="O28" s="51">
        <f t="shared" si="1"/>
        <v>33</v>
      </c>
      <c r="P28" s="52" t="s">
        <v>49</v>
      </c>
      <c r="Q28" s="53">
        <v>2</v>
      </c>
      <c r="R28" s="14"/>
      <c r="S28" s="14"/>
      <c r="T28" s="14"/>
      <c r="U28" s="14"/>
      <c r="V28" s="14"/>
      <c r="W28" s="14" t="s">
        <v>60</v>
      </c>
      <c r="X28" s="14"/>
      <c r="Y28" s="14"/>
      <c r="Z28" s="14"/>
    </row>
    <row r="29" spans="1:26" ht="12.75" customHeight="1" x14ac:dyDescent="0.2">
      <c r="A29" s="74">
        <v>18</v>
      </c>
      <c r="B29" s="75" t="s">
        <v>93</v>
      </c>
      <c r="C29" s="68" t="s">
        <v>94</v>
      </c>
      <c r="D29" s="51"/>
      <c r="E29" s="52"/>
      <c r="F29" s="52"/>
      <c r="G29" s="76"/>
      <c r="H29" s="54"/>
      <c r="I29" s="52"/>
      <c r="J29" s="55"/>
      <c r="K29" s="77"/>
      <c r="L29" s="78">
        <v>1</v>
      </c>
      <c r="M29" s="78"/>
      <c r="N29" s="76"/>
      <c r="O29" s="51"/>
      <c r="P29" s="78" t="s">
        <v>49</v>
      </c>
      <c r="Q29" s="76">
        <v>2</v>
      </c>
      <c r="R29" s="14"/>
      <c r="S29" s="14"/>
      <c r="T29" s="14"/>
      <c r="U29" s="14"/>
      <c r="V29" s="14" t="s">
        <v>60</v>
      </c>
      <c r="W29" s="14"/>
      <c r="X29" s="14"/>
      <c r="Y29" s="14"/>
      <c r="Z29" s="14"/>
    </row>
    <row r="30" spans="1:26" ht="12.75" customHeight="1" x14ac:dyDescent="0.2">
      <c r="A30" s="745"/>
      <c r="B30" s="706"/>
      <c r="C30" s="746"/>
      <c r="D30" s="80">
        <f t="shared" ref="D30:F30" si="2">SUM(D12:D29)</f>
        <v>13</v>
      </c>
      <c r="E30" s="80">
        <f t="shared" si="2"/>
        <v>6</v>
      </c>
      <c r="F30" s="80">
        <f t="shared" si="2"/>
        <v>7</v>
      </c>
      <c r="G30" s="80"/>
      <c r="H30" s="81"/>
      <c r="I30" s="81" t="s">
        <v>95</v>
      </c>
      <c r="J30" s="82"/>
      <c r="K30" s="80">
        <f t="shared" ref="K30:M30" si="3">SUM(K12:K29)</f>
        <v>12</v>
      </c>
      <c r="L30" s="80">
        <f t="shared" si="3"/>
        <v>6</v>
      </c>
      <c r="M30" s="83">
        <f t="shared" si="3"/>
        <v>8</v>
      </c>
      <c r="N30" s="84"/>
      <c r="O30" s="85"/>
      <c r="P30" s="81" t="s">
        <v>96</v>
      </c>
      <c r="Q30" s="82"/>
    </row>
    <row r="31" spans="1:26" ht="12.75" customHeight="1" x14ac:dyDescent="0.2">
      <c r="A31" s="86"/>
      <c r="B31" s="87" t="s">
        <v>97</v>
      </c>
      <c r="C31" s="88"/>
      <c r="D31" s="747">
        <f>D30+E30+F30</f>
        <v>26</v>
      </c>
      <c r="E31" s="714"/>
      <c r="F31" s="714"/>
      <c r="G31" s="714"/>
      <c r="H31" s="89">
        <f>SUM(H12:H29)</f>
        <v>326</v>
      </c>
      <c r="I31" s="89" t="s">
        <v>98</v>
      </c>
      <c r="J31" s="90">
        <f>SUM(J12:J29)</f>
        <v>30</v>
      </c>
      <c r="K31" s="747">
        <f>K30+L30+M30</f>
        <v>26</v>
      </c>
      <c r="L31" s="714"/>
      <c r="M31" s="714"/>
      <c r="N31" s="715"/>
      <c r="O31" s="88">
        <f>SUM(O12:O29)</f>
        <v>326</v>
      </c>
      <c r="P31" s="89" t="s">
        <v>99</v>
      </c>
      <c r="Q31" s="90">
        <f>SUM(Q13:Q29)</f>
        <v>30</v>
      </c>
    </row>
    <row r="32" spans="1:26" ht="12.75" customHeight="1" x14ac:dyDescent="0.2">
      <c r="A32" s="91"/>
      <c r="B32" s="91"/>
      <c r="C32" s="91"/>
      <c r="D32" s="91"/>
      <c r="E32" s="91"/>
      <c r="F32" s="91"/>
      <c r="G32" s="91"/>
      <c r="H32" s="91"/>
      <c r="I32" s="91"/>
      <c r="J32" s="92"/>
      <c r="K32" s="91"/>
      <c r="L32" s="91"/>
      <c r="M32" s="91"/>
      <c r="N32" s="91"/>
      <c r="O32" s="91"/>
      <c r="P32" s="91"/>
      <c r="Q32" s="92"/>
    </row>
    <row r="33" spans="1:17" ht="13.5" customHeight="1" x14ac:dyDescent="0.2">
      <c r="A33" s="748"/>
      <c r="B33" s="750" t="s">
        <v>100</v>
      </c>
      <c r="C33" s="751"/>
      <c r="D33" s="734" t="s">
        <v>47</v>
      </c>
      <c r="E33" s="703"/>
      <c r="F33" s="703"/>
      <c r="G33" s="703"/>
      <c r="H33" s="703"/>
      <c r="I33" s="703"/>
      <c r="J33" s="704"/>
      <c r="K33" s="734" t="s">
        <v>48</v>
      </c>
      <c r="L33" s="703"/>
      <c r="M33" s="703"/>
      <c r="N33" s="703"/>
      <c r="O33" s="703"/>
      <c r="P33" s="703"/>
      <c r="Q33" s="704"/>
    </row>
    <row r="34" spans="1:17" ht="12.75" customHeight="1" x14ac:dyDescent="0.2">
      <c r="A34" s="749"/>
      <c r="B34" s="706"/>
      <c r="C34" s="746"/>
      <c r="D34" s="738" t="s">
        <v>49</v>
      </c>
      <c r="E34" s="740" t="s">
        <v>50</v>
      </c>
      <c r="F34" s="740" t="s">
        <v>51</v>
      </c>
      <c r="G34" s="742" t="s">
        <v>52</v>
      </c>
      <c r="H34" s="735" t="s">
        <v>53</v>
      </c>
      <c r="I34" s="730" t="s">
        <v>54</v>
      </c>
      <c r="J34" s="732" t="s">
        <v>55</v>
      </c>
      <c r="K34" s="738" t="s">
        <v>49</v>
      </c>
      <c r="L34" s="740" t="s">
        <v>50</v>
      </c>
      <c r="M34" s="740" t="s">
        <v>51</v>
      </c>
      <c r="N34" s="742" t="s">
        <v>52</v>
      </c>
      <c r="O34" s="735" t="s">
        <v>53</v>
      </c>
      <c r="P34" s="730" t="s">
        <v>54</v>
      </c>
      <c r="Q34" s="732" t="s">
        <v>55</v>
      </c>
    </row>
    <row r="35" spans="1:17" ht="12.75" customHeight="1" x14ac:dyDescent="0.2">
      <c r="A35" s="749"/>
      <c r="B35" s="706"/>
      <c r="C35" s="746"/>
      <c r="D35" s="739"/>
      <c r="E35" s="741"/>
      <c r="F35" s="741"/>
      <c r="G35" s="743"/>
      <c r="H35" s="736"/>
      <c r="I35" s="731"/>
      <c r="J35" s="733"/>
      <c r="K35" s="739"/>
      <c r="L35" s="741"/>
      <c r="M35" s="741"/>
      <c r="N35" s="743"/>
      <c r="O35" s="736"/>
      <c r="P35" s="731"/>
      <c r="Q35" s="733"/>
    </row>
    <row r="36" spans="1:17" ht="12.75" customHeight="1" x14ac:dyDescent="0.2">
      <c r="A36" s="95"/>
      <c r="B36" s="96"/>
      <c r="C36" s="97"/>
      <c r="D36" s="80">
        <f t="shared" ref="D36:F36" si="4">D30</f>
        <v>13</v>
      </c>
      <c r="E36" s="98">
        <f t="shared" si="4"/>
        <v>6</v>
      </c>
      <c r="F36" s="98">
        <f t="shared" si="4"/>
        <v>7</v>
      </c>
      <c r="G36" s="99"/>
      <c r="H36" s="85"/>
      <c r="I36" s="33" t="s">
        <v>95</v>
      </c>
      <c r="J36" s="100"/>
      <c r="K36" s="80">
        <f t="shared" ref="K36:M36" si="5">K30</f>
        <v>12</v>
      </c>
      <c r="L36" s="101">
        <f t="shared" si="5"/>
        <v>6</v>
      </c>
      <c r="M36" s="101">
        <f t="shared" si="5"/>
        <v>8</v>
      </c>
      <c r="N36" s="102"/>
      <c r="O36" s="85"/>
      <c r="P36" s="33" t="s">
        <v>96</v>
      </c>
      <c r="Q36" s="103"/>
    </row>
    <row r="37" spans="1:17" ht="12.75" customHeight="1" x14ac:dyDescent="0.2">
      <c r="A37" s="104"/>
      <c r="B37" s="105"/>
      <c r="C37" s="106"/>
      <c r="D37" s="734">
        <f>D30+E30+F30+G30</f>
        <v>26</v>
      </c>
      <c r="E37" s="703"/>
      <c r="F37" s="703"/>
      <c r="G37" s="704"/>
      <c r="H37" s="88">
        <f>H31</f>
        <v>326</v>
      </c>
      <c r="I37" s="107" t="s">
        <v>98</v>
      </c>
      <c r="J37" s="108">
        <v>30</v>
      </c>
      <c r="K37" s="734">
        <f>K36+L36+M36+N36</f>
        <v>26</v>
      </c>
      <c r="L37" s="703"/>
      <c r="M37" s="703"/>
      <c r="N37" s="704"/>
      <c r="O37" s="88">
        <f>O31</f>
        <v>326</v>
      </c>
      <c r="P37" s="107" t="s">
        <v>99</v>
      </c>
      <c r="Q37" s="109">
        <v>30</v>
      </c>
    </row>
    <row r="38" spans="1:17" ht="12.75" customHeight="1" x14ac:dyDescent="0.2">
      <c r="A38" s="96"/>
      <c r="B38" s="96"/>
      <c r="C38" s="96"/>
      <c r="D38" s="100"/>
      <c r="E38" s="100"/>
      <c r="F38" s="100"/>
      <c r="G38" s="100"/>
      <c r="H38" s="91"/>
      <c r="I38" s="96"/>
      <c r="J38" s="100"/>
      <c r="K38" s="100"/>
      <c r="L38" s="100"/>
      <c r="M38" s="100"/>
      <c r="N38" s="100"/>
      <c r="O38" s="91"/>
      <c r="P38" s="96"/>
      <c r="Q38" s="100"/>
    </row>
    <row r="39" spans="1:17" ht="13.5" customHeight="1" x14ac:dyDescent="0.2">
      <c r="A39" s="755" t="s">
        <v>44</v>
      </c>
      <c r="B39" s="755" t="s">
        <v>101</v>
      </c>
      <c r="C39" s="755" t="s">
        <v>46</v>
      </c>
      <c r="D39" s="734" t="s">
        <v>47</v>
      </c>
      <c r="E39" s="703"/>
      <c r="F39" s="703"/>
      <c r="G39" s="703"/>
      <c r="H39" s="703"/>
      <c r="I39" s="703"/>
      <c r="J39" s="704"/>
      <c r="K39" s="734" t="s">
        <v>48</v>
      </c>
      <c r="L39" s="703"/>
      <c r="M39" s="703"/>
      <c r="N39" s="703"/>
      <c r="O39" s="703"/>
      <c r="P39" s="703"/>
      <c r="Q39" s="704"/>
    </row>
    <row r="40" spans="1:17" ht="12.75" customHeight="1" x14ac:dyDescent="0.2">
      <c r="A40" s="756"/>
      <c r="B40" s="756"/>
      <c r="C40" s="756"/>
      <c r="D40" s="738" t="s">
        <v>49</v>
      </c>
      <c r="E40" s="740" t="s">
        <v>50</v>
      </c>
      <c r="F40" s="740" t="s">
        <v>51</v>
      </c>
      <c r="G40" s="737" t="s">
        <v>52</v>
      </c>
      <c r="H40" s="753" t="s">
        <v>53</v>
      </c>
      <c r="I40" s="730" t="s">
        <v>54</v>
      </c>
      <c r="J40" s="742" t="s">
        <v>55</v>
      </c>
      <c r="K40" s="735" t="s">
        <v>49</v>
      </c>
      <c r="L40" s="730" t="s">
        <v>50</v>
      </c>
      <c r="M40" s="730" t="s">
        <v>51</v>
      </c>
      <c r="N40" s="737" t="s">
        <v>52</v>
      </c>
      <c r="O40" s="735" t="s">
        <v>53</v>
      </c>
      <c r="P40" s="730" t="s">
        <v>54</v>
      </c>
      <c r="Q40" s="737" t="s">
        <v>55</v>
      </c>
    </row>
    <row r="41" spans="1:17" ht="12.75" customHeight="1" x14ac:dyDescent="0.2">
      <c r="A41" s="756"/>
      <c r="B41" s="756"/>
      <c r="C41" s="110" t="s">
        <v>102</v>
      </c>
      <c r="D41" s="739"/>
      <c r="E41" s="741"/>
      <c r="F41" s="741"/>
      <c r="G41" s="744"/>
      <c r="H41" s="754"/>
      <c r="I41" s="741"/>
      <c r="J41" s="743"/>
      <c r="K41" s="739"/>
      <c r="L41" s="741"/>
      <c r="M41" s="741"/>
      <c r="N41" s="744"/>
      <c r="O41" s="736"/>
      <c r="P41" s="731"/>
      <c r="Q41" s="733"/>
    </row>
    <row r="42" spans="1:17" ht="16.5" customHeight="1" x14ac:dyDescent="0.2">
      <c r="A42" s="111">
        <v>19</v>
      </c>
      <c r="B42" s="112" t="s">
        <v>103</v>
      </c>
      <c r="C42" s="113" t="s">
        <v>104</v>
      </c>
      <c r="D42" s="45">
        <v>2</v>
      </c>
      <c r="E42" s="46">
        <v>2</v>
      </c>
      <c r="F42" s="46"/>
      <c r="G42" s="114"/>
      <c r="H42" s="45">
        <v>2</v>
      </c>
      <c r="I42" s="46" t="s">
        <v>59</v>
      </c>
      <c r="J42" s="114">
        <v>5</v>
      </c>
      <c r="K42" s="45"/>
      <c r="L42" s="46"/>
      <c r="M42" s="46"/>
      <c r="N42" s="47"/>
      <c r="O42" s="115"/>
      <c r="P42" s="46"/>
      <c r="Q42" s="47"/>
    </row>
    <row r="43" spans="1:17" ht="16.5" customHeight="1" x14ac:dyDescent="0.2">
      <c r="A43" s="116">
        <v>20</v>
      </c>
      <c r="B43" s="117" t="s">
        <v>105</v>
      </c>
      <c r="C43" s="118" t="s">
        <v>106</v>
      </c>
      <c r="D43" s="119">
        <v>2</v>
      </c>
      <c r="E43" s="120">
        <v>2</v>
      </c>
      <c r="F43" s="121"/>
      <c r="G43" s="122"/>
      <c r="H43" s="123">
        <f t="shared" ref="H43:H44" si="6">-(D43+E43+F43+G43)*14+J43*25-3</f>
        <v>41</v>
      </c>
      <c r="I43" s="121" t="s">
        <v>49</v>
      </c>
      <c r="J43" s="122">
        <v>4</v>
      </c>
      <c r="K43" s="124"/>
      <c r="L43" s="125"/>
      <c r="M43" s="125"/>
      <c r="N43" s="126"/>
      <c r="O43" s="127"/>
      <c r="P43" s="120"/>
      <c r="Q43" s="128"/>
    </row>
    <row r="44" spans="1:17" ht="16.5" customHeight="1" x14ac:dyDescent="0.2">
      <c r="A44" s="129">
        <v>21</v>
      </c>
      <c r="B44" s="130" t="s">
        <v>107</v>
      </c>
      <c r="C44" s="118" t="s">
        <v>108</v>
      </c>
      <c r="D44" s="131">
        <v>2</v>
      </c>
      <c r="E44" s="132">
        <v>2</v>
      </c>
      <c r="F44" s="133"/>
      <c r="G44" s="134"/>
      <c r="H44" s="123">
        <f t="shared" si="6"/>
        <v>41</v>
      </c>
      <c r="I44" s="121" t="s">
        <v>49</v>
      </c>
      <c r="J44" s="134">
        <v>4</v>
      </c>
      <c r="K44" s="135"/>
      <c r="L44" s="136"/>
      <c r="M44" s="136"/>
      <c r="N44" s="137"/>
      <c r="O44" s="138"/>
      <c r="P44" s="132"/>
      <c r="Q44" s="139"/>
    </row>
    <row r="45" spans="1:17" ht="16.5" customHeight="1" x14ac:dyDescent="0.2">
      <c r="A45" s="140">
        <v>22</v>
      </c>
      <c r="B45" s="141" t="s">
        <v>109</v>
      </c>
      <c r="C45" s="142" t="s">
        <v>110</v>
      </c>
      <c r="D45" s="143"/>
      <c r="E45" s="144"/>
      <c r="F45" s="144"/>
      <c r="G45" s="145"/>
      <c r="H45" s="143"/>
      <c r="I45" s="144"/>
      <c r="J45" s="145"/>
      <c r="K45" s="146">
        <v>2</v>
      </c>
      <c r="L45" s="147">
        <v>2</v>
      </c>
      <c r="M45" s="144"/>
      <c r="N45" s="148"/>
      <c r="O45" s="149">
        <v>2</v>
      </c>
      <c r="P45" s="147" t="s">
        <v>59</v>
      </c>
      <c r="Q45" s="150">
        <v>5</v>
      </c>
    </row>
    <row r="46" spans="1:17" ht="12.75" customHeight="1" x14ac:dyDescent="0.2">
      <c r="A46" s="151"/>
      <c r="B46" s="14"/>
      <c r="C46" s="14"/>
      <c r="D46" s="152">
        <f t="shared" ref="D46:E46" si="7">SUM(D42:D45)</f>
        <v>6</v>
      </c>
      <c r="E46" s="153">
        <f t="shared" si="7"/>
        <v>6</v>
      </c>
      <c r="F46" s="153"/>
      <c r="G46" s="154"/>
      <c r="H46" s="155"/>
      <c r="I46" s="156" t="s">
        <v>111</v>
      </c>
      <c r="J46" s="92"/>
      <c r="K46" s="152">
        <f t="shared" ref="K46:L46" si="8">SUM(K42:K45)</f>
        <v>2</v>
      </c>
      <c r="L46" s="153">
        <f t="shared" si="8"/>
        <v>2</v>
      </c>
      <c r="M46" s="153"/>
      <c r="N46" s="154"/>
      <c r="O46" s="157"/>
      <c r="P46" s="156" t="s">
        <v>111</v>
      </c>
      <c r="Q46" s="158"/>
    </row>
    <row r="47" spans="1:17" ht="12.75" customHeight="1" x14ac:dyDescent="0.2">
      <c r="A47" s="757" t="s">
        <v>112</v>
      </c>
      <c r="B47" s="714"/>
      <c r="C47" s="715"/>
      <c r="D47" s="747">
        <f>D46+E46+F46</f>
        <v>12</v>
      </c>
      <c r="E47" s="714"/>
      <c r="F47" s="714"/>
      <c r="G47" s="715"/>
      <c r="H47" s="88">
        <f>SUM(H42:H45)</f>
        <v>84</v>
      </c>
      <c r="I47" s="89" t="s">
        <v>113</v>
      </c>
      <c r="J47" s="90">
        <f>SUM(J42:J45)</f>
        <v>13</v>
      </c>
      <c r="K47" s="747">
        <f>K46+L46+M46</f>
        <v>4</v>
      </c>
      <c r="L47" s="714"/>
      <c r="M47" s="714"/>
      <c r="N47" s="715"/>
      <c r="O47" s="159">
        <f>SUM(O42:O45)</f>
        <v>2</v>
      </c>
      <c r="P47" s="89"/>
      <c r="Q47" s="90">
        <f>SUM(Q42:Q45)</f>
        <v>5</v>
      </c>
    </row>
    <row r="48" spans="1:17" ht="12.75" customHeight="1" x14ac:dyDescent="0.2">
      <c r="A48" s="160"/>
      <c r="B48" s="752" t="s">
        <v>114</v>
      </c>
      <c r="C48" s="706"/>
      <c r="D48" s="706"/>
      <c r="E48" s="161" t="s">
        <v>115</v>
      </c>
      <c r="F48" s="160"/>
      <c r="G48" s="160"/>
      <c r="H48" s="160"/>
      <c r="I48" s="160"/>
      <c r="J48" s="160"/>
      <c r="K48" s="160"/>
      <c r="L48" s="160"/>
      <c r="M48" s="160"/>
      <c r="N48" s="160"/>
      <c r="O48" s="160"/>
      <c r="P48" s="160"/>
      <c r="Q48" s="160"/>
    </row>
    <row r="49" spans="1:26" ht="12.75" customHeight="1" x14ac:dyDescent="0.2">
      <c r="A49" s="160"/>
      <c r="B49" s="161"/>
      <c r="C49" s="161"/>
      <c r="D49" s="161"/>
      <c r="E49" s="161"/>
      <c r="F49" s="160"/>
      <c r="G49" s="160"/>
      <c r="H49" s="160"/>
      <c r="I49" s="160"/>
      <c r="J49" s="160"/>
      <c r="K49" s="160"/>
      <c r="L49" s="160"/>
      <c r="M49" s="160"/>
      <c r="N49" s="160"/>
      <c r="O49" s="160"/>
      <c r="P49" s="160"/>
      <c r="Q49" s="160"/>
    </row>
    <row r="50" spans="1:26" ht="12.75" customHeight="1" x14ac:dyDescent="0.2">
      <c r="A50" s="160"/>
      <c r="B50" s="28" t="s">
        <v>36</v>
      </c>
      <c r="C50" s="28"/>
      <c r="D50" s="28"/>
      <c r="E50" s="28"/>
      <c r="F50" s="28"/>
      <c r="G50" s="28"/>
      <c r="H50" s="28"/>
      <c r="I50" s="28"/>
      <c r="J50" s="28"/>
      <c r="K50" s="28"/>
      <c r="L50" s="28" t="s">
        <v>37</v>
      </c>
      <c r="M50" s="28"/>
      <c r="N50" s="28"/>
      <c r="O50" s="28"/>
      <c r="P50" s="28"/>
      <c r="Q50" s="28"/>
      <c r="R50" s="28"/>
      <c r="T50" s="28"/>
      <c r="U50" s="28"/>
      <c r="V50" s="28"/>
      <c r="W50" s="28"/>
    </row>
    <row r="51" spans="1:26" ht="12.75" customHeight="1" x14ac:dyDescent="0.2">
      <c r="A51" s="160"/>
      <c r="B51" s="162" t="s">
        <v>116</v>
      </c>
      <c r="C51" s="10"/>
      <c r="D51" s="10"/>
      <c r="E51" s="10"/>
      <c r="F51" s="10"/>
      <c r="G51" s="10"/>
      <c r="H51" s="10"/>
      <c r="I51" s="10"/>
      <c r="J51" s="10" t="s">
        <v>343</v>
      </c>
      <c r="L51" s="10"/>
      <c r="M51" s="10"/>
      <c r="N51" s="10"/>
      <c r="O51" s="10"/>
      <c r="P51" s="10"/>
      <c r="Q51" s="10"/>
      <c r="R51" s="10"/>
      <c r="S51" s="10"/>
      <c r="T51" s="10"/>
      <c r="U51" s="10"/>
      <c r="V51" s="10"/>
      <c r="W51" s="10"/>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10"/>
      <c r="Y52" s="10"/>
      <c r="Z52" s="10"/>
    </row>
    <row r="53" spans="1:26" ht="11.25" customHeight="1" x14ac:dyDescent="0.2">
      <c r="A53" s="10"/>
      <c r="B53" s="28" t="s">
        <v>38</v>
      </c>
      <c r="C53" s="28"/>
      <c r="D53" s="28"/>
      <c r="E53" s="28"/>
      <c r="F53" s="28"/>
      <c r="G53" s="28"/>
      <c r="H53" s="28"/>
      <c r="I53" s="28"/>
      <c r="J53" s="29" t="s">
        <v>39</v>
      </c>
      <c r="K53" s="28"/>
      <c r="L53" s="28"/>
      <c r="M53" s="28"/>
      <c r="N53" s="28"/>
      <c r="O53" s="28"/>
      <c r="P53" s="28"/>
      <c r="Q53" s="28"/>
      <c r="R53" s="28"/>
      <c r="S53" s="28"/>
      <c r="T53" s="28"/>
      <c r="U53" s="28"/>
      <c r="V53" s="28"/>
      <c r="W53" s="10"/>
      <c r="X53" s="10"/>
      <c r="Y53" s="10"/>
      <c r="Z53" s="10"/>
    </row>
    <row r="54" spans="1:26" ht="11.25" customHeight="1" x14ac:dyDescent="0.2">
      <c r="A54" s="10"/>
      <c r="B54" s="30" t="s">
        <v>117</v>
      </c>
      <c r="C54" s="30"/>
      <c r="D54" s="30"/>
      <c r="E54" s="30"/>
      <c r="F54" s="30"/>
      <c r="G54" s="30"/>
      <c r="H54" s="30"/>
      <c r="I54" s="30"/>
      <c r="J54" s="10"/>
      <c r="K54" s="30"/>
      <c r="L54" s="30" t="s">
        <v>118</v>
      </c>
      <c r="M54" s="30"/>
      <c r="N54" s="30"/>
      <c r="O54" s="30"/>
      <c r="P54" s="30"/>
      <c r="Q54" s="30"/>
      <c r="R54" s="30"/>
      <c r="S54" s="30"/>
      <c r="T54" s="30"/>
      <c r="U54" s="30"/>
      <c r="V54" s="30"/>
      <c r="W54" s="30"/>
      <c r="X54" s="10"/>
      <c r="Y54" s="10"/>
      <c r="Z54" s="10"/>
    </row>
    <row r="55" spans="1:26" ht="12.75" customHeight="1" x14ac:dyDescent="0.2">
      <c r="B55" s="14"/>
      <c r="C55" s="14"/>
      <c r="D55" s="14"/>
      <c r="E55" s="14"/>
      <c r="F55" s="14"/>
      <c r="G55" s="14"/>
      <c r="H55" s="14"/>
      <c r="I55" s="14"/>
      <c r="J55" s="14"/>
      <c r="K55" s="14"/>
      <c r="L55" s="14"/>
      <c r="M55" s="14"/>
      <c r="N55" s="14"/>
      <c r="O55" s="14"/>
      <c r="P55" s="14"/>
      <c r="Q55" s="14"/>
    </row>
    <row r="56" spans="1:26" ht="12.75" customHeight="1" x14ac:dyDescent="0.2"/>
    <row r="57" spans="1:26" ht="12.75" customHeight="1" x14ac:dyDescent="0.2"/>
    <row r="58" spans="1:26" ht="12.75" customHeight="1" x14ac:dyDescent="0.2"/>
    <row r="59" spans="1:26" ht="12.75" customHeight="1" x14ac:dyDescent="0.2"/>
    <row r="60" spans="1:26" ht="12.75" customHeight="1" x14ac:dyDescent="0.2"/>
    <row r="61" spans="1:26" ht="12.75" customHeight="1" x14ac:dyDescent="0.2"/>
    <row r="62" spans="1:26" ht="12.75" customHeight="1" x14ac:dyDescent="0.2"/>
    <row r="63" spans="1:26" ht="12.75" customHeight="1" x14ac:dyDescent="0.2"/>
    <row r="64" spans="1:2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9">
    <mergeCell ref="K31:N31"/>
    <mergeCell ref="K33:Q33"/>
    <mergeCell ref="O10:O11"/>
    <mergeCell ref="P10:P11"/>
    <mergeCell ref="L2:M2"/>
    <mergeCell ref="M5:P5"/>
    <mergeCell ref="K10:K11"/>
    <mergeCell ref="L10:L11"/>
    <mergeCell ref="M10:M11"/>
    <mergeCell ref="N10:N11"/>
    <mergeCell ref="G8:J8"/>
    <mergeCell ref="A9:A11"/>
    <mergeCell ref="B9:B11"/>
    <mergeCell ref="D9:J9"/>
    <mergeCell ref="K9:Q9"/>
    <mergeCell ref="Q10:Q11"/>
    <mergeCell ref="C9:C10"/>
    <mergeCell ref="D10:D11"/>
    <mergeCell ref="J10:J11"/>
    <mergeCell ref="E10:E11"/>
    <mergeCell ref="F10:F11"/>
    <mergeCell ref="G10:G11"/>
    <mergeCell ref="H10:H11"/>
    <mergeCell ref="I10:I11"/>
    <mergeCell ref="K47:N47"/>
    <mergeCell ref="J40:J41"/>
    <mergeCell ref="K40:K41"/>
    <mergeCell ref="L40:L41"/>
    <mergeCell ref="A39:A41"/>
    <mergeCell ref="D37:G37"/>
    <mergeCell ref="D39:J39"/>
    <mergeCell ref="G34:G35"/>
    <mergeCell ref="H34:H35"/>
    <mergeCell ref="B48:D48"/>
    <mergeCell ref="F40:F41"/>
    <mergeCell ref="G40:G41"/>
    <mergeCell ref="H40:H41"/>
    <mergeCell ref="I40:I41"/>
    <mergeCell ref="B39:B41"/>
    <mergeCell ref="C39:C40"/>
    <mergeCell ref="D40:D41"/>
    <mergeCell ref="E40:E41"/>
    <mergeCell ref="A47:C47"/>
    <mergeCell ref="D47:G47"/>
    <mergeCell ref="A30:C30"/>
    <mergeCell ref="D31:G31"/>
    <mergeCell ref="A33:A35"/>
    <mergeCell ref="B33:B35"/>
    <mergeCell ref="D33:J33"/>
    <mergeCell ref="I34:I35"/>
    <mergeCell ref="J34:J35"/>
    <mergeCell ref="C33:C35"/>
    <mergeCell ref="D34:D35"/>
    <mergeCell ref="E34:E35"/>
    <mergeCell ref="F34:F35"/>
    <mergeCell ref="P34:P35"/>
    <mergeCell ref="Q34:Q35"/>
    <mergeCell ref="K37:N37"/>
    <mergeCell ref="K39:Q39"/>
    <mergeCell ref="O40:O41"/>
    <mergeCell ref="P40:P41"/>
    <mergeCell ref="Q40:Q41"/>
    <mergeCell ref="K34:K35"/>
    <mergeCell ref="L34:L35"/>
    <mergeCell ref="M34:M35"/>
    <mergeCell ref="N34:N35"/>
    <mergeCell ref="O34:O35"/>
    <mergeCell ref="M40:M41"/>
    <mergeCell ref="N40:N41"/>
  </mergeCells>
  <pageMargins left="0.7" right="0.7" top="0.75" bottom="0.75" header="0" footer="0"/>
  <pageSetup orientation="landscape" r:id="rId1"/>
  <headerFooter>
    <oddFooter>&amp;CUSV.FIESC.ESCCA.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6" workbookViewId="0">
      <selection activeCell="C43" sqref="C43"/>
    </sheetView>
  </sheetViews>
  <sheetFormatPr defaultColWidth="14.42578125" defaultRowHeight="15" customHeight="1" x14ac:dyDescent="0.2"/>
  <cols>
    <col min="1" max="1" width="3.7109375" customWidth="1"/>
    <col min="2" max="2" width="26.28515625" customWidth="1"/>
    <col min="3" max="3" width="10.140625" customWidth="1"/>
    <col min="4" max="4" width="3.42578125" customWidth="1"/>
    <col min="5" max="5" width="3.5703125" customWidth="1"/>
    <col min="6" max="6" width="3.42578125" customWidth="1"/>
    <col min="7" max="7" width="3.5703125" customWidth="1"/>
    <col min="8" max="8" width="3.7109375" customWidth="1"/>
    <col min="9" max="9" width="3.5703125" customWidth="1"/>
    <col min="10" max="10" width="4.85546875" customWidth="1"/>
    <col min="11" max="12" width="3.5703125" customWidth="1"/>
    <col min="13" max="14" width="3.42578125" customWidth="1"/>
    <col min="15" max="15" width="3.5703125" customWidth="1"/>
    <col min="16" max="16" width="3.42578125" customWidth="1"/>
    <col min="17" max="17" width="5.140625" customWidth="1"/>
    <col min="18" max="18" width="4.42578125" customWidth="1"/>
    <col min="19" max="23" width="9.140625" customWidth="1"/>
    <col min="24" max="26" width="8" customWidth="1"/>
  </cols>
  <sheetData>
    <row r="1" spans="1:26" ht="12.75" customHeight="1" x14ac:dyDescent="0.2">
      <c r="A1" s="160"/>
      <c r="B1" s="160"/>
      <c r="C1" s="160"/>
      <c r="D1" s="160"/>
      <c r="E1" s="160"/>
      <c r="F1" s="160"/>
      <c r="G1" s="160"/>
      <c r="H1" s="160"/>
      <c r="I1" s="160"/>
      <c r="J1" s="160"/>
      <c r="K1" s="160"/>
      <c r="L1" s="160"/>
      <c r="M1" s="160"/>
      <c r="N1" s="160"/>
      <c r="O1" s="160"/>
      <c r="P1" s="160"/>
      <c r="Q1" s="160"/>
      <c r="R1" s="160"/>
      <c r="S1" s="160"/>
      <c r="T1" s="160"/>
      <c r="U1" s="160"/>
      <c r="V1" s="160"/>
      <c r="W1" s="160"/>
    </row>
    <row r="2" spans="1:26" ht="12.75" customHeight="1" x14ac:dyDescent="0.2">
      <c r="A2" s="29" t="s">
        <v>41</v>
      </c>
      <c r="B2" s="29"/>
      <c r="C2" s="28"/>
      <c r="D2" s="29"/>
      <c r="E2" s="29"/>
      <c r="F2" s="29"/>
      <c r="G2" s="29"/>
      <c r="H2" s="29"/>
      <c r="I2" s="29"/>
      <c r="J2" s="29"/>
      <c r="K2" s="29"/>
      <c r="L2" s="29"/>
      <c r="M2" s="29"/>
      <c r="N2" s="10"/>
      <c r="O2" s="10"/>
      <c r="P2" s="10"/>
      <c r="Q2" s="29"/>
      <c r="R2" s="160"/>
      <c r="S2" s="160"/>
      <c r="T2" s="160"/>
      <c r="U2" s="160"/>
      <c r="V2" s="160"/>
      <c r="W2" s="160"/>
      <c r="X2" s="10"/>
      <c r="Y2" s="10"/>
      <c r="Z2" s="10"/>
    </row>
    <row r="3" spans="1:26" ht="12.75" customHeight="1" x14ac:dyDescent="0.2">
      <c r="A3" s="29" t="s">
        <v>2</v>
      </c>
      <c r="B3" s="29"/>
      <c r="C3" s="28"/>
      <c r="D3" s="10"/>
      <c r="E3" s="10"/>
      <c r="F3" s="10"/>
      <c r="G3" s="10"/>
      <c r="H3" s="10"/>
      <c r="I3" s="10"/>
      <c r="J3" s="3"/>
      <c r="K3" s="3"/>
      <c r="L3" s="761"/>
      <c r="M3" s="706"/>
      <c r="N3" s="30"/>
      <c r="O3" s="30"/>
      <c r="P3" s="3"/>
      <c r="Q3" s="3"/>
      <c r="R3" s="160"/>
      <c r="S3" s="160"/>
      <c r="T3" s="160"/>
      <c r="U3" s="160"/>
      <c r="V3" s="160"/>
      <c r="W3" s="160"/>
      <c r="X3" s="10"/>
      <c r="Y3" s="10"/>
      <c r="Z3" s="10"/>
    </row>
    <row r="4" spans="1:26" ht="12.75" customHeight="1" x14ac:dyDescent="0.2">
      <c r="A4" s="2" t="s">
        <v>42</v>
      </c>
      <c r="B4" s="2"/>
      <c r="C4" s="28"/>
      <c r="D4" s="2"/>
      <c r="E4" s="2"/>
      <c r="F4" s="2"/>
      <c r="G4" s="2"/>
      <c r="H4" s="2"/>
      <c r="I4" s="2"/>
      <c r="J4" s="2"/>
      <c r="K4" s="2"/>
      <c r="L4" s="2"/>
      <c r="M4" s="2"/>
      <c r="N4" s="2"/>
      <c r="O4" s="2"/>
      <c r="P4" s="2"/>
      <c r="Q4" s="2"/>
      <c r="R4" s="160"/>
      <c r="S4" s="160"/>
      <c r="T4" s="160"/>
      <c r="U4" s="160"/>
      <c r="V4" s="160"/>
      <c r="W4" s="160"/>
      <c r="X4" s="10"/>
      <c r="Y4" s="10"/>
      <c r="Z4" s="10"/>
    </row>
    <row r="5" spans="1:26" ht="12.75" customHeight="1" x14ac:dyDescent="0.2">
      <c r="A5" s="8" t="s">
        <v>5</v>
      </c>
      <c r="B5" s="8"/>
      <c r="C5" s="10"/>
      <c r="D5" s="10"/>
      <c r="E5" s="8"/>
      <c r="F5" s="8"/>
      <c r="G5" s="10"/>
      <c r="H5" s="8"/>
      <c r="I5" s="8"/>
      <c r="J5" s="8"/>
      <c r="K5" s="8"/>
      <c r="L5" s="10"/>
      <c r="M5" s="8"/>
      <c r="N5" s="8"/>
      <c r="O5" s="8"/>
      <c r="P5" s="10"/>
      <c r="Q5" s="29"/>
      <c r="R5" s="160"/>
      <c r="S5" s="160"/>
      <c r="T5" s="160"/>
      <c r="U5" s="160"/>
      <c r="V5" s="160"/>
      <c r="W5" s="160"/>
      <c r="X5" s="10"/>
      <c r="Y5" s="10"/>
      <c r="Z5" s="10"/>
    </row>
    <row r="6" spans="1:26" ht="12.75" customHeight="1" x14ac:dyDescent="0.2">
      <c r="A6" s="29" t="s">
        <v>7</v>
      </c>
      <c r="B6" s="29"/>
      <c r="C6" s="28"/>
      <c r="D6" s="29"/>
      <c r="E6" s="28" t="s">
        <v>6</v>
      </c>
      <c r="F6" s="29"/>
      <c r="G6" s="29"/>
      <c r="H6" s="29"/>
      <c r="I6" s="29"/>
      <c r="J6" s="29"/>
      <c r="K6" s="29"/>
      <c r="L6" s="29"/>
      <c r="M6" s="762"/>
      <c r="N6" s="706"/>
      <c r="O6" s="706"/>
      <c r="P6" s="706"/>
      <c r="Q6" s="29"/>
      <c r="R6" s="160"/>
      <c r="S6" s="160"/>
      <c r="T6" s="160"/>
      <c r="U6" s="160"/>
      <c r="V6" s="160"/>
      <c r="W6" s="160"/>
      <c r="X6" s="10"/>
      <c r="Y6" s="10"/>
      <c r="Z6" s="10"/>
    </row>
    <row r="7" spans="1:26" ht="12.75" customHeight="1" x14ac:dyDescent="0.2">
      <c r="A7" s="2" t="s">
        <v>346</v>
      </c>
      <c r="B7" s="2"/>
      <c r="C7" s="28"/>
      <c r="D7" s="2"/>
      <c r="E7" s="2"/>
      <c r="F7" s="2"/>
      <c r="G7" s="2"/>
      <c r="H7" s="2"/>
      <c r="I7" s="2"/>
      <c r="J7" s="2"/>
      <c r="K7" s="2"/>
      <c r="L7" s="2"/>
      <c r="M7" s="2"/>
      <c r="N7" s="2"/>
      <c r="O7" s="2"/>
      <c r="P7" s="2"/>
      <c r="Q7" s="2"/>
      <c r="R7" s="160"/>
      <c r="S7" s="160"/>
      <c r="T7" s="160"/>
      <c r="U7" s="160"/>
      <c r="V7" s="160"/>
      <c r="W7" s="160"/>
      <c r="X7" s="10"/>
      <c r="Y7" s="10"/>
      <c r="Z7" s="10"/>
    </row>
    <row r="8" spans="1:26" ht="27" customHeight="1" x14ac:dyDescent="0.2">
      <c r="A8" s="31"/>
      <c r="B8" s="31"/>
      <c r="C8" s="32"/>
      <c r="D8" s="31"/>
      <c r="E8" s="31"/>
      <c r="F8" s="758" t="s">
        <v>119</v>
      </c>
      <c r="G8" s="706"/>
      <c r="H8" s="706"/>
      <c r="I8" s="706"/>
      <c r="J8" s="706"/>
      <c r="K8" s="31"/>
      <c r="L8" s="31"/>
      <c r="M8" s="31"/>
      <c r="N8" s="31"/>
      <c r="O8" s="31"/>
      <c r="P8" s="31"/>
      <c r="Q8" s="31"/>
      <c r="R8" s="160"/>
      <c r="S8" s="160"/>
      <c r="T8" s="160"/>
      <c r="U8" s="160"/>
      <c r="V8" s="160"/>
      <c r="W8" s="160"/>
    </row>
    <row r="9" spans="1:26" ht="12.75" customHeight="1" x14ac:dyDescent="0.2">
      <c r="A9" s="755" t="s">
        <v>44</v>
      </c>
      <c r="B9" s="755" t="s">
        <v>45</v>
      </c>
      <c r="C9" s="755" t="s">
        <v>46</v>
      </c>
      <c r="D9" s="734" t="s">
        <v>120</v>
      </c>
      <c r="E9" s="703"/>
      <c r="F9" s="703"/>
      <c r="G9" s="703"/>
      <c r="H9" s="703"/>
      <c r="I9" s="703"/>
      <c r="J9" s="704"/>
      <c r="K9" s="734" t="s">
        <v>121</v>
      </c>
      <c r="L9" s="703"/>
      <c r="M9" s="703"/>
      <c r="N9" s="703"/>
      <c r="O9" s="703"/>
      <c r="P9" s="703"/>
      <c r="Q9" s="704"/>
      <c r="R9" s="160"/>
      <c r="S9" s="160"/>
      <c r="T9" s="160"/>
      <c r="U9" s="160"/>
      <c r="V9" s="160"/>
      <c r="W9" s="160"/>
    </row>
    <row r="10" spans="1:26" ht="12.75" customHeight="1" x14ac:dyDescent="0.2">
      <c r="A10" s="756"/>
      <c r="B10" s="756"/>
      <c r="C10" s="756"/>
      <c r="D10" s="738" t="s">
        <v>49</v>
      </c>
      <c r="E10" s="740" t="s">
        <v>50</v>
      </c>
      <c r="F10" s="740" t="s">
        <v>51</v>
      </c>
      <c r="G10" s="737" t="s">
        <v>52</v>
      </c>
      <c r="H10" s="753" t="s">
        <v>53</v>
      </c>
      <c r="I10" s="730" t="s">
        <v>54</v>
      </c>
      <c r="J10" s="772" t="s">
        <v>122</v>
      </c>
      <c r="K10" s="738" t="s">
        <v>49</v>
      </c>
      <c r="L10" s="740" t="s">
        <v>50</v>
      </c>
      <c r="M10" s="740" t="s">
        <v>51</v>
      </c>
      <c r="N10" s="737" t="s">
        <v>52</v>
      </c>
      <c r="O10" s="753" t="s">
        <v>53</v>
      </c>
      <c r="P10" s="730" t="s">
        <v>54</v>
      </c>
      <c r="Q10" s="772" t="s">
        <v>55</v>
      </c>
      <c r="R10" s="160"/>
      <c r="S10" s="160"/>
      <c r="T10" s="160"/>
      <c r="U10" s="160"/>
      <c r="V10" s="160"/>
      <c r="W10" s="160"/>
    </row>
    <row r="11" spans="1:26" ht="12.75" customHeight="1" x14ac:dyDescent="0.2">
      <c r="A11" s="756"/>
      <c r="B11" s="759"/>
      <c r="C11" s="522" t="s">
        <v>56</v>
      </c>
      <c r="D11" s="736"/>
      <c r="E11" s="731"/>
      <c r="F11" s="731"/>
      <c r="G11" s="733"/>
      <c r="H11" s="760"/>
      <c r="I11" s="731"/>
      <c r="J11" s="733"/>
      <c r="K11" s="736"/>
      <c r="L11" s="731"/>
      <c r="M11" s="731"/>
      <c r="N11" s="733"/>
      <c r="O11" s="760"/>
      <c r="P11" s="731"/>
      <c r="Q11" s="733"/>
      <c r="R11" s="160"/>
      <c r="S11" s="160"/>
      <c r="T11" s="160"/>
      <c r="U11" s="160"/>
      <c r="V11" s="160"/>
      <c r="W11" s="160"/>
    </row>
    <row r="12" spans="1:26" ht="12.75" customHeight="1" x14ac:dyDescent="0.2">
      <c r="A12" s="38">
        <v>1</v>
      </c>
      <c r="B12" s="675" t="s">
        <v>123</v>
      </c>
      <c r="C12" s="163" t="s">
        <v>124</v>
      </c>
      <c r="D12" s="40">
        <v>2</v>
      </c>
      <c r="E12" s="41">
        <v>2</v>
      </c>
      <c r="F12" s="41"/>
      <c r="G12" s="44"/>
      <c r="H12" s="164">
        <f t="shared" ref="H12:H18" si="0">25*J12-(D12+F12+E12+G12)*14-3</f>
        <v>66</v>
      </c>
      <c r="I12" s="41" t="s">
        <v>59</v>
      </c>
      <c r="J12" s="42">
        <v>5</v>
      </c>
      <c r="K12" s="165"/>
      <c r="L12" s="166"/>
      <c r="M12" s="166"/>
      <c r="N12" s="42"/>
      <c r="O12" s="40"/>
      <c r="P12" s="41"/>
      <c r="Q12" s="42"/>
      <c r="R12" s="160"/>
      <c r="S12" s="160"/>
      <c r="T12" s="160"/>
      <c r="U12" s="160"/>
      <c r="V12" s="160"/>
      <c r="W12" s="160"/>
      <c r="X12" s="14"/>
      <c r="Y12" s="14"/>
      <c r="Z12" s="14"/>
    </row>
    <row r="13" spans="1:26" ht="12.75" customHeight="1" x14ac:dyDescent="0.2">
      <c r="A13" s="48">
        <v>2</v>
      </c>
      <c r="B13" s="167" t="s">
        <v>125</v>
      </c>
      <c r="C13" s="168" t="s">
        <v>126</v>
      </c>
      <c r="D13" s="164">
        <v>2</v>
      </c>
      <c r="E13" s="166">
        <v>2</v>
      </c>
      <c r="F13" s="166"/>
      <c r="G13" s="169"/>
      <c r="H13" s="164">
        <f t="shared" si="0"/>
        <v>41</v>
      </c>
      <c r="I13" s="166" t="s">
        <v>59</v>
      </c>
      <c r="J13" s="59">
        <v>4</v>
      </c>
      <c r="K13" s="165"/>
      <c r="L13" s="166"/>
      <c r="M13" s="166"/>
      <c r="N13" s="59"/>
      <c r="O13" s="164"/>
      <c r="P13" s="166"/>
      <c r="Q13" s="59"/>
      <c r="R13" s="160"/>
      <c r="S13" s="160"/>
      <c r="T13" s="160"/>
      <c r="U13" s="160"/>
      <c r="V13" s="160"/>
      <c r="W13" s="160"/>
      <c r="X13" s="14"/>
      <c r="Y13" s="14"/>
      <c r="Z13" s="14"/>
    </row>
    <row r="14" spans="1:26" ht="12.75" customHeight="1" x14ac:dyDescent="0.2">
      <c r="A14" s="48">
        <v>3</v>
      </c>
      <c r="B14" s="49" t="s">
        <v>127</v>
      </c>
      <c r="C14" s="72" t="s">
        <v>128</v>
      </c>
      <c r="D14" s="51">
        <v>2</v>
      </c>
      <c r="E14" s="52"/>
      <c r="F14" s="52">
        <v>1</v>
      </c>
      <c r="G14" s="55"/>
      <c r="H14" s="164">
        <f t="shared" si="0"/>
        <v>55</v>
      </c>
      <c r="I14" s="52" t="s">
        <v>59</v>
      </c>
      <c r="J14" s="53">
        <v>4</v>
      </c>
      <c r="K14" s="51"/>
      <c r="L14" s="52"/>
      <c r="M14" s="52"/>
      <c r="N14" s="53"/>
      <c r="O14" s="51"/>
      <c r="P14" s="52"/>
      <c r="Q14" s="59"/>
      <c r="R14" s="160"/>
      <c r="S14" s="160"/>
      <c r="T14" s="160"/>
      <c r="U14" s="160"/>
      <c r="V14" s="160"/>
      <c r="W14" s="160"/>
      <c r="X14" s="14"/>
      <c r="Y14" s="14"/>
      <c r="Z14" s="14"/>
    </row>
    <row r="15" spans="1:26" ht="12.75" customHeight="1" x14ac:dyDescent="0.2">
      <c r="A15" s="48">
        <v>4</v>
      </c>
      <c r="B15" s="49" t="s">
        <v>129</v>
      </c>
      <c r="C15" s="168" t="s">
        <v>130</v>
      </c>
      <c r="D15" s="61"/>
      <c r="E15" s="52"/>
      <c r="F15" s="52"/>
      <c r="G15" s="64">
        <v>1</v>
      </c>
      <c r="H15" s="164">
        <f t="shared" si="0"/>
        <v>33</v>
      </c>
      <c r="I15" s="62" t="s">
        <v>52</v>
      </c>
      <c r="J15" s="63">
        <v>2</v>
      </c>
      <c r="K15" s="170"/>
      <c r="L15" s="57"/>
      <c r="M15" s="57"/>
      <c r="N15" s="58"/>
      <c r="O15" s="56"/>
      <c r="P15" s="57"/>
      <c r="Q15" s="59"/>
      <c r="R15" s="160"/>
      <c r="S15" s="160"/>
      <c r="T15" s="160"/>
      <c r="U15" s="160"/>
      <c r="V15" s="160"/>
      <c r="W15" s="160"/>
      <c r="X15" s="14"/>
      <c r="Y15" s="14"/>
      <c r="Z15" s="14"/>
    </row>
    <row r="16" spans="1:26" ht="22.5" customHeight="1" x14ac:dyDescent="0.2">
      <c r="A16" s="48">
        <v>5</v>
      </c>
      <c r="B16" s="65" t="s">
        <v>131</v>
      </c>
      <c r="C16" s="72" t="s">
        <v>132</v>
      </c>
      <c r="D16" s="61">
        <v>2</v>
      </c>
      <c r="E16" s="52"/>
      <c r="F16" s="52">
        <v>2</v>
      </c>
      <c r="G16" s="64"/>
      <c r="H16" s="164">
        <f t="shared" si="0"/>
        <v>41</v>
      </c>
      <c r="I16" s="62" t="s">
        <v>59</v>
      </c>
      <c r="J16" s="63">
        <v>4</v>
      </c>
      <c r="K16" s="171"/>
      <c r="L16" s="62"/>
      <c r="M16" s="62"/>
      <c r="N16" s="63"/>
      <c r="O16" s="61"/>
      <c r="P16" s="62"/>
      <c r="Q16" s="53"/>
      <c r="R16" s="160"/>
      <c r="S16" s="160"/>
      <c r="T16" s="160"/>
      <c r="U16" s="160"/>
      <c r="V16" s="160"/>
      <c r="W16" s="160"/>
      <c r="X16" s="14"/>
      <c r="Y16" s="14"/>
      <c r="Z16" s="14"/>
    </row>
    <row r="17" spans="1:26" ht="12" customHeight="1" x14ac:dyDescent="0.2">
      <c r="A17" s="48">
        <v>6</v>
      </c>
      <c r="B17" s="49" t="s">
        <v>133</v>
      </c>
      <c r="C17" s="168" t="s">
        <v>134</v>
      </c>
      <c r="D17" s="51">
        <v>2</v>
      </c>
      <c r="E17" s="52"/>
      <c r="F17" s="52">
        <v>2</v>
      </c>
      <c r="G17" s="55"/>
      <c r="H17" s="164">
        <f t="shared" si="0"/>
        <v>41</v>
      </c>
      <c r="I17" s="52" t="s">
        <v>49</v>
      </c>
      <c r="J17" s="53">
        <v>4</v>
      </c>
      <c r="K17" s="51"/>
      <c r="L17" s="52"/>
      <c r="M17" s="52"/>
      <c r="N17" s="53"/>
      <c r="O17" s="51"/>
      <c r="P17" s="52"/>
      <c r="Q17" s="59"/>
      <c r="R17" s="160"/>
      <c r="S17" s="160"/>
      <c r="T17" s="160"/>
      <c r="U17" s="160"/>
      <c r="V17" s="160"/>
      <c r="W17" s="160"/>
      <c r="X17" s="14"/>
      <c r="Y17" s="14"/>
      <c r="Z17" s="14"/>
    </row>
    <row r="18" spans="1:26" ht="12.75" customHeight="1" x14ac:dyDescent="0.2">
      <c r="A18" s="48">
        <v>7</v>
      </c>
      <c r="B18" s="60" t="s">
        <v>135</v>
      </c>
      <c r="C18" s="70" t="s">
        <v>136</v>
      </c>
      <c r="D18" s="51">
        <v>1</v>
      </c>
      <c r="E18" s="52"/>
      <c r="F18" s="30">
        <v>2</v>
      </c>
      <c r="G18" s="55"/>
      <c r="H18" s="164">
        <f t="shared" si="0"/>
        <v>30</v>
      </c>
      <c r="I18" s="52" t="s">
        <v>49</v>
      </c>
      <c r="J18" s="53">
        <v>3</v>
      </c>
      <c r="K18" s="54"/>
      <c r="L18" s="52"/>
      <c r="M18" s="52"/>
      <c r="N18" s="53"/>
      <c r="O18" s="51"/>
      <c r="P18" s="52"/>
      <c r="Q18" s="59"/>
      <c r="R18" s="160"/>
      <c r="S18" s="160"/>
      <c r="T18" s="160"/>
      <c r="U18" s="160"/>
      <c r="V18" s="160"/>
      <c r="W18" s="160"/>
      <c r="X18" s="14"/>
      <c r="Y18" s="14"/>
      <c r="Z18" s="14"/>
    </row>
    <row r="19" spans="1:26" ht="12.75" customHeight="1" x14ac:dyDescent="0.2">
      <c r="A19" s="48">
        <v>8</v>
      </c>
      <c r="B19" s="49" t="s">
        <v>137</v>
      </c>
      <c r="C19" s="72" t="s">
        <v>138</v>
      </c>
      <c r="D19" s="51"/>
      <c r="E19" s="52">
        <v>1</v>
      </c>
      <c r="F19" s="52"/>
      <c r="G19" s="55"/>
      <c r="H19" s="164"/>
      <c r="I19" s="52" t="s">
        <v>49</v>
      </c>
      <c r="J19" s="53">
        <v>2</v>
      </c>
      <c r="K19" s="54"/>
      <c r="L19" s="52"/>
      <c r="M19" s="52"/>
      <c r="N19" s="53"/>
      <c r="O19" s="51"/>
      <c r="P19" s="52"/>
      <c r="Q19" s="53"/>
      <c r="R19" s="160"/>
      <c r="S19" s="14"/>
      <c r="T19" s="14"/>
      <c r="U19" s="160"/>
      <c r="V19" s="160"/>
      <c r="W19" s="160"/>
      <c r="X19" s="14"/>
      <c r="Y19" s="14"/>
      <c r="Z19" s="14"/>
    </row>
    <row r="20" spans="1:26" ht="12.75" customHeight="1" x14ac:dyDescent="0.2">
      <c r="A20" s="48">
        <v>9</v>
      </c>
      <c r="B20" s="49" t="s">
        <v>139</v>
      </c>
      <c r="C20" s="72" t="s">
        <v>140</v>
      </c>
      <c r="D20" s="51"/>
      <c r="E20" s="52">
        <v>2</v>
      </c>
      <c r="F20" s="52"/>
      <c r="G20" s="55"/>
      <c r="H20" s="164">
        <f>25*J20-(D20+F20+E20+G20)*14-3</f>
        <v>19</v>
      </c>
      <c r="I20" s="52" t="s">
        <v>49</v>
      </c>
      <c r="J20" s="53">
        <v>2</v>
      </c>
      <c r="K20" s="54"/>
      <c r="L20" s="52"/>
      <c r="M20" s="52"/>
      <c r="N20" s="53"/>
      <c r="O20" s="51"/>
      <c r="P20" s="52"/>
      <c r="Q20" s="53"/>
      <c r="R20" s="160"/>
      <c r="S20" s="160"/>
      <c r="T20" s="160"/>
      <c r="U20" s="160"/>
      <c r="V20" s="160"/>
      <c r="W20" s="160"/>
      <c r="X20" s="14"/>
      <c r="Y20" s="14"/>
      <c r="Z20" s="14"/>
    </row>
    <row r="21" spans="1:26" ht="12.75" customHeight="1" x14ac:dyDescent="0.2">
      <c r="A21" s="48">
        <v>10</v>
      </c>
      <c r="B21" s="49" t="s">
        <v>141</v>
      </c>
      <c r="C21" s="73" t="s">
        <v>142</v>
      </c>
      <c r="D21" s="51"/>
      <c r="E21" s="52"/>
      <c r="F21" s="52"/>
      <c r="G21" s="55"/>
      <c r="H21" s="51"/>
      <c r="I21" s="52"/>
      <c r="J21" s="53"/>
      <c r="K21" s="54">
        <v>2</v>
      </c>
      <c r="L21" s="52"/>
      <c r="M21" s="30">
        <v>1</v>
      </c>
      <c r="N21" s="53"/>
      <c r="O21" s="51">
        <f t="shared" ref="O21:O26" si="1">25*Q21-(K21+L21+M21+N21)*14-3</f>
        <v>30</v>
      </c>
      <c r="P21" s="52" t="s">
        <v>59</v>
      </c>
      <c r="Q21" s="172">
        <v>3</v>
      </c>
      <c r="R21" s="160"/>
      <c r="S21" s="160"/>
      <c r="T21" s="160"/>
      <c r="U21" s="160"/>
      <c r="V21" s="160"/>
      <c r="W21" s="160"/>
      <c r="X21" s="14"/>
      <c r="Y21" s="14"/>
      <c r="Z21" s="14"/>
    </row>
    <row r="22" spans="1:26" ht="12.75" customHeight="1" x14ac:dyDescent="0.2">
      <c r="A22" s="48">
        <v>11</v>
      </c>
      <c r="B22" s="173" t="s">
        <v>143</v>
      </c>
      <c r="C22" s="72" t="s">
        <v>144</v>
      </c>
      <c r="D22" s="51"/>
      <c r="E22" s="52"/>
      <c r="F22" s="52"/>
      <c r="G22" s="55"/>
      <c r="H22" s="174"/>
      <c r="I22" s="52"/>
      <c r="J22" s="53"/>
      <c r="K22" s="51">
        <v>1</v>
      </c>
      <c r="L22" s="52"/>
      <c r="M22" s="52">
        <v>2</v>
      </c>
      <c r="N22" s="55"/>
      <c r="O22" s="51">
        <f t="shared" si="1"/>
        <v>30</v>
      </c>
      <c r="P22" s="175" t="s">
        <v>49</v>
      </c>
      <c r="Q22" s="172">
        <v>3</v>
      </c>
      <c r="R22" s="160"/>
      <c r="S22" s="160"/>
      <c r="T22" s="160"/>
      <c r="U22" s="160"/>
      <c r="V22" s="160"/>
      <c r="W22" s="160"/>
      <c r="X22" s="14"/>
      <c r="Y22" s="14"/>
      <c r="Z22" s="14"/>
    </row>
    <row r="23" spans="1:26" ht="12.75" customHeight="1" x14ac:dyDescent="0.2">
      <c r="A23" s="48">
        <v>12</v>
      </c>
      <c r="B23" s="49" t="s">
        <v>145</v>
      </c>
      <c r="C23" s="73" t="s">
        <v>146</v>
      </c>
      <c r="D23" s="51"/>
      <c r="E23" s="52"/>
      <c r="F23" s="52"/>
      <c r="G23" s="55"/>
      <c r="H23" s="174"/>
      <c r="I23" s="52"/>
      <c r="J23" s="53"/>
      <c r="K23" s="51">
        <v>2</v>
      </c>
      <c r="L23" s="52"/>
      <c r="M23" s="52">
        <v>2</v>
      </c>
      <c r="N23" s="55">
        <v>1</v>
      </c>
      <c r="O23" s="51">
        <f t="shared" si="1"/>
        <v>52</v>
      </c>
      <c r="P23" s="52" t="s">
        <v>59</v>
      </c>
      <c r="Q23" s="172">
        <v>5</v>
      </c>
      <c r="R23" s="160"/>
      <c r="S23" s="160"/>
      <c r="T23" s="160"/>
      <c r="U23" s="160"/>
      <c r="V23" s="160"/>
      <c r="W23" s="160"/>
      <c r="X23" s="14"/>
      <c r="Y23" s="14"/>
      <c r="Z23" s="14"/>
    </row>
    <row r="24" spans="1:26" ht="12.75" customHeight="1" x14ac:dyDescent="0.2">
      <c r="A24" s="48">
        <v>13</v>
      </c>
      <c r="B24" s="49" t="s">
        <v>147</v>
      </c>
      <c r="C24" s="71" t="s">
        <v>148</v>
      </c>
      <c r="D24" s="51"/>
      <c r="E24" s="52"/>
      <c r="F24" s="52"/>
      <c r="G24" s="55"/>
      <c r="H24" s="174"/>
      <c r="I24" s="52"/>
      <c r="J24" s="53"/>
      <c r="K24" s="51">
        <v>2</v>
      </c>
      <c r="L24" s="176">
        <v>1</v>
      </c>
      <c r="M24" s="52">
        <v>2</v>
      </c>
      <c r="N24" s="55"/>
      <c r="O24" s="51">
        <f t="shared" si="1"/>
        <v>52</v>
      </c>
      <c r="P24" s="175" t="s">
        <v>59</v>
      </c>
      <c r="Q24" s="172">
        <v>5</v>
      </c>
      <c r="R24" s="160"/>
      <c r="S24" s="160"/>
      <c r="T24" s="160"/>
      <c r="U24" s="160"/>
      <c r="V24" s="160"/>
      <c r="W24" s="160"/>
      <c r="X24" s="14"/>
      <c r="Y24" s="14"/>
      <c r="Z24" s="14"/>
    </row>
    <row r="25" spans="1:26" ht="12.75" customHeight="1" x14ac:dyDescent="0.2">
      <c r="A25" s="48">
        <v>14</v>
      </c>
      <c r="B25" s="49" t="s">
        <v>149</v>
      </c>
      <c r="C25" s="73" t="s">
        <v>150</v>
      </c>
      <c r="D25" s="51"/>
      <c r="E25" s="52"/>
      <c r="F25" s="52"/>
      <c r="G25" s="55"/>
      <c r="H25" s="51"/>
      <c r="I25" s="52"/>
      <c r="J25" s="53"/>
      <c r="K25" s="54">
        <v>2</v>
      </c>
      <c r="L25" s="52">
        <v>1</v>
      </c>
      <c r="M25" s="52">
        <v>1</v>
      </c>
      <c r="N25" s="53"/>
      <c r="O25" s="51">
        <f t="shared" si="1"/>
        <v>41</v>
      </c>
      <c r="P25" s="52" t="s">
        <v>59</v>
      </c>
      <c r="Q25" s="53">
        <v>4</v>
      </c>
      <c r="R25" s="160"/>
      <c r="S25" s="160"/>
      <c r="T25" s="160"/>
      <c r="U25" s="160"/>
      <c r="V25" s="160"/>
      <c r="W25" s="160"/>
      <c r="X25" s="14"/>
      <c r="Y25" s="14"/>
      <c r="Z25" s="14"/>
    </row>
    <row r="26" spans="1:26" ht="12.75" customHeight="1" x14ac:dyDescent="0.2">
      <c r="A26" s="48">
        <v>15</v>
      </c>
      <c r="B26" s="60" t="s">
        <v>151</v>
      </c>
      <c r="C26" s="70" t="s">
        <v>152</v>
      </c>
      <c r="D26" s="51"/>
      <c r="E26" s="52"/>
      <c r="F26" s="52"/>
      <c r="G26" s="55"/>
      <c r="H26" s="51"/>
      <c r="I26" s="52"/>
      <c r="J26" s="53"/>
      <c r="K26" s="51">
        <v>2</v>
      </c>
      <c r="L26" s="52"/>
      <c r="M26" s="52">
        <v>2</v>
      </c>
      <c r="N26" s="53"/>
      <c r="O26" s="51">
        <f t="shared" si="1"/>
        <v>16</v>
      </c>
      <c r="P26" s="52" t="s">
        <v>59</v>
      </c>
      <c r="Q26" s="53">
        <v>3</v>
      </c>
      <c r="R26" s="160"/>
      <c r="S26" s="160"/>
      <c r="T26" s="160"/>
      <c r="U26" s="160"/>
      <c r="V26" s="160"/>
      <c r="W26" s="160"/>
      <c r="X26" s="14"/>
      <c r="Y26" s="14"/>
      <c r="Z26" s="14"/>
    </row>
    <row r="27" spans="1:26" ht="12.75" customHeight="1" x14ac:dyDescent="0.2">
      <c r="A27" s="48">
        <v>16</v>
      </c>
      <c r="B27" s="49" t="s">
        <v>153</v>
      </c>
      <c r="C27" s="177" t="s">
        <v>154</v>
      </c>
      <c r="D27" s="51"/>
      <c r="E27" s="52"/>
      <c r="F27" s="52"/>
      <c r="G27" s="55"/>
      <c r="H27" s="51"/>
      <c r="I27" s="52"/>
      <c r="J27" s="53"/>
      <c r="K27" s="51"/>
      <c r="L27" s="52">
        <v>1</v>
      </c>
      <c r="M27" s="52"/>
      <c r="N27" s="53"/>
      <c r="O27" s="51"/>
      <c r="P27" s="52" t="s">
        <v>49</v>
      </c>
      <c r="Q27" s="53">
        <v>1</v>
      </c>
      <c r="R27" s="160"/>
      <c r="S27" s="160"/>
      <c r="T27" s="160"/>
      <c r="U27" s="160"/>
      <c r="V27" s="160"/>
      <c r="W27" s="160"/>
      <c r="X27" s="14"/>
      <c r="Y27" s="14"/>
      <c r="Z27" s="14"/>
    </row>
    <row r="28" spans="1:26" ht="12.75" customHeight="1" x14ac:dyDescent="0.2">
      <c r="A28" s="48">
        <v>17</v>
      </c>
      <c r="B28" s="49" t="s">
        <v>155</v>
      </c>
      <c r="C28" s="73" t="s">
        <v>156</v>
      </c>
      <c r="D28" s="51"/>
      <c r="E28" s="52"/>
      <c r="F28" s="52"/>
      <c r="G28" s="55"/>
      <c r="H28" s="51"/>
      <c r="I28" s="52"/>
      <c r="J28" s="53"/>
      <c r="K28" s="51"/>
      <c r="L28" s="52">
        <v>1</v>
      </c>
      <c r="M28" s="52"/>
      <c r="N28" s="53"/>
      <c r="O28" s="51">
        <f>25*Q28-(K28+L28+M28+N28)*14-3</f>
        <v>33</v>
      </c>
      <c r="P28" s="52" t="s">
        <v>49</v>
      </c>
      <c r="Q28" s="53">
        <v>2</v>
      </c>
      <c r="R28" s="160"/>
      <c r="S28" s="160"/>
      <c r="T28" s="160"/>
      <c r="U28" s="160"/>
      <c r="V28" s="160"/>
      <c r="W28" s="160"/>
      <c r="X28" s="14"/>
      <c r="Y28" s="14"/>
      <c r="Z28" s="14"/>
    </row>
    <row r="29" spans="1:26" ht="24" customHeight="1" x14ac:dyDescent="0.2">
      <c r="A29" s="74">
        <v>18</v>
      </c>
      <c r="B29" s="178" t="s">
        <v>157</v>
      </c>
      <c r="C29" s="179" t="s">
        <v>158</v>
      </c>
      <c r="D29" s="61"/>
      <c r="E29" s="62"/>
      <c r="F29" s="62"/>
      <c r="G29" s="64"/>
      <c r="H29" s="77"/>
      <c r="I29" s="78"/>
      <c r="J29" s="76"/>
      <c r="K29" s="51"/>
      <c r="L29" s="52"/>
      <c r="M29" s="52"/>
      <c r="N29" s="76"/>
      <c r="O29" s="51">
        <f>25*Q29-90-3</f>
        <v>7</v>
      </c>
      <c r="P29" s="78" t="s">
        <v>49</v>
      </c>
      <c r="Q29" s="76">
        <v>4</v>
      </c>
      <c r="R29" s="160"/>
      <c r="S29" s="160"/>
      <c r="T29" s="160"/>
      <c r="U29" s="160"/>
      <c r="V29" s="160"/>
      <c r="W29" s="160"/>
      <c r="X29" s="14"/>
      <c r="Y29" s="14"/>
      <c r="Z29" s="14"/>
    </row>
    <row r="30" spans="1:26" ht="12.75" customHeight="1" x14ac:dyDescent="0.2">
      <c r="A30" s="745"/>
      <c r="B30" s="706"/>
      <c r="C30" s="706"/>
      <c r="D30" s="80">
        <f t="shared" ref="D30:G30" si="2">SUM(D12:D29)</f>
        <v>11</v>
      </c>
      <c r="E30" s="80">
        <f t="shared" si="2"/>
        <v>7</v>
      </c>
      <c r="F30" s="80">
        <f t="shared" si="2"/>
        <v>7</v>
      </c>
      <c r="G30" s="84">
        <f t="shared" si="2"/>
        <v>1</v>
      </c>
      <c r="H30" s="85"/>
      <c r="I30" s="81" t="s">
        <v>96</v>
      </c>
      <c r="J30" s="82"/>
      <c r="K30" s="80">
        <f t="shared" ref="K30:N30" si="3">SUM(K12:K29)</f>
        <v>11</v>
      </c>
      <c r="L30" s="80">
        <f t="shared" si="3"/>
        <v>4</v>
      </c>
      <c r="M30" s="80">
        <f t="shared" si="3"/>
        <v>10</v>
      </c>
      <c r="N30" s="84">
        <f t="shared" si="3"/>
        <v>1</v>
      </c>
      <c r="O30" s="180"/>
      <c r="P30" s="81" t="s">
        <v>95</v>
      </c>
      <c r="Q30" s="82"/>
      <c r="R30" s="160"/>
      <c r="S30" s="160"/>
      <c r="T30" s="160"/>
      <c r="U30" s="160"/>
      <c r="V30" s="160"/>
      <c r="W30" s="160"/>
    </row>
    <row r="31" spans="1:26" ht="12.75" customHeight="1" x14ac:dyDescent="0.2">
      <c r="A31" s="79"/>
      <c r="B31" s="91" t="s">
        <v>97</v>
      </c>
      <c r="C31" s="155"/>
      <c r="D31" s="764">
        <f>D30+E30+F30+G30</f>
        <v>26</v>
      </c>
      <c r="E31" s="711"/>
      <c r="F31" s="711"/>
      <c r="G31" s="712"/>
      <c r="H31" s="155">
        <f>SUM(H12:H29)</f>
        <v>326</v>
      </c>
      <c r="I31" s="156" t="s">
        <v>98</v>
      </c>
      <c r="J31" s="158">
        <f>SUM(J12:J29)</f>
        <v>30</v>
      </c>
      <c r="K31" s="764">
        <f>K30+L30+M30+N30</f>
        <v>26</v>
      </c>
      <c r="L31" s="711"/>
      <c r="M31" s="711"/>
      <c r="N31" s="712"/>
      <c r="O31" s="91">
        <f>SUM(O21:O29)</f>
        <v>261</v>
      </c>
      <c r="P31" s="156" t="s">
        <v>98</v>
      </c>
      <c r="Q31" s="158">
        <f>SUM(Q12:Q29)</f>
        <v>30</v>
      </c>
      <c r="R31" s="160"/>
      <c r="S31" s="160"/>
      <c r="T31" s="160"/>
      <c r="U31" s="160"/>
      <c r="V31" s="160"/>
      <c r="W31" s="160"/>
    </row>
    <row r="32" spans="1:26" ht="12.75" customHeight="1" x14ac:dyDescent="0.2">
      <c r="A32" s="766"/>
      <c r="B32" s="714"/>
      <c r="C32" s="715"/>
      <c r="D32" s="713"/>
      <c r="E32" s="714"/>
      <c r="F32" s="714"/>
      <c r="G32" s="715"/>
      <c r="H32" s="90"/>
      <c r="I32" s="179" t="s">
        <v>159</v>
      </c>
      <c r="J32" s="90"/>
      <c r="K32" s="713"/>
      <c r="L32" s="714"/>
      <c r="M32" s="714"/>
      <c r="N32" s="715"/>
      <c r="O32" s="181"/>
      <c r="P32" s="179"/>
      <c r="Q32" s="90"/>
      <c r="R32" s="160"/>
      <c r="S32" s="160"/>
      <c r="T32" s="160"/>
      <c r="U32" s="160"/>
      <c r="V32" s="160"/>
      <c r="W32" s="160"/>
    </row>
    <row r="33" spans="1:26" ht="12.75" customHeight="1" x14ac:dyDescent="0.2">
      <c r="A33" s="91"/>
      <c r="B33" s="91"/>
      <c r="C33" s="91"/>
      <c r="D33" s="91"/>
      <c r="E33" s="91"/>
      <c r="F33" s="91"/>
      <c r="G33" s="91"/>
      <c r="H33" s="91"/>
      <c r="I33" s="91"/>
      <c r="J33" s="92"/>
      <c r="K33" s="91"/>
      <c r="L33" s="91"/>
      <c r="M33" s="91"/>
      <c r="N33" s="91"/>
      <c r="O33" s="91"/>
      <c r="P33" s="91"/>
      <c r="Q33" s="92"/>
      <c r="R33" s="160"/>
      <c r="S33" s="160"/>
      <c r="T33" s="160"/>
      <c r="U33" s="160"/>
      <c r="V33" s="160"/>
      <c r="W33" s="160"/>
    </row>
    <row r="34" spans="1:26" ht="12.75" customHeight="1" x14ac:dyDescent="0.2">
      <c r="A34" s="767"/>
      <c r="B34" s="750" t="s">
        <v>160</v>
      </c>
      <c r="C34" s="768"/>
      <c r="D34" s="765" t="s">
        <v>120</v>
      </c>
      <c r="E34" s="703"/>
      <c r="F34" s="703"/>
      <c r="G34" s="703"/>
      <c r="H34" s="703"/>
      <c r="I34" s="703"/>
      <c r="J34" s="704"/>
      <c r="K34" s="765" t="s">
        <v>121</v>
      </c>
      <c r="L34" s="703"/>
      <c r="M34" s="703"/>
      <c r="N34" s="703"/>
      <c r="O34" s="703"/>
      <c r="P34" s="703"/>
      <c r="Q34" s="704"/>
      <c r="R34" s="160"/>
      <c r="S34" s="160"/>
      <c r="T34" s="160"/>
      <c r="U34" s="160"/>
      <c r="V34" s="160"/>
      <c r="W34" s="160"/>
    </row>
    <row r="35" spans="1:26" ht="12.75" customHeight="1" x14ac:dyDescent="0.2">
      <c r="A35" s="749"/>
      <c r="B35" s="706"/>
      <c r="C35" s="746"/>
      <c r="D35" s="735" t="s">
        <v>49</v>
      </c>
      <c r="E35" s="730" t="s">
        <v>50</v>
      </c>
      <c r="F35" s="730" t="s">
        <v>51</v>
      </c>
      <c r="G35" s="770" t="s">
        <v>52</v>
      </c>
      <c r="H35" s="735" t="s">
        <v>53</v>
      </c>
      <c r="I35" s="730" t="s">
        <v>54</v>
      </c>
      <c r="J35" s="772" t="s">
        <v>55</v>
      </c>
      <c r="K35" s="735" t="s">
        <v>49</v>
      </c>
      <c r="L35" s="730" t="s">
        <v>50</v>
      </c>
      <c r="M35" s="730" t="s">
        <v>51</v>
      </c>
      <c r="N35" s="737" t="s">
        <v>52</v>
      </c>
      <c r="O35" s="753" t="s">
        <v>53</v>
      </c>
      <c r="P35" s="730" t="s">
        <v>54</v>
      </c>
      <c r="Q35" s="772" t="s">
        <v>55</v>
      </c>
      <c r="R35" s="160"/>
      <c r="S35" s="160"/>
      <c r="T35" s="160"/>
      <c r="U35" s="160"/>
      <c r="V35" s="160"/>
      <c r="W35" s="160"/>
    </row>
    <row r="36" spans="1:26" ht="12.75" customHeight="1" x14ac:dyDescent="0.2">
      <c r="A36" s="749"/>
      <c r="B36" s="706"/>
      <c r="C36" s="746"/>
      <c r="D36" s="736"/>
      <c r="E36" s="731"/>
      <c r="F36" s="731"/>
      <c r="G36" s="771"/>
      <c r="H36" s="736"/>
      <c r="I36" s="731"/>
      <c r="J36" s="733"/>
      <c r="K36" s="736"/>
      <c r="L36" s="731"/>
      <c r="M36" s="731"/>
      <c r="N36" s="733"/>
      <c r="O36" s="760"/>
      <c r="P36" s="731"/>
      <c r="Q36" s="733"/>
      <c r="R36" s="160"/>
      <c r="S36" s="160"/>
      <c r="T36" s="160"/>
      <c r="U36" s="160"/>
      <c r="V36" s="160"/>
      <c r="W36" s="160"/>
    </row>
    <row r="37" spans="1:26" ht="12.75" customHeight="1" x14ac:dyDescent="0.2">
      <c r="A37" s="182"/>
      <c r="B37" s="183"/>
      <c r="C37" s="184"/>
      <c r="D37" s="80">
        <f t="shared" ref="D37:G37" si="4">D30</f>
        <v>11</v>
      </c>
      <c r="E37" s="185">
        <f t="shared" si="4"/>
        <v>7</v>
      </c>
      <c r="F37" s="186">
        <f t="shared" si="4"/>
        <v>7</v>
      </c>
      <c r="G37" s="102">
        <f t="shared" si="4"/>
        <v>1</v>
      </c>
      <c r="H37" s="85"/>
      <c r="I37" s="81" t="s">
        <v>96</v>
      </c>
      <c r="J37" s="187"/>
      <c r="K37" s="80">
        <f t="shared" ref="K37:N37" si="5">K30</f>
        <v>11</v>
      </c>
      <c r="L37" s="101">
        <f t="shared" si="5"/>
        <v>4</v>
      </c>
      <c r="M37" s="101">
        <f t="shared" si="5"/>
        <v>10</v>
      </c>
      <c r="N37" s="102">
        <f t="shared" si="5"/>
        <v>1</v>
      </c>
      <c r="O37" s="85"/>
      <c r="P37" s="33" t="s">
        <v>95</v>
      </c>
      <c r="Q37" s="97"/>
      <c r="R37" s="160"/>
      <c r="S37" s="160"/>
      <c r="T37" s="160"/>
      <c r="U37" s="160"/>
      <c r="V37" s="160"/>
      <c r="W37" s="160"/>
    </row>
    <row r="38" spans="1:26" ht="12.75" customHeight="1" x14ac:dyDescent="0.2">
      <c r="A38" s="182"/>
      <c r="B38" s="183"/>
      <c r="C38" s="184"/>
      <c r="D38" s="769">
        <f>D37+E37+F37+G37</f>
        <v>26</v>
      </c>
      <c r="E38" s="711"/>
      <c r="F38" s="711"/>
      <c r="G38" s="712"/>
      <c r="H38" s="155">
        <f>H31</f>
        <v>326</v>
      </c>
      <c r="I38" s="156" t="s">
        <v>98</v>
      </c>
      <c r="J38" s="100">
        <f>J31</f>
        <v>30</v>
      </c>
      <c r="K38" s="769">
        <f>K37+L37+M37+N37</f>
        <v>26</v>
      </c>
      <c r="L38" s="711"/>
      <c r="M38" s="711"/>
      <c r="N38" s="712"/>
      <c r="O38" s="155">
        <f>O31</f>
        <v>261</v>
      </c>
      <c r="P38" s="188" t="s">
        <v>98</v>
      </c>
      <c r="Q38" s="103">
        <f>Q31</f>
        <v>30</v>
      </c>
      <c r="R38" s="160"/>
      <c r="S38" s="160"/>
      <c r="T38" s="160"/>
      <c r="U38" s="160"/>
      <c r="V38" s="160"/>
      <c r="W38" s="160"/>
    </row>
    <row r="39" spans="1:26" ht="12.75" customHeight="1" x14ac:dyDescent="0.2">
      <c r="A39" s="189"/>
      <c r="B39" s="190"/>
      <c r="C39" s="191"/>
      <c r="D39" s="713"/>
      <c r="E39" s="714"/>
      <c r="F39" s="714"/>
      <c r="G39" s="715"/>
      <c r="H39" s="109"/>
      <c r="I39" s="179" t="s">
        <v>159</v>
      </c>
      <c r="J39" s="109"/>
      <c r="K39" s="713"/>
      <c r="L39" s="714"/>
      <c r="M39" s="714"/>
      <c r="N39" s="715"/>
      <c r="O39" s="109"/>
      <c r="P39" s="107"/>
      <c r="Q39" s="106"/>
      <c r="R39" s="160"/>
      <c r="S39" s="160"/>
      <c r="T39" s="160"/>
      <c r="U39" s="160"/>
      <c r="V39" s="160"/>
      <c r="W39" s="160"/>
    </row>
    <row r="40" spans="1:26" ht="12.75" customHeight="1" x14ac:dyDescent="0.2">
      <c r="A40" s="183"/>
      <c r="B40" s="183"/>
      <c r="C40" s="183"/>
      <c r="D40" s="192"/>
      <c r="E40" s="192"/>
      <c r="F40" s="192"/>
      <c r="G40" s="192"/>
      <c r="H40" s="100"/>
      <c r="I40" s="30"/>
      <c r="J40" s="100"/>
      <c r="K40" s="192"/>
      <c r="L40" s="192"/>
      <c r="M40" s="192"/>
      <c r="N40" s="192"/>
      <c r="O40" s="100"/>
      <c r="P40" s="96"/>
      <c r="Q40" s="96"/>
      <c r="R40" s="160"/>
      <c r="S40" s="160"/>
      <c r="T40" s="160"/>
      <c r="U40" s="160"/>
      <c r="V40" s="160"/>
      <c r="W40" s="160"/>
    </row>
    <row r="41" spans="1:26" ht="12.75" customHeight="1" x14ac:dyDescent="0.2">
      <c r="A41" s="755" t="s">
        <v>44</v>
      </c>
      <c r="B41" s="755" t="s">
        <v>101</v>
      </c>
      <c r="C41" s="755" t="s">
        <v>46</v>
      </c>
      <c r="D41" s="734" t="s">
        <v>120</v>
      </c>
      <c r="E41" s="703"/>
      <c r="F41" s="703"/>
      <c r="G41" s="703"/>
      <c r="H41" s="703"/>
      <c r="I41" s="703"/>
      <c r="J41" s="704"/>
      <c r="K41" s="734" t="s">
        <v>121</v>
      </c>
      <c r="L41" s="703"/>
      <c r="M41" s="703"/>
      <c r="N41" s="703"/>
      <c r="O41" s="703"/>
      <c r="P41" s="703"/>
      <c r="Q41" s="704"/>
      <c r="R41" s="160"/>
      <c r="S41" s="160"/>
      <c r="T41" s="160"/>
      <c r="U41" s="160"/>
      <c r="V41" s="160"/>
      <c r="W41" s="160"/>
    </row>
    <row r="42" spans="1:26" ht="12.75" customHeight="1" x14ac:dyDescent="0.2">
      <c r="A42" s="756"/>
      <c r="B42" s="756"/>
      <c r="C42" s="756"/>
      <c r="D42" s="738" t="s">
        <v>49</v>
      </c>
      <c r="E42" s="740" t="s">
        <v>50</v>
      </c>
      <c r="F42" s="740" t="s">
        <v>51</v>
      </c>
      <c r="G42" s="737" t="s">
        <v>52</v>
      </c>
      <c r="H42" s="735" t="s">
        <v>53</v>
      </c>
      <c r="I42" s="730" t="s">
        <v>54</v>
      </c>
      <c r="J42" s="772" t="s">
        <v>55</v>
      </c>
      <c r="K42" s="735" t="s">
        <v>49</v>
      </c>
      <c r="L42" s="730" t="s">
        <v>50</v>
      </c>
      <c r="M42" s="730" t="s">
        <v>51</v>
      </c>
      <c r="N42" s="737" t="s">
        <v>52</v>
      </c>
      <c r="O42" s="753" t="s">
        <v>53</v>
      </c>
      <c r="P42" s="730" t="s">
        <v>54</v>
      </c>
      <c r="Q42" s="772" t="s">
        <v>55</v>
      </c>
      <c r="R42" s="160"/>
      <c r="S42" s="160"/>
      <c r="T42" s="160"/>
      <c r="U42" s="160"/>
      <c r="V42" s="160"/>
      <c r="W42" s="160"/>
    </row>
    <row r="43" spans="1:26" ht="12.75" customHeight="1" x14ac:dyDescent="0.2">
      <c r="A43" s="756"/>
      <c r="B43" s="756"/>
      <c r="C43" s="688" t="s">
        <v>420</v>
      </c>
      <c r="D43" s="739"/>
      <c r="E43" s="741"/>
      <c r="F43" s="741"/>
      <c r="G43" s="744"/>
      <c r="H43" s="736"/>
      <c r="I43" s="731"/>
      <c r="J43" s="733"/>
      <c r="K43" s="736"/>
      <c r="L43" s="731"/>
      <c r="M43" s="731"/>
      <c r="N43" s="733"/>
      <c r="O43" s="760"/>
      <c r="P43" s="731"/>
      <c r="Q43" s="733"/>
      <c r="R43" s="160"/>
      <c r="S43" s="160"/>
      <c r="T43" s="160"/>
      <c r="U43" s="160"/>
      <c r="V43" s="160"/>
      <c r="W43" s="160"/>
    </row>
    <row r="44" spans="1:26" ht="22.5" customHeight="1" x14ac:dyDescent="0.2">
      <c r="A44" s="111">
        <v>19</v>
      </c>
      <c r="B44" s="193" t="s">
        <v>161</v>
      </c>
      <c r="C44" s="194" t="s">
        <v>162</v>
      </c>
      <c r="D44" s="115">
        <v>2</v>
      </c>
      <c r="E44" s="46">
        <v>2</v>
      </c>
      <c r="F44" s="46"/>
      <c r="G44" s="47"/>
      <c r="H44" s="45">
        <v>2</v>
      </c>
      <c r="I44" s="46" t="s">
        <v>59</v>
      </c>
      <c r="J44" s="47">
        <v>5</v>
      </c>
      <c r="K44" s="45"/>
      <c r="L44" s="46"/>
      <c r="M44" s="46"/>
      <c r="N44" s="47"/>
      <c r="O44" s="45"/>
      <c r="P44" s="46"/>
      <c r="Q44" s="34"/>
      <c r="R44" s="160"/>
      <c r="S44" s="160"/>
      <c r="T44" s="160"/>
      <c r="U44" s="160"/>
      <c r="V44" s="160"/>
      <c r="W44" s="160"/>
    </row>
    <row r="45" spans="1:26" ht="22.5" customHeight="1" x14ac:dyDescent="0.2">
      <c r="A45" s="116">
        <v>20</v>
      </c>
      <c r="B45" s="195" t="s">
        <v>163</v>
      </c>
      <c r="C45" s="194" t="s">
        <v>164</v>
      </c>
      <c r="D45" s="196"/>
      <c r="E45" s="121"/>
      <c r="F45" s="121"/>
      <c r="G45" s="126"/>
      <c r="H45" s="123"/>
      <c r="I45" s="121"/>
      <c r="J45" s="126"/>
      <c r="K45" s="123">
        <v>2</v>
      </c>
      <c r="L45" s="121">
        <v>2</v>
      </c>
      <c r="M45" s="121"/>
      <c r="N45" s="126"/>
      <c r="O45" s="149">
        <v>2</v>
      </c>
      <c r="P45" s="121" t="s">
        <v>59</v>
      </c>
      <c r="Q45" s="148">
        <v>5</v>
      </c>
      <c r="R45" s="160"/>
      <c r="S45" s="160"/>
      <c r="T45" s="160"/>
      <c r="U45" s="160"/>
      <c r="V45" s="160"/>
      <c r="W45" s="160"/>
    </row>
    <row r="46" spans="1:26" ht="12.75" customHeight="1" x14ac:dyDescent="0.2">
      <c r="A46" s="745"/>
      <c r="B46" s="706"/>
      <c r="C46" s="706"/>
      <c r="D46" s="80">
        <f t="shared" ref="D46:E46" si="6">SUM(D44:D45)</f>
        <v>2</v>
      </c>
      <c r="E46" s="101">
        <f t="shared" si="6"/>
        <v>2</v>
      </c>
      <c r="F46" s="101"/>
      <c r="G46" s="102"/>
      <c r="H46" s="180"/>
      <c r="I46" s="81"/>
      <c r="J46" s="180"/>
      <c r="K46" s="80">
        <f t="shared" ref="K46:L46" si="7">SUM(K44:K45)</f>
        <v>2</v>
      </c>
      <c r="L46" s="101">
        <f t="shared" si="7"/>
        <v>2</v>
      </c>
      <c r="M46" s="101"/>
      <c r="N46" s="102"/>
      <c r="O46" s="180"/>
      <c r="P46" s="81" t="s">
        <v>111</v>
      </c>
      <c r="Q46" s="763">
        <v>5</v>
      </c>
      <c r="R46" s="160"/>
      <c r="S46" s="160"/>
      <c r="T46" s="160"/>
      <c r="U46" s="160"/>
      <c r="V46" s="160"/>
      <c r="W46" s="160"/>
    </row>
    <row r="47" spans="1:26" ht="12.75" customHeight="1" x14ac:dyDescent="0.2">
      <c r="A47" s="86"/>
      <c r="B47" s="87" t="s">
        <v>112</v>
      </c>
      <c r="C47" s="88"/>
      <c r="D47" s="747">
        <f>SUM(D46:G46)</f>
        <v>4</v>
      </c>
      <c r="E47" s="714"/>
      <c r="F47" s="714"/>
      <c r="G47" s="715"/>
      <c r="H47" s="159">
        <f>SUM(H44:H45)</f>
        <v>2</v>
      </c>
      <c r="I47" s="89" t="s">
        <v>111</v>
      </c>
      <c r="J47" s="90">
        <f>SUM(J44:J45)</f>
        <v>5</v>
      </c>
      <c r="K47" s="747">
        <f>SUM(K46:N46)</f>
        <v>4</v>
      </c>
      <c r="L47" s="714"/>
      <c r="M47" s="714"/>
      <c r="N47" s="715"/>
      <c r="O47" s="159">
        <f>SUM(O44:O45)</f>
        <v>2</v>
      </c>
      <c r="P47" s="89"/>
      <c r="Q47" s="715"/>
      <c r="R47" s="160"/>
      <c r="S47" s="160"/>
      <c r="T47" s="160"/>
      <c r="U47" s="160"/>
      <c r="V47" s="160"/>
      <c r="W47" s="160"/>
    </row>
    <row r="48" spans="1:26" ht="12.75" customHeight="1" x14ac:dyDescent="0.2">
      <c r="A48" s="10"/>
      <c r="B48" s="752" t="s">
        <v>114</v>
      </c>
      <c r="C48" s="706"/>
      <c r="D48" s="706"/>
      <c r="E48" s="10"/>
      <c r="F48" s="161" t="s">
        <v>115</v>
      </c>
      <c r="G48" s="10"/>
      <c r="H48" s="10"/>
      <c r="I48" s="10"/>
      <c r="J48" s="10"/>
      <c r="K48" s="10"/>
      <c r="L48" s="10"/>
      <c r="M48" s="10"/>
      <c r="N48" s="10"/>
      <c r="O48" s="10"/>
      <c r="P48" s="10"/>
      <c r="Q48" s="10"/>
      <c r="R48" s="160"/>
      <c r="S48" s="160"/>
      <c r="T48" s="160"/>
      <c r="U48" s="160"/>
      <c r="V48" s="160"/>
      <c r="W48" s="160"/>
      <c r="X48" s="10"/>
      <c r="Y48" s="10"/>
      <c r="Z48" s="10"/>
    </row>
    <row r="49" spans="1:26" ht="9" customHeight="1" x14ac:dyDescent="0.2">
      <c r="A49" s="10"/>
      <c r="B49" s="161"/>
      <c r="C49" s="161"/>
      <c r="D49" s="161"/>
      <c r="E49" s="10"/>
      <c r="F49" s="161"/>
      <c r="G49" s="10"/>
      <c r="H49" s="10"/>
      <c r="I49" s="10"/>
      <c r="J49" s="10"/>
      <c r="K49" s="10"/>
      <c r="L49" s="10"/>
      <c r="M49" s="10"/>
      <c r="N49" s="10"/>
      <c r="O49" s="10"/>
      <c r="P49" s="10"/>
      <c r="Q49" s="10"/>
      <c r="R49" s="160"/>
      <c r="S49" s="160"/>
      <c r="T49" s="160"/>
      <c r="U49" s="160"/>
      <c r="V49" s="160"/>
      <c r="W49" s="160"/>
      <c r="X49" s="10"/>
      <c r="Y49" s="10"/>
      <c r="Z49" s="10"/>
    </row>
    <row r="50" spans="1:26" ht="12.75" customHeight="1" x14ac:dyDescent="0.2">
      <c r="A50" s="10"/>
      <c r="B50" s="28" t="s">
        <v>36</v>
      </c>
      <c r="C50" s="28"/>
      <c r="D50" s="28"/>
      <c r="E50" s="28"/>
      <c r="F50" s="28"/>
      <c r="G50" s="28"/>
      <c r="H50" s="28"/>
      <c r="I50" s="28"/>
      <c r="J50" s="28"/>
      <c r="K50" s="28"/>
      <c r="L50" s="28" t="s">
        <v>37</v>
      </c>
      <c r="M50" s="28"/>
      <c r="N50" s="28"/>
      <c r="O50" s="28"/>
      <c r="P50" s="28"/>
      <c r="Q50" s="28"/>
      <c r="R50" s="160"/>
      <c r="S50" s="160"/>
      <c r="T50" s="160"/>
      <c r="U50" s="160"/>
      <c r="V50" s="160"/>
      <c r="W50" s="160"/>
      <c r="X50" s="10"/>
      <c r="Y50" s="10"/>
      <c r="Z50" s="10"/>
    </row>
    <row r="51" spans="1:26" ht="12.75" customHeight="1" x14ac:dyDescent="0.2">
      <c r="A51" s="10"/>
      <c r="B51" s="162" t="s">
        <v>116</v>
      </c>
      <c r="C51" s="10"/>
      <c r="D51" s="10"/>
      <c r="E51" s="10"/>
      <c r="F51" s="10"/>
      <c r="G51" s="10"/>
      <c r="H51" s="10"/>
      <c r="I51" s="10"/>
      <c r="J51" s="10" t="s">
        <v>343</v>
      </c>
      <c r="L51" s="10"/>
      <c r="M51" s="10"/>
      <c r="N51" s="10"/>
      <c r="O51" s="10"/>
      <c r="P51" s="10"/>
      <c r="Q51" s="10"/>
      <c r="R51" s="160"/>
      <c r="S51" s="160"/>
      <c r="T51" s="160"/>
      <c r="U51" s="160"/>
      <c r="V51" s="160"/>
      <c r="W51" s="160"/>
      <c r="X51" s="10"/>
      <c r="Y51" s="10"/>
      <c r="Z51" s="10"/>
    </row>
    <row r="52" spans="1:26" ht="12.75" customHeight="1" x14ac:dyDescent="0.2">
      <c r="A52" s="10"/>
      <c r="B52" s="7"/>
      <c r="C52" s="7"/>
      <c r="D52" s="7"/>
      <c r="E52" s="7"/>
      <c r="F52" s="7"/>
      <c r="G52" s="7"/>
      <c r="H52" s="7"/>
      <c r="I52" s="7"/>
      <c r="J52" s="7"/>
      <c r="K52" s="7"/>
      <c r="L52" s="7"/>
      <c r="M52" s="7"/>
      <c r="N52" s="7"/>
      <c r="O52" s="7"/>
      <c r="P52" s="7"/>
      <c r="Q52" s="7"/>
      <c r="R52" s="160"/>
      <c r="S52" s="160"/>
      <c r="T52" s="160"/>
      <c r="U52" s="160"/>
      <c r="V52" s="160"/>
      <c r="W52" s="160"/>
      <c r="X52" s="10"/>
      <c r="Y52" s="10"/>
      <c r="Z52" s="10"/>
    </row>
    <row r="53" spans="1:26" ht="12.75" customHeight="1" x14ac:dyDescent="0.2">
      <c r="A53" s="10"/>
      <c r="B53" s="28" t="s">
        <v>38</v>
      </c>
      <c r="C53" s="28"/>
      <c r="D53" s="28"/>
      <c r="E53" s="28"/>
      <c r="F53" s="28"/>
      <c r="G53" s="28"/>
      <c r="H53" s="28"/>
      <c r="I53" s="28"/>
      <c r="J53" s="29" t="s">
        <v>39</v>
      </c>
      <c r="K53" s="28"/>
      <c r="L53" s="28"/>
      <c r="M53" s="28"/>
      <c r="N53" s="28"/>
      <c r="O53" s="28"/>
      <c r="P53" s="28"/>
      <c r="Q53" s="28"/>
      <c r="R53" s="160"/>
      <c r="S53" s="160"/>
      <c r="T53" s="160"/>
      <c r="U53" s="160"/>
      <c r="V53" s="160"/>
      <c r="W53" s="160"/>
      <c r="X53" s="10"/>
      <c r="Y53" s="10"/>
      <c r="Z53" s="10"/>
    </row>
    <row r="54" spans="1:26" ht="12.75" customHeight="1" x14ac:dyDescent="0.2">
      <c r="A54" s="10"/>
      <c r="B54" s="30" t="s">
        <v>117</v>
      </c>
      <c r="C54" s="30"/>
      <c r="D54" s="30"/>
      <c r="E54" s="30"/>
      <c r="F54" s="30"/>
      <c r="G54" s="30"/>
      <c r="H54" s="30"/>
      <c r="I54" s="30"/>
      <c r="J54" s="10"/>
      <c r="K54" s="30"/>
      <c r="L54" s="30" t="s">
        <v>118</v>
      </c>
      <c r="M54" s="30"/>
      <c r="N54" s="30"/>
      <c r="O54" s="30"/>
      <c r="P54" s="30"/>
      <c r="Q54" s="30"/>
      <c r="R54" s="160"/>
      <c r="S54" s="160"/>
      <c r="T54" s="160"/>
      <c r="U54" s="160"/>
      <c r="V54" s="160"/>
      <c r="W54" s="160"/>
      <c r="X54" s="10"/>
      <c r="Y54" s="10"/>
      <c r="Z54" s="10"/>
    </row>
    <row r="55" spans="1:26" ht="12.75" customHeight="1" x14ac:dyDescent="0.2">
      <c r="A55" s="10"/>
      <c r="B55" s="30"/>
      <c r="C55" s="10"/>
      <c r="D55" s="10"/>
      <c r="E55" s="10"/>
      <c r="F55" s="10"/>
      <c r="G55" s="10"/>
      <c r="H55" s="10"/>
      <c r="I55" s="10"/>
      <c r="J55" s="10"/>
      <c r="K55" s="10"/>
      <c r="L55" s="10"/>
      <c r="M55" s="30"/>
      <c r="N55" s="10"/>
      <c r="O55" s="10"/>
      <c r="P55" s="10"/>
      <c r="Q55" s="10"/>
      <c r="R55" s="160"/>
      <c r="S55" s="160"/>
      <c r="T55" s="160"/>
      <c r="U55" s="160"/>
      <c r="V55" s="160"/>
      <c r="W55" s="160"/>
      <c r="X55" s="10"/>
      <c r="Y55" s="10"/>
      <c r="Z55" s="10"/>
    </row>
    <row r="56" spans="1:26" ht="12.75" customHeight="1" x14ac:dyDescent="0.2">
      <c r="A56" s="10"/>
      <c r="B56" s="30"/>
      <c r="C56" s="10"/>
      <c r="D56" s="10"/>
      <c r="E56" s="10"/>
      <c r="F56" s="10"/>
      <c r="G56" s="10"/>
      <c r="H56" s="10"/>
      <c r="I56" s="10"/>
      <c r="J56" s="10"/>
      <c r="K56" s="10"/>
      <c r="L56" s="10"/>
      <c r="M56" s="30"/>
      <c r="N56" s="10"/>
      <c r="O56" s="10"/>
      <c r="P56" s="10"/>
      <c r="Q56" s="10"/>
      <c r="R56" s="160"/>
      <c r="S56" s="160"/>
      <c r="T56" s="160"/>
      <c r="U56" s="160"/>
      <c r="V56" s="160"/>
      <c r="W56" s="160"/>
      <c r="X56" s="10"/>
      <c r="Y56" s="10"/>
      <c r="Z56" s="10"/>
    </row>
    <row r="57" spans="1:26" ht="12.75" customHeight="1" x14ac:dyDescent="0.2">
      <c r="A57" s="10"/>
      <c r="B57" s="10"/>
      <c r="C57" s="10"/>
      <c r="D57" s="10"/>
      <c r="E57" s="10"/>
      <c r="F57" s="10"/>
      <c r="G57" s="10"/>
      <c r="H57" s="10"/>
      <c r="I57" s="10"/>
      <c r="J57" s="10"/>
      <c r="K57" s="28"/>
      <c r="L57" s="28"/>
      <c r="M57" s="28"/>
      <c r="N57" s="28"/>
      <c r="O57" s="28"/>
      <c r="P57" s="10"/>
      <c r="Q57" s="10"/>
      <c r="R57" s="160"/>
      <c r="S57" s="160"/>
      <c r="T57" s="160"/>
      <c r="U57" s="160"/>
      <c r="V57" s="160"/>
      <c r="W57" s="160"/>
      <c r="X57" s="10"/>
      <c r="Y57" s="10"/>
      <c r="Z57" s="10"/>
    </row>
    <row r="58" spans="1:26" ht="12.75" customHeight="1" x14ac:dyDescent="0.2">
      <c r="A58" s="10"/>
      <c r="B58" s="10"/>
      <c r="C58" s="10"/>
      <c r="D58" s="10"/>
      <c r="E58" s="10"/>
      <c r="F58" s="10"/>
      <c r="G58" s="10"/>
      <c r="H58" s="10"/>
      <c r="I58" s="10"/>
      <c r="J58" s="10"/>
      <c r="K58" s="10"/>
      <c r="L58" s="10"/>
      <c r="M58" s="30"/>
      <c r="N58" s="22"/>
      <c r="O58" s="22"/>
      <c r="P58" s="22"/>
      <c r="Q58" s="22"/>
      <c r="R58" s="160"/>
      <c r="S58" s="160"/>
      <c r="T58" s="160"/>
      <c r="U58" s="160"/>
      <c r="V58" s="160"/>
      <c r="W58" s="160"/>
      <c r="X58" s="10"/>
      <c r="Y58" s="10"/>
      <c r="Z58" s="10"/>
    </row>
    <row r="59" spans="1:26" ht="12.75" customHeight="1" x14ac:dyDescent="0.2">
      <c r="R59" s="160"/>
      <c r="S59" s="160"/>
      <c r="T59" s="160"/>
      <c r="U59" s="160"/>
      <c r="V59" s="160"/>
      <c r="W59" s="160"/>
    </row>
    <row r="60" spans="1:26" ht="12.75" customHeight="1" x14ac:dyDescent="0.2">
      <c r="R60" s="160"/>
      <c r="S60" s="160"/>
      <c r="T60" s="160"/>
      <c r="U60" s="160"/>
      <c r="V60" s="160"/>
      <c r="W60" s="160"/>
    </row>
    <row r="61" spans="1:26" ht="12.75" customHeight="1" x14ac:dyDescent="0.2">
      <c r="R61" s="160"/>
      <c r="S61" s="160"/>
      <c r="T61" s="160"/>
      <c r="U61" s="160"/>
      <c r="V61" s="160"/>
      <c r="W61" s="160"/>
    </row>
    <row r="62" spans="1:26" ht="12.75" customHeight="1" x14ac:dyDescent="0.2">
      <c r="R62" s="160"/>
      <c r="S62" s="160"/>
      <c r="T62" s="160"/>
      <c r="U62" s="160"/>
      <c r="V62" s="160"/>
      <c r="W62" s="160"/>
    </row>
    <row r="63" spans="1:26" ht="12.75" customHeight="1" x14ac:dyDescent="0.2">
      <c r="R63" s="160"/>
      <c r="S63" s="160"/>
      <c r="T63" s="160"/>
      <c r="U63" s="160"/>
      <c r="V63" s="160"/>
      <c r="W63" s="160"/>
    </row>
    <row r="64" spans="1:26" ht="12.75" customHeight="1" x14ac:dyDescent="0.2">
      <c r="R64" s="160"/>
      <c r="S64" s="160"/>
      <c r="T64" s="160"/>
      <c r="U64" s="160"/>
      <c r="V64" s="160"/>
      <c r="W64" s="160"/>
    </row>
    <row r="65" spans="18:23" ht="12.75" customHeight="1" x14ac:dyDescent="0.2">
      <c r="R65" s="160"/>
      <c r="S65" s="160"/>
      <c r="T65" s="160"/>
      <c r="U65" s="160"/>
      <c r="V65" s="160"/>
      <c r="W65" s="160"/>
    </row>
    <row r="66" spans="18:23" ht="12.75" customHeight="1" x14ac:dyDescent="0.2">
      <c r="R66" s="160"/>
      <c r="S66" s="160"/>
      <c r="T66" s="160"/>
      <c r="U66" s="160"/>
      <c r="V66" s="160"/>
      <c r="W66" s="160"/>
    </row>
    <row r="67" spans="18:23" ht="12.75" customHeight="1" x14ac:dyDescent="0.2">
      <c r="R67" s="160"/>
      <c r="S67" s="160"/>
      <c r="T67" s="160"/>
      <c r="U67" s="160"/>
      <c r="V67" s="160"/>
      <c r="W67" s="160"/>
    </row>
    <row r="68" spans="18:23" ht="12.75" customHeight="1" x14ac:dyDescent="0.2">
      <c r="R68" s="160"/>
      <c r="S68" s="160"/>
      <c r="T68" s="160"/>
      <c r="U68" s="160"/>
      <c r="V68" s="160"/>
      <c r="W68" s="160"/>
    </row>
    <row r="69" spans="18:23" ht="12.75" customHeight="1" x14ac:dyDescent="0.2">
      <c r="R69" s="160"/>
      <c r="S69" s="160"/>
      <c r="T69" s="160"/>
      <c r="U69" s="160"/>
      <c r="V69" s="160"/>
      <c r="W69" s="160"/>
    </row>
    <row r="70" spans="18:23" ht="12.75" customHeight="1" x14ac:dyDescent="0.2">
      <c r="R70" s="160"/>
      <c r="S70" s="160"/>
      <c r="T70" s="160"/>
      <c r="U70" s="160"/>
      <c r="V70" s="160"/>
      <c r="W70" s="160"/>
    </row>
    <row r="71" spans="18:23" ht="12.75" customHeight="1" x14ac:dyDescent="0.2">
      <c r="R71" s="160"/>
      <c r="S71" s="160"/>
      <c r="T71" s="160"/>
      <c r="U71" s="160"/>
      <c r="V71" s="160"/>
      <c r="W71" s="160"/>
    </row>
    <row r="72" spans="18:23" ht="12.75" customHeight="1" x14ac:dyDescent="0.2">
      <c r="R72" s="160"/>
      <c r="S72" s="160"/>
      <c r="T72" s="160"/>
      <c r="U72" s="160"/>
      <c r="V72" s="160"/>
      <c r="W72" s="160"/>
    </row>
    <row r="73" spans="18:23" ht="12.75" customHeight="1" x14ac:dyDescent="0.2">
      <c r="R73" s="160"/>
      <c r="S73" s="160"/>
      <c r="T73" s="160"/>
      <c r="U73" s="160"/>
      <c r="V73" s="160"/>
      <c r="W73" s="160"/>
    </row>
    <row r="74" spans="18:23" ht="12.75" customHeight="1" x14ac:dyDescent="0.2">
      <c r="R74" s="160"/>
      <c r="S74" s="160"/>
      <c r="T74" s="160"/>
      <c r="U74" s="160"/>
      <c r="V74" s="160"/>
      <c r="W74" s="160"/>
    </row>
    <row r="75" spans="18:23" ht="12.75" customHeight="1" x14ac:dyDescent="0.2">
      <c r="R75" s="160"/>
      <c r="S75" s="160"/>
      <c r="T75" s="160"/>
      <c r="U75" s="160"/>
      <c r="V75" s="160"/>
      <c r="W75" s="160"/>
    </row>
    <row r="76" spans="18:23" ht="12.75" customHeight="1" x14ac:dyDescent="0.2">
      <c r="R76" s="160"/>
      <c r="S76" s="160"/>
      <c r="T76" s="160"/>
      <c r="U76" s="160"/>
      <c r="V76" s="160"/>
      <c r="W76" s="160"/>
    </row>
    <row r="77" spans="18:23" ht="12.75" customHeight="1" x14ac:dyDescent="0.2">
      <c r="R77" s="160"/>
      <c r="S77" s="160"/>
      <c r="T77" s="160"/>
      <c r="U77" s="160"/>
      <c r="V77" s="160"/>
      <c r="W77" s="160"/>
    </row>
    <row r="78" spans="18:23" ht="12.75" customHeight="1" x14ac:dyDescent="0.2">
      <c r="R78" s="160"/>
      <c r="S78" s="160"/>
      <c r="T78" s="160"/>
      <c r="U78" s="160"/>
      <c r="V78" s="160"/>
      <c r="W78" s="160"/>
    </row>
    <row r="79" spans="18:23" ht="12.75" customHeight="1" x14ac:dyDescent="0.2">
      <c r="R79" s="160"/>
      <c r="S79" s="160"/>
      <c r="T79" s="160"/>
      <c r="U79" s="160"/>
      <c r="V79" s="160"/>
      <c r="W79" s="160"/>
    </row>
    <row r="80" spans="18:23" ht="12.75" customHeight="1" x14ac:dyDescent="0.2">
      <c r="R80" s="160"/>
      <c r="S80" s="160"/>
      <c r="T80" s="160"/>
      <c r="U80" s="160"/>
      <c r="V80" s="160"/>
      <c r="W80" s="160"/>
    </row>
    <row r="81" spans="18:23" ht="12.75" customHeight="1" x14ac:dyDescent="0.2">
      <c r="R81" s="160"/>
      <c r="S81" s="160"/>
      <c r="T81" s="160"/>
      <c r="U81" s="160"/>
      <c r="V81" s="160"/>
      <c r="W81" s="160"/>
    </row>
    <row r="82" spans="18:23" ht="12.75" customHeight="1" x14ac:dyDescent="0.2">
      <c r="R82" s="160"/>
      <c r="S82" s="160"/>
      <c r="T82" s="160"/>
      <c r="U82" s="160"/>
      <c r="V82" s="160"/>
      <c r="W82" s="160"/>
    </row>
    <row r="83" spans="18:23" ht="12.75" customHeight="1" x14ac:dyDescent="0.2">
      <c r="R83" s="160"/>
      <c r="S83" s="160"/>
      <c r="T83" s="160"/>
      <c r="U83" s="160"/>
      <c r="V83" s="160"/>
      <c r="W83" s="160"/>
    </row>
    <row r="84" spans="18:23" ht="12.75" customHeight="1" x14ac:dyDescent="0.2">
      <c r="R84" s="160"/>
      <c r="S84" s="160"/>
      <c r="T84" s="160"/>
      <c r="U84" s="160"/>
      <c r="V84" s="160"/>
      <c r="W84" s="160"/>
    </row>
    <row r="85" spans="18:23" ht="12.75" customHeight="1" x14ac:dyDescent="0.2">
      <c r="R85" s="160"/>
      <c r="S85" s="160"/>
      <c r="T85" s="160"/>
      <c r="U85" s="160"/>
      <c r="V85" s="160"/>
      <c r="W85" s="160"/>
    </row>
    <row r="86" spans="18:23" ht="12.75" customHeight="1" x14ac:dyDescent="0.2">
      <c r="R86" s="160"/>
      <c r="S86" s="160"/>
      <c r="T86" s="160"/>
      <c r="U86" s="160"/>
      <c r="V86" s="160"/>
      <c r="W86" s="160"/>
    </row>
    <row r="87" spans="18:23" ht="12.75" customHeight="1" x14ac:dyDescent="0.2">
      <c r="R87" s="160"/>
      <c r="S87" s="160"/>
      <c r="T87" s="160"/>
      <c r="U87" s="160"/>
      <c r="V87" s="160"/>
      <c r="W87" s="160"/>
    </row>
    <row r="88" spans="18:23" ht="12.75" customHeight="1" x14ac:dyDescent="0.2">
      <c r="R88" s="160"/>
      <c r="S88" s="160"/>
      <c r="T88" s="160"/>
      <c r="U88" s="160"/>
      <c r="V88" s="160"/>
      <c r="W88" s="160"/>
    </row>
    <row r="89" spans="18:23" ht="12.75" customHeight="1" x14ac:dyDescent="0.2">
      <c r="R89" s="160"/>
      <c r="S89" s="160"/>
      <c r="T89" s="160"/>
      <c r="U89" s="160"/>
      <c r="V89" s="160"/>
      <c r="W89" s="160"/>
    </row>
    <row r="90" spans="18:23" ht="12.75" customHeight="1" x14ac:dyDescent="0.2">
      <c r="R90" s="160"/>
      <c r="S90" s="160"/>
      <c r="T90" s="160"/>
      <c r="U90" s="160"/>
      <c r="V90" s="160"/>
      <c r="W90" s="160"/>
    </row>
    <row r="91" spans="18:23" ht="12.75" customHeight="1" x14ac:dyDescent="0.2">
      <c r="R91" s="160"/>
      <c r="S91" s="160"/>
      <c r="T91" s="160"/>
      <c r="U91" s="160"/>
      <c r="V91" s="160"/>
      <c r="W91" s="160"/>
    </row>
    <row r="92" spans="18:23" ht="12.75" customHeight="1" x14ac:dyDescent="0.2">
      <c r="R92" s="160"/>
      <c r="S92" s="160"/>
      <c r="T92" s="160"/>
      <c r="U92" s="160"/>
      <c r="V92" s="160"/>
      <c r="W92" s="160"/>
    </row>
    <row r="93" spans="18:23" ht="12.75" customHeight="1" x14ac:dyDescent="0.2">
      <c r="R93" s="160"/>
      <c r="S93" s="160"/>
      <c r="T93" s="160"/>
      <c r="U93" s="160"/>
      <c r="V93" s="160"/>
      <c r="W93" s="160"/>
    </row>
    <row r="94" spans="18:23" ht="12.75" customHeight="1" x14ac:dyDescent="0.2">
      <c r="R94" s="160"/>
      <c r="S94" s="160"/>
      <c r="T94" s="160"/>
      <c r="U94" s="160"/>
      <c r="V94" s="160"/>
      <c r="W94" s="160"/>
    </row>
    <row r="95" spans="18:23" ht="12.75" customHeight="1" x14ac:dyDescent="0.2">
      <c r="R95" s="160"/>
      <c r="S95" s="160"/>
      <c r="T95" s="160"/>
      <c r="U95" s="160"/>
      <c r="V95" s="160"/>
      <c r="W95" s="160"/>
    </row>
    <row r="96" spans="18:23" ht="12.75" customHeight="1" x14ac:dyDescent="0.2">
      <c r="R96" s="160"/>
      <c r="S96" s="160"/>
      <c r="T96" s="160"/>
      <c r="U96" s="160"/>
      <c r="V96" s="160"/>
      <c r="W96" s="160"/>
    </row>
    <row r="97" spans="18:23" ht="12.75" customHeight="1" x14ac:dyDescent="0.2">
      <c r="R97" s="160"/>
      <c r="S97" s="160"/>
      <c r="T97" s="160"/>
      <c r="U97" s="160"/>
      <c r="V97" s="160"/>
      <c r="W97" s="160"/>
    </row>
    <row r="98" spans="18:23" ht="12.75" customHeight="1" x14ac:dyDescent="0.2">
      <c r="R98" s="160"/>
      <c r="S98" s="160"/>
      <c r="T98" s="160"/>
      <c r="U98" s="160"/>
      <c r="V98" s="160"/>
      <c r="W98" s="160"/>
    </row>
    <row r="99" spans="18:23" ht="12.75" customHeight="1" x14ac:dyDescent="0.2">
      <c r="R99" s="160"/>
      <c r="S99" s="160"/>
      <c r="T99" s="160"/>
      <c r="U99" s="160"/>
      <c r="V99" s="160"/>
      <c r="W99" s="160"/>
    </row>
    <row r="100" spans="18:23" ht="12.75" customHeight="1" x14ac:dyDescent="0.2">
      <c r="R100" s="160"/>
      <c r="S100" s="160"/>
      <c r="T100" s="160"/>
      <c r="U100" s="160"/>
      <c r="V100" s="160"/>
      <c r="W100" s="160"/>
    </row>
    <row r="101" spans="18:23" ht="12.75" customHeight="1" x14ac:dyDescent="0.2">
      <c r="R101" s="160"/>
      <c r="S101" s="160"/>
      <c r="T101" s="160"/>
      <c r="U101" s="160"/>
      <c r="V101" s="160"/>
      <c r="W101" s="160"/>
    </row>
    <row r="102" spans="18:23" ht="12.75" customHeight="1" x14ac:dyDescent="0.2">
      <c r="R102" s="160"/>
      <c r="S102" s="160"/>
      <c r="T102" s="160"/>
      <c r="U102" s="160"/>
      <c r="V102" s="160"/>
      <c r="W102" s="160"/>
    </row>
    <row r="103" spans="18:23" ht="12.75" customHeight="1" x14ac:dyDescent="0.2">
      <c r="R103" s="160"/>
      <c r="S103" s="160"/>
      <c r="T103" s="160"/>
      <c r="U103" s="160"/>
      <c r="V103" s="160"/>
      <c r="W103" s="160"/>
    </row>
    <row r="104" spans="18:23" ht="12.75" customHeight="1" x14ac:dyDescent="0.2">
      <c r="R104" s="160"/>
      <c r="S104" s="160"/>
      <c r="T104" s="160"/>
      <c r="U104" s="160"/>
      <c r="V104" s="160"/>
      <c r="W104" s="160"/>
    </row>
    <row r="105" spans="18:23" ht="12.75" customHeight="1" x14ac:dyDescent="0.2">
      <c r="R105" s="160"/>
      <c r="S105" s="160"/>
      <c r="T105" s="160"/>
      <c r="U105" s="160"/>
      <c r="V105" s="160"/>
      <c r="W105" s="160"/>
    </row>
    <row r="106" spans="18:23" ht="12.75" customHeight="1" x14ac:dyDescent="0.2">
      <c r="R106" s="160"/>
      <c r="S106" s="160"/>
      <c r="T106" s="160"/>
      <c r="U106" s="160"/>
      <c r="V106" s="160"/>
      <c r="W106" s="160"/>
    </row>
    <row r="107" spans="18:23" ht="12.75" customHeight="1" x14ac:dyDescent="0.2">
      <c r="R107" s="160"/>
      <c r="S107" s="160"/>
      <c r="T107" s="160"/>
      <c r="U107" s="160"/>
      <c r="V107" s="160"/>
      <c r="W107" s="160"/>
    </row>
    <row r="108" spans="18:23" ht="12.75" customHeight="1" x14ac:dyDescent="0.2">
      <c r="R108" s="160"/>
      <c r="S108" s="160"/>
      <c r="T108" s="160"/>
      <c r="U108" s="160"/>
      <c r="V108" s="160"/>
      <c r="W108" s="160"/>
    </row>
    <row r="109" spans="18:23" ht="12.75" customHeight="1" x14ac:dyDescent="0.2">
      <c r="R109" s="160"/>
      <c r="S109" s="160"/>
      <c r="T109" s="160"/>
      <c r="U109" s="160"/>
      <c r="V109" s="160"/>
      <c r="W109" s="160"/>
    </row>
    <row r="110" spans="18:23" ht="12.75" customHeight="1" x14ac:dyDescent="0.2">
      <c r="R110" s="160"/>
      <c r="S110" s="160"/>
      <c r="T110" s="160"/>
      <c r="U110" s="160"/>
      <c r="V110" s="160"/>
      <c r="W110" s="160"/>
    </row>
    <row r="111" spans="18:23" ht="12.75" customHeight="1" x14ac:dyDescent="0.2">
      <c r="R111" s="160"/>
      <c r="S111" s="160"/>
      <c r="T111" s="160"/>
      <c r="U111" s="160"/>
      <c r="V111" s="160"/>
      <c r="W111" s="160"/>
    </row>
    <row r="112" spans="18:23" ht="12.75" customHeight="1" x14ac:dyDescent="0.2">
      <c r="R112" s="160"/>
      <c r="S112" s="160"/>
      <c r="T112" s="160"/>
      <c r="U112" s="160"/>
      <c r="V112" s="160"/>
      <c r="W112" s="160"/>
    </row>
    <row r="113" spans="18:23" ht="12.75" customHeight="1" x14ac:dyDescent="0.2">
      <c r="R113" s="160"/>
      <c r="S113" s="160"/>
      <c r="T113" s="160"/>
      <c r="U113" s="160"/>
      <c r="V113" s="160"/>
      <c r="W113" s="160"/>
    </row>
    <row r="114" spans="18:23" ht="12.75" customHeight="1" x14ac:dyDescent="0.2">
      <c r="R114" s="160"/>
      <c r="S114" s="160"/>
      <c r="T114" s="160"/>
      <c r="U114" s="160"/>
      <c r="V114" s="160"/>
      <c r="W114" s="160"/>
    </row>
    <row r="115" spans="18:23" ht="12.75" customHeight="1" x14ac:dyDescent="0.2">
      <c r="R115" s="160"/>
      <c r="S115" s="160"/>
      <c r="T115" s="160"/>
      <c r="U115" s="160"/>
      <c r="V115" s="160"/>
      <c r="W115" s="160"/>
    </row>
    <row r="116" spans="18:23" ht="12.75" customHeight="1" x14ac:dyDescent="0.2">
      <c r="R116" s="160"/>
      <c r="S116" s="160"/>
      <c r="T116" s="160"/>
      <c r="U116" s="160"/>
      <c r="V116" s="160"/>
      <c r="W116" s="160"/>
    </row>
    <row r="117" spans="18:23" ht="12.75" customHeight="1" x14ac:dyDescent="0.2">
      <c r="R117" s="160"/>
      <c r="S117" s="160"/>
      <c r="T117" s="160"/>
      <c r="U117" s="160"/>
      <c r="V117" s="160"/>
      <c r="W117" s="160"/>
    </row>
    <row r="118" spans="18:23" ht="12.75" customHeight="1" x14ac:dyDescent="0.2">
      <c r="R118" s="160"/>
      <c r="S118" s="160"/>
      <c r="T118" s="160"/>
      <c r="U118" s="160"/>
      <c r="V118" s="160"/>
      <c r="W118" s="160"/>
    </row>
    <row r="119" spans="18:23" ht="12.75" customHeight="1" x14ac:dyDescent="0.2">
      <c r="R119" s="160"/>
      <c r="S119" s="160"/>
      <c r="T119" s="160"/>
      <c r="U119" s="160"/>
      <c r="V119" s="160"/>
      <c r="W119" s="160"/>
    </row>
    <row r="120" spans="18:23" ht="12.75" customHeight="1" x14ac:dyDescent="0.2">
      <c r="R120" s="160"/>
      <c r="S120" s="160"/>
      <c r="T120" s="160"/>
      <c r="U120" s="160"/>
      <c r="V120" s="160"/>
      <c r="W120" s="160"/>
    </row>
    <row r="121" spans="18:23" ht="12.75" customHeight="1" x14ac:dyDescent="0.2">
      <c r="R121" s="160"/>
      <c r="S121" s="160"/>
      <c r="T121" s="160"/>
      <c r="U121" s="160"/>
      <c r="V121" s="160"/>
      <c r="W121" s="160"/>
    </row>
    <row r="122" spans="18:23" ht="12.75" customHeight="1" x14ac:dyDescent="0.2">
      <c r="R122" s="160"/>
      <c r="S122" s="160"/>
      <c r="T122" s="160"/>
      <c r="U122" s="160"/>
      <c r="V122" s="160"/>
      <c r="W122" s="160"/>
    </row>
    <row r="123" spans="18:23" ht="12.75" customHeight="1" x14ac:dyDescent="0.2">
      <c r="R123" s="160"/>
      <c r="S123" s="160"/>
      <c r="T123" s="160"/>
      <c r="U123" s="160"/>
      <c r="V123" s="160"/>
      <c r="W123" s="160"/>
    </row>
    <row r="124" spans="18:23" ht="12.75" customHeight="1" x14ac:dyDescent="0.2">
      <c r="R124" s="160"/>
      <c r="S124" s="160"/>
      <c r="T124" s="160"/>
      <c r="U124" s="160"/>
      <c r="V124" s="160"/>
      <c r="W124" s="160"/>
    </row>
    <row r="125" spans="18:23" ht="12.75" customHeight="1" x14ac:dyDescent="0.2">
      <c r="R125" s="160"/>
      <c r="S125" s="160"/>
      <c r="T125" s="160"/>
      <c r="U125" s="160"/>
      <c r="V125" s="160"/>
      <c r="W125" s="160"/>
    </row>
    <row r="126" spans="18:23" ht="12.75" customHeight="1" x14ac:dyDescent="0.2">
      <c r="R126" s="160"/>
      <c r="S126" s="160"/>
      <c r="T126" s="160"/>
      <c r="U126" s="160"/>
      <c r="V126" s="160"/>
      <c r="W126" s="160"/>
    </row>
    <row r="127" spans="18:23" ht="12.75" customHeight="1" x14ac:dyDescent="0.2">
      <c r="R127" s="160"/>
      <c r="S127" s="160"/>
      <c r="T127" s="160"/>
      <c r="U127" s="160"/>
      <c r="V127" s="160"/>
      <c r="W127" s="160"/>
    </row>
    <row r="128" spans="18:23" ht="12.75" customHeight="1" x14ac:dyDescent="0.2">
      <c r="R128" s="160"/>
      <c r="S128" s="160"/>
      <c r="T128" s="160"/>
      <c r="U128" s="160"/>
      <c r="V128" s="160"/>
      <c r="W128" s="160"/>
    </row>
    <row r="129" spans="18:23" ht="12.75" customHeight="1" x14ac:dyDescent="0.2">
      <c r="R129" s="160"/>
      <c r="S129" s="160"/>
      <c r="T129" s="160"/>
      <c r="U129" s="160"/>
      <c r="V129" s="160"/>
      <c r="W129" s="160"/>
    </row>
    <row r="130" spans="18:23" ht="12.75" customHeight="1" x14ac:dyDescent="0.2">
      <c r="R130" s="160"/>
      <c r="S130" s="160"/>
      <c r="T130" s="160"/>
      <c r="U130" s="160"/>
      <c r="V130" s="160"/>
      <c r="W130" s="160"/>
    </row>
    <row r="131" spans="18:23" ht="12.75" customHeight="1" x14ac:dyDescent="0.2">
      <c r="R131" s="160"/>
      <c r="S131" s="160"/>
      <c r="T131" s="160"/>
      <c r="U131" s="160"/>
      <c r="V131" s="160"/>
      <c r="W131" s="160"/>
    </row>
    <row r="132" spans="18:23" ht="12.75" customHeight="1" x14ac:dyDescent="0.2">
      <c r="R132" s="160"/>
      <c r="S132" s="160"/>
      <c r="T132" s="160"/>
      <c r="U132" s="160"/>
      <c r="V132" s="160"/>
      <c r="W132" s="160"/>
    </row>
    <row r="133" spans="18:23" ht="12.75" customHeight="1" x14ac:dyDescent="0.2">
      <c r="R133" s="160"/>
      <c r="S133" s="160"/>
      <c r="T133" s="160"/>
      <c r="U133" s="160"/>
      <c r="V133" s="160"/>
      <c r="W133" s="160"/>
    </row>
    <row r="134" spans="18:23" ht="12.75" customHeight="1" x14ac:dyDescent="0.2">
      <c r="R134" s="160"/>
      <c r="S134" s="160"/>
      <c r="T134" s="160"/>
      <c r="U134" s="160"/>
      <c r="V134" s="160"/>
      <c r="W134" s="160"/>
    </row>
    <row r="135" spans="18:23" ht="12.75" customHeight="1" x14ac:dyDescent="0.2">
      <c r="R135" s="160"/>
      <c r="S135" s="160"/>
      <c r="T135" s="160"/>
      <c r="U135" s="160"/>
      <c r="V135" s="160"/>
      <c r="W135" s="160"/>
    </row>
    <row r="136" spans="18:23" ht="12.75" customHeight="1" x14ac:dyDescent="0.2">
      <c r="R136" s="160"/>
      <c r="S136" s="160"/>
      <c r="T136" s="160"/>
      <c r="U136" s="160"/>
      <c r="V136" s="160"/>
      <c r="W136" s="160"/>
    </row>
    <row r="137" spans="18:23" ht="12.75" customHeight="1" x14ac:dyDescent="0.2">
      <c r="R137" s="160"/>
      <c r="S137" s="160"/>
      <c r="T137" s="160"/>
      <c r="U137" s="160"/>
      <c r="V137" s="160"/>
      <c r="W137" s="160"/>
    </row>
    <row r="138" spans="18:23" ht="12.75" customHeight="1" x14ac:dyDescent="0.2">
      <c r="R138" s="160"/>
      <c r="S138" s="160"/>
      <c r="T138" s="160"/>
      <c r="U138" s="160"/>
      <c r="V138" s="160"/>
      <c r="W138" s="160"/>
    </row>
    <row r="139" spans="18:23" ht="12.75" customHeight="1" x14ac:dyDescent="0.2">
      <c r="R139" s="160"/>
      <c r="S139" s="160"/>
      <c r="T139" s="160"/>
      <c r="U139" s="160"/>
      <c r="V139" s="160"/>
      <c r="W139" s="160"/>
    </row>
    <row r="140" spans="18:23" ht="12.75" customHeight="1" x14ac:dyDescent="0.2">
      <c r="R140" s="160"/>
      <c r="S140" s="160"/>
      <c r="T140" s="160"/>
      <c r="U140" s="160"/>
      <c r="V140" s="160"/>
      <c r="W140" s="160"/>
    </row>
    <row r="141" spans="18:23" ht="12.75" customHeight="1" x14ac:dyDescent="0.2">
      <c r="R141" s="160"/>
      <c r="S141" s="160"/>
      <c r="T141" s="160"/>
      <c r="U141" s="160"/>
      <c r="V141" s="160"/>
      <c r="W141" s="160"/>
    </row>
    <row r="142" spans="18:23" ht="12.75" customHeight="1" x14ac:dyDescent="0.2">
      <c r="R142" s="160"/>
      <c r="S142" s="160"/>
      <c r="T142" s="160"/>
      <c r="U142" s="160"/>
      <c r="V142" s="160"/>
      <c r="W142" s="160"/>
    </row>
    <row r="143" spans="18:23" ht="12.75" customHeight="1" x14ac:dyDescent="0.2">
      <c r="R143" s="160"/>
      <c r="S143" s="160"/>
      <c r="T143" s="160"/>
      <c r="U143" s="160"/>
      <c r="V143" s="160"/>
      <c r="W143" s="160"/>
    </row>
    <row r="144" spans="18:23" ht="12.75" customHeight="1" x14ac:dyDescent="0.2">
      <c r="R144" s="160"/>
      <c r="S144" s="160"/>
      <c r="T144" s="160"/>
      <c r="U144" s="160"/>
      <c r="V144" s="160"/>
      <c r="W144" s="160"/>
    </row>
    <row r="145" spans="18:23" ht="12.75" customHeight="1" x14ac:dyDescent="0.2">
      <c r="R145" s="160"/>
      <c r="S145" s="160"/>
      <c r="T145" s="160"/>
      <c r="U145" s="160"/>
      <c r="V145" s="160"/>
      <c r="W145" s="160"/>
    </row>
    <row r="146" spans="18:23" ht="12.75" customHeight="1" x14ac:dyDescent="0.2">
      <c r="R146" s="160"/>
      <c r="S146" s="160"/>
      <c r="T146" s="160"/>
      <c r="U146" s="160"/>
      <c r="V146" s="160"/>
      <c r="W146" s="160"/>
    </row>
    <row r="147" spans="18:23" ht="12.75" customHeight="1" x14ac:dyDescent="0.2">
      <c r="R147" s="160"/>
      <c r="S147" s="160"/>
      <c r="T147" s="160"/>
      <c r="U147" s="160"/>
      <c r="V147" s="160"/>
      <c r="W147" s="160"/>
    </row>
    <row r="148" spans="18:23" ht="12.75" customHeight="1" x14ac:dyDescent="0.2">
      <c r="R148" s="160"/>
      <c r="S148" s="160"/>
      <c r="T148" s="160"/>
      <c r="U148" s="160"/>
      <c r="V148" s="160"/>
      <c r="W148" s="160"/>
    </row>
    <row r="149" spans="18:23" ht="12.75" customHeight="1" x14ac:dyDescent="0.2">
      <c r="R149" s="160"/>
      <c r="S149" s="160"/>
      <c r="T149" s="160"/>
      <c r="U149" s="160"/>
      <c r="V149" s="160"/>
      <c r="W149" s="160"/>
    </row>
    <row r="150" spans="18:23" ht="12.75" customHeight="1" x14ac:dyDescent="0.2">
      <c r="R150" s="160"/>
      <c r="S150" s="160"/>
      <c r="T150" s="160"/>
      <c r="U150" s="160"/>
      <c r="V150" s="160"/>
      <c r="W150" s="160"/>
    </row>
    <row r="151" spans="18:23" ht="12.75" customHeight="1" x14ac:dyDescent="0.2">
      <c r="R151" s="160"/>
      <c r="S151" s="160"/>
      <c r="T151" s="160"/>
      <c r="U151" s="160"/>
      <c r="V151" s="160"/>
      <c r="W151" s="160"/>
    </row>
    <row r="152" spans="18:23" ht="12.75" customHeight="1" x14ac:dyDescent="0.2">
      <c r="R152" s="160"/>
      <c r="S152" s="160"/>
      <c r="T152" s="160"/>
      <c r="U152" s="160"/>
      <c r="V152" s="160"/>
      <c r="W152" s="160"/>
    </row>
    <row r="153" spans="18:23" ht="12.75" customHeight="1" x14ac:dyDescent="0.2">
      <c r="R153" s="160"/>
      <c r="S153" s="160"/>
      <c r="T153" s="160"/>
      <c r="U153" s="160"/>
      <c r="V153" s="160"/>
      <c r="W153" s="160"/>
    </row>
    <row r="154" spans="18:23" ht="12.75" customHeight="1" x14ac:dyDescent="0.2">
      <c r="R154" s="160"/>
      <c r="S154" s="160"/>
      <c r="T154" s="160"/>
      <c r="U154" s="160"/>
      <c r="V154" s="160"/>
      <c r="W154" s="160"/>
    </row>
    <row r="155" spans="18:23" ht="12.75" customHeight="1" x14ac:dyDescent="0.2">
      <c r="R155" s="160"/>
      <c r="S155" s="160"/>
      <c r="T155" s="160"/>
      <c r="U155" s="160"/>
      <c r="V155" s="160"/>
      <c r="W155" s="160"/>
    </row>
    <row r="156" spans="18:23" ht="12.75" customHeight="1" x14ac:dyDescent="0.2">
      <c r="R156" s="160"/>
      <c r="S156" s="160"/>
      <c r="T156" s="160"/>
      <c r="U156" s="160"/>
      <c r="V156" s="160"/>
      <c r="W156" s="160"/>
    </row>
    <row r="157" spans="18:23" ht="12.75" customHeight="1" x14ac:dyDescent="0.2">
      <c r="R157" s="160"/>
      <c r="S157" s="160"/>
      <c r="T157" s="160"/>
      <c r="U157" s="160"/>
      <c r="V157" s="160"/>
      <c r="W157" s="160"/>
    </row>
    <row r="158" spans="18:23" ht="12.75" customHeight="1" x14ac:dyDescent="0.2">
      <c r="R158" s="160"/>
      <c r="S158" s="160"/>
      <c r="T158" s="160"/>
      <c r="U158" s="160"/>
      <c r="V158" s="160"/>
      <c r="W158" s="160"/>
    </row>
    <row r="159" spans="18:23" ht="12.75" customHeight="1" x14ac:dyDescent="0.2">
      <c r="R159" s="160"/>
      <c r="S159" s="160"/>
      <c r="T159" s="160"/>
      <c r="U159" s="160"/>
      <c r="V159" s="160"/>
      <c r="W159" s="160"/>
    </row>
    <row r="160" spans="18:23" ht="12.75" customHeight="1" x14ac:dyDescent="0.2">
      <c r="R160" s="160"/>
      <c r="S160" s="160"/>
      <c r="T160" s="160"/>
      <c r="U160" s="160"/>
      <c r="V160" s="160"/>
      <c r="W160" s="160"/>
    </row>
    <row r="161" spans="18:23" ht="12.75" customHeight="1" x14ac:dyDescent="0.2">
      <c r="R161" s="160"/>
      <c r="S161" s="160"/>
      <c r="T161" s="160"/>
      <c r="U161" s="160"/>
      <c r="V161" s="160"/>
      <c r="W161" s="160"/>
    </row>
    <row r="162" spans="18:23" ht="12.75" customHeight="1" x14ac:dyDescent="0.2">
      <c r="R162" s="160"/>
      <c r="S162" s="160"/>
      <c r="T162" s="160"/>
      <c r="U162" s="160"/>
      <c r="V162" s="160"/>
      <c r="W162" s="160"/>
    </row>
    <row r="163" spans="18:23" ht="12.75" customHeight="1" x14ac:dyDescent="0.2">
      <c r="R163" s="160"/>
      <c r="S163" s="160"/>
      <c r="T163" s="160"/>
      <c r="U163" s="160"/>
      <c r="V163" s="160"/>
      <c r="W163" s="160"/>
    </row>
    <row r="164" spans="18:23" ht="12.75" customHeight="1" x14ac:dyDescent="0.2">
      <c r="R164" s="160"/>
      <c r="S164" s="160"/>
      <c r="T164" s="160"/>
      <c r="U164" s="160"/>
      <c r="V164" s="160"/>
      <c r="W164" s="160"/>
    </row>
    <row r="165" spans="18:23" ht="12.75" customHeight="1" x14ac:dyDescent="0.2">
      <c r="R165" s="160"/>
      <c r="S165" s="160"/>
      <c r="T165" s="160"/>
      <c r="U165" s="160"/>
      <c r="V165" s="160"/>
      <c r="W165" s="160"/>
    </row>
    <row r="166" spans="18:23" ht="12.75" customHeight="1" x14ac:dyDescent="0.2">
      <c r="R166" s="160"/>
      <c r="S166" s="160"/>
      <c r="T166" s="160"/>
      <c r="U166" s="160"/>
      <c r="V166" s="160"/>
      <c r="W166" s="160"/>
    </row>
    <row r="167" spans="18:23" ht="12.75" customHeight="1" x14ac:dyDescent="0.2">
      <c r="R167" s="160"/>
      <c r="S167" s="160"/>
      <c r="T167" s="160"/>
      <c r="U167" s="160"/>
      <c r="V167" s="160"/>
      <c r="W167" s="160"/>
    </row>
    <row r="168" spans="18:23" ht="12.75" customHeight="1" x14ac:dyDescent="0.2">
      <c r="R168" s="160"/>
      <c r="S168" s="160"/>
      <c r="T168" s="160"/>
      <c r="U168" s="160"/>
      <c r="V168" s="160"/>
      <c r="W168" s="160"/>
    </row>
    <row r="169" spans="18:23" ht="12.75" customHeight="1" x14ac:dyDescent="0.2">
      <c r="R169" s="160"/>
      <c r="S169" s="160"/>
      <c r="T169" s="160"/>
      <c r="U169" s="160"/>
      <c r="V169" s="160"/>
      <c r="W169" s="160"/>
    </row>
    <row r="170" spans="18:23" ht="12.75" customHeight="1" x14ac:dyDescent="0.2">
      <c r="R170" s="160"/>
      <c r="S170" s="160"/>
      <c r="T170" s="160"/>
      <c r="U170" s="160"/>
      <c r="V170" s="160"/>
      <c r="W170" s="160"/>
    </row>
    <row r="171" spans="18:23" ht="12.75" customHeight="1" x14ac:dyDescent="0.2">
      <c r="R171" s="160"/>
      <c r="S171" s="160"/>
      <c r="T171" s="160"/>
      <c r="U171" s="160"/>
      <c r="V171" s="160"/>
      <c r="W171" s="160"/>
    </row>
    <row r="172" spans="18:23" ht="12.75" customHeight="1" x14ac:dyDescent="0.2">
      <c r="R172" s="160"/>
      <c r="S172" s="160"/>
      <c r="T172" s="160"/>
      <c r="U172" s="160"/>
      <c r="V172" s="160"/>
      <c r="W172" s="160"/>
    </row>
    <row r="173" spans="18:23" ht="12.75" customHeight="1" x14ac:dyDescent="0.2">
      <c r="R173" s="160"/>
      <c r="S173" s="160"/>
      <c r="T173" s="160"/>
      <c r="U173" s="160"/>
      <c r="V173" s="160"/>
      <c r="W173" s="160"/>
    </row>
    <row r="174" spans="18:23" ht="12.75" customHeight="1" x14ac:dyDescent="0.2">
      <c r="R174" s="160"/>
      <c r="S174" s="160"/>
      <c r="T174" s="160"/>
      <c r="U174" s="160"/>
      <c r="V174" s="160"/>
      <c r="W174" s="160"/>
    </row>
    <row r="175" spans="18:23" ht="12.75" customHeight="1" x14ac:dyDescent="0.2">
      <c r="R175" s="160"/>
      <c r="S175" s="160"/>
      <c r="T175" s="160"/>
      <c r="U175" s="160"/>
      <c r="V175" s="160"/>
      <c r="W175" s="160"/>
    </row>
    <row r="176" spans="18:23" ht="12.75" customHeight="1" x14ac:dyDescent="0.2">
      <c r="R176" s="160"/>
      <c r="S176" s="160"/>
      <c r="T176" s="160"/>
      <c r="U176" s="160"/>
      <c r="V176" s="160"/>
      <c r="W176" s="160"/>
    </row>
    <row r="177" spans="18:23" ht="12.75" customHeight="1" x14ac:dyDescent="0.2">
      <c r="R177" s="160"/>
      <c r="S177" s="160"/>
      <c r="T177" s="160"/>
      <c r="U177" s="160"/>
      <c r="V177" s="160"/>
      <c r="W177" s="160"/>
    </row>
    <row r="178" spans="18:23" ht="12.75" customHeight="1" x14ac:dyDescent="0.2">
      <c r="R178" s="160"/>
      <c r="S178" s="160"/>
      <c r="T178" s="160"/>
      <c r="U178" s="160"/>
      <c r="V178" s="160"/>
      <c r="W178" s="160"/>
    </row>
    <row r="179" spans="18:23" ht="12.75" customHeight="1" x14ac:dyDescent="0.2">
      <c r="R179" s="160"/>
      <c r="S179" s="160"/>
      <c r="T179" s="160"/>
      <c r="U179" s="160"/>
      <c r="V179" s="160"/>
      <c r="W179" s="160"/>
    </row>
    <row r="180" spans="18:23" ht="12.75" customHeight="1" x14ac:dyDescent="0.2">
      <c r="R180" s="160"/>
      <c r="S180" s="160"/>
      <c r="T180" s="160"/>
      <c r="U180" s="160"/>
      <c r="V180" s="160"/>
      <c r="W180" s="160"/>
    </row>
    <row r="181" spans="18:23" ht="12.75" customHeight="1" x14ac:dyDescent="0.2">
      <c r="R181" s="160"/>
      <c r="S181" s="160"/>
      <c r="T181" s="160"/>
      <c r="U181" s="160"/>
      <c r="V181" s="160"/>
      <c r="W181" s="160"/>
    </row>
    <row r="182" spans="18:23" ht="12.75" customHeight="1" x14ac:dyDescent="0.2">
      <c r="R182" s="160"/>
      <c r="S182" s="160"/>
      <c r="T182" s="160"/>
      <c r="U182" s="160"/>
      <c r="V182" s="160"/>
      <c r="W182" s="160"/>
    </row>
    <row r="183" spans="18:23" ht="12.75" customHeight="1" x14ac:dyDescent="0.2">
      <c r="R183" s="160"/>
      <c r="S183" s="160"/>
      <c r="T183" s="160"/>
      <c r="U183" s="160"/>
      <c r="V183" s="160"/>
      <c r="W183" s="160"/>
    </row>
    <row r="184" spans="18:23" ht="12.75" customHeight="1" x14ac:dyDescent="0.2">
      <c r="R184" s="160"/>
      <c r="S184" s="160"/>
      <c r="T184" s="160"/>
      <c r="U184" s="160"/>
      <c r="V184" s="160"/>
      <c r="W184" s="160"/>
    </row>
    <row r="185" spans="18:23" ht="12.75" customHeight="1" x14ac:dyDescent="0.2">
      <c r="R185" s="160"/>
      <c r="S185" s="160"/>
      <c r="T185" s="160"/>
      <c r="U185" s="160"/>
      <c r="V185" s="160"/>
      <c r="W185" s="160"/>
    </row>
    <row r="186" spans="18:23" ht="12.75" customHeight="1" x14ac:dyDescent="0.2">
      <c r="R186" s="160"/>
      <c r="S186" s="160"/>
      <c r="T186" s="160"/>
      <c r="U186" s="160"/>
      <c r="V186" s="160"/>
      <c r="W186" s="160"/>
    </row>
    <row r="187" spans="18:23" ht="12.75" customHeight="1" x14ac:dyDescent="0.2">
      <c r="R187" s="160"/>
      <c r="S187" s="160"/>
      <c r="T187" s="160"/>
      <c r="U187" s="160"/>
      <c r="V187" s="160"/>
      <c r="W187" s="160"/>
    </row>
    <row r="188" spans="18:23" ht="12.75" customHeight="1" x14ac:dyDescent="0.2">
      <c r="R188" s="160"/>
      <c r="S188" s="160"/>
      <c r="T188" s="160"/>
      <c r="U188" s="160"/>
      <c r="V188" s="160"/>
      <c r="W188" s="160"/>
    </row>
    <row r="189" spans="18:23" ht="12.75" customHeight="1" x14ac:dyDescent="0.2">
      <c r="R189" s="160"/>
      <c r="S189" s="160"/>
      <c r="T189" s="160"/>
      <c r="U189" s="160"/>
      <c r="V189" s="160"/>
      <c r="W189" s="160"/>
    </row>
    <row r="190" spans="18:23" ht="12.75" customHeight="1" x14ac:dyDescent="0.2">
      <c r="R190" s="160"/>
      <c r="S190" s="160"/>
      <c r="T190" s="160"/>
      <c r="U190" s="160"/>
      <c r="V190" s="160"/>
      <c r="W190" s="160"/>
    </row>
    <row r="191" spans="18:23" ht="12.75" customHeight="1" x14ac:dyDescent="0.2">
      <c r="R191" s="160"/>
      <c r="S191" s="160"/>
      <c r="T191" s="160"/>
      <c r="U191" s="160"/>
      <c r="V191" s="160"/>
      <c r="W191" s="160"/>
    </row>
    <row r="192" spans="18:23" ht="12.75" customHeight="1" x14ac:dyDescent="0.2">
      <c r="R192" s="160"/>
      <c r="S192" s="160"/>
      <c r="T192" s="160"/>
      <c r="U192" s="160"/>
      <c r="V192" s="160"/>
      <c r="W192" s="160"/>
    </row>
    <row r="193" spans="18:23" ht="12.75" customHeight="1" x14ac:dyDescent="0.2">
      <c r="R193" s="160"/>
      <c r="S193" s="160"/>
      <c r="T193" s="160"/>
      <c r="U193" s="160"/>
      <c r="V193" s="160"/>
      <c r="W193" s="160"/>
    </row>
    <row r="194" spans="18:23" ht="12.75" customHeight="1" x14ac:dyDescent="0.2">
      <c r="R194" s="160"/>
      <c r="S194" s="160"/>
      <c r="T194" s="160"/>
      <c r="U194" s="160"/>
      <c r="V194" s="160"/>
      <c r="W194" s="160"/>
    </row>
    <row r="195" spans="18:23" ht="12.75" customHeight="1" x14ac:dyDescent="0.2">
      <c r="R195" s="160"/>
      <c r="S195" s="160"/>
      <c r="T195" s="160"/>
      <c r="U195" s="160"/>
      <c r="V195" s="160"/>
      <c r="W195" s="160"/>
    </row>
    <row r="196" spans="18:23" ht="12.75" customHeight="1" x14ac:dyDescent="0.2">
      <c r="R196" s="160"/>
      <c r="S196" s="160"/>
      <c r="T196" s="160"/>
      <c r="U196" s="160"/>
      <c r="V196" s="160"/>
      <c r="W196" s="160"/>
    </row>
    <row r="197" spans="18:23" ht="12.75" customHeight="1" x14ac:dyDescent="0.2">
      <c r="R197" s="160"/>
      <c r="S197" s="160"/>
      <c r="T197" s="160"/>
      <c r="U197" s="160"/>
      <c r="V197" s="160"/>
      <c r="W197" s="160"/>
    </row>
    <row r="198" spans="18:23" ht="12.75" customHeight="1" x14ac:dyDescent="0.2">
      <c r="R198" s="160"/>
      <c r="S198" s="160"/>
      <c r="T198" s="160"/>
      <c r="U198" s="160"/>
      <c r="V198" s="160"/>
      <c r="W198" s="160"/>
    </row>
    <row r="199" spans="18:23" ht="12.75" customHeight="1" x14ac:dyDescent="0.2">
      <c r="R199" s="160"/>
      <c r="S199" s="160"/>
      <c r="T199" s="160"/>
      <c r="U199" s="160"/>
      <c r="V199" s="160"/>
      <c r="W199" s="160"/>
    </row>
    <row r="200" spans="18:23" ht="12.75" customHeight="1" x14ac:dyDescent="0.2">
      <c r="R200" s="160"/>
      <c r="S200" s="160"/>
      <c r="T200" s="160"/>
      <c r="U200" s="160"/>
      <c r="V200" s="160"/>
      <c r="W200" s="160"/>
    </row>
    <row r="201" spans="18:23" ht="12.75" customHeight="1" x14ac:dyDescent="0.2">
      <c r="R201" s="160"/>
      <c r="S201" s="160"/>
      <c r="T201" s="160"/>
      <c r="U201" s="160"/>
      <c r="V201" s="160"/>
      <c r="W201" s="160"/>
    </row>
    <row r="202" spans="18:23" ht="12.75" customHeight="1" x14ac:dyDescent="0.2">
      <c r="R202" s="160"/>
      <c r="S202" s="160"/>
      <c r="T202" s="160"/>
      <c r="U202" s="160"/>
      <c r="V202" s="160"/>
      <c r="W202" s="160"/>
    </row>
    <row r="203" spans="18:23" ht="12.75" customHeight="1" x14ac:dyDescent="0.2">
      <c r="R203" s="160"/>
      <c r="S203" s="160"/>
      <c r="T203" s="160"/>
      <c r="U203" s="160"/>
      <c r="V203" s="160"/>
      <c r="W203" s="160"/>
    </row>
    <row r="204" spans="18:23" ht="12.75" customHeight="1" x14ac:dyDescent="0.2">
      <c r="R204" s="160"/>
      <c r="S204" s="160"/>
      <c r="T204" s="160"/>
      <c r="U204" s="160"/>
      <c r="V204" s="160"/>
      <c r="W204" s="160"/>
    </row>
    <row r="205" spans="18:23" ht="12.75" customHeight="1" x14ac:dyDescent="0.2">
      <c r="R205" s="160"/>
      <c r="S205" s="160"/>
      <c r="T205" s="160"/>
      <c r="U205" s="160"/>
      <c r="V205" s="160"/>
      <c r="W205" s="160"/>
    </row>
    <row r="206" spans="18:23" ht="12.75" customHeight="1" x14ac:dyDescent="0.2">
      <c r="R206" s="160"/>
      <c r="S206" s="160"/>
      <c r="T206" s="160"/>
      <c r="U206" s="160"/>
      <c r="V206" s="160"/>
      <c r="W206" s="160"/>
    </row>
    <row r="207" spans="18:23" ht="12.75" customHeight="1" x14ac:dyDescent="0.2">
      <c r="R207" s="160"/>
      <c r="S207" s="160"/>
      <c r="T207" s="160"/>
      <c r="U207" s="160"/>
      <c r="V207" s="160"/>
      <c r="W207" s="160"/>
    </row>
    <row r="208" spans="18:23" ht="12.75" customHeight="1" x14ac:dyDescent="0.2">
      <c r="R208" s="160"/>
      <c r="S208" s="160"/>
      <c r="T208" s="160"/>
      <c r="U208" s="160"/>
      <c r="V208" s="160"/>
      <c r="W208" s="160"/>
    </row>
    <row r="209" spans="18:23" ht="12.75" customHeight="1" x14ac:dyDescent="0.2">
      <c r="R209" s="160"/>
      <c r="S209" s="160"/>
      <c r="T209" s="160"/>
      <c r="U209" s="160"/>
      <c r="V209" s="160"/>
      <c r="W209" s="160"/>
    </row>
    <row r="210" spans="18:23" ht="12.75" customHeight="1" x14ac:dyDescent="0.2">
      <c r="R210" s="160"/>
      <c r="S210" s="160"/>
      <c r="T210" s="160"/>
      <c r="U210" s="160"/>
      <c r="V210" s="160"/>
      <c r="W210" s="160"/>
    </row>
    <row r="211" spans="18:23" ht="12.75" customHeight="1" x14ac:dyDescent="0.2">
      <c r="R211" s="160"/>
      <c r="S211" s="160"/>
      <c r="T211" s="160"/>
      <c r="U211" s="160"/>
      <c r="V211" s="160"/>
      <c r="W211" s="160"/>
    </row>
    <row r="212" spans="18:23" ht="12.75" customHeight="1" x14ac:dyDescent="0.2">
      <c r="R212" s="160"/>
      <c r="S212" s="160"/>
      <c r="T212" s="160"/>
      <c r="U212" s="160"/>
      <c r="V212" s="160"/>
      <c r="W212" s="160"/>
    </row>
    <row r="213" spans="18:23" ht="12.75" customHeight="1" x14ac:dyDescent="0.2">
      <c r="R213" s="160"/>
      <c r="S213" s="160"/>
      <c r="T213" s="160"/>
      <c r="U213" s="160"/>
      <c r="V213" s="160"/>
      <c r="W213" s="160"/>
    </row>
    <row r="214" spans="18:23" ht="12.75" customHeight="1" x14ac:dyDescent="0.2">
      <c r="R214" s="160"/>
      <c r="S214" s="160"/>
      <c r="T214" s="160"/>
      <c r="U214" s="160"/>
      <c r="V214" s="160"/>
      <c r="W214" s="160"/>
    </row>
    <row r="215" spans="18:23" ht="12.75" customHeight="1" x14ac:dyDescent="0.2">
      <c r="R215" s="160"/>
      <c r="S215" s="160"/>
      <c r="T215" s="160"/>
      <c r="U215" s="160"/>
      <c r="V215" s="160"/>
      <c r="W215" s="160"/>
    </row>
    <row r="216" spans="18:23" ht="12.75" customHeight="1" x14ac:dyDescent="0.2">
      <c r="R216" s="160"/>
      <c r="S216" s="160"/>
      <c r="T216" s="160"/>
      <c r="U216" s="160"/>
      <c r="V216" s="160"/>
      <c r="W216" s="160"/>
    </row>
    <row r="217" spans="18:23" ht="12.75" customHeight="1" x14ac:dyDescent="0.2">
      <c r="R217" s="160"/>
      <c r="S217" s="160"/>
      <c r="T217" s="160"/>
      <c r="U217" s="160"/>
      <c r="V217" s="160"/>
      <c r="W217" s="160"/>
    </row>
    <row r="218" spans="18:23" ht="12.75" customHeight="1" x14ac:dyDescent="0.2">
      <c r="R218" s="160"/>
      <c r="S218" s="160"/>
      <c r="T218" s="160"/>
      <c r="U218" s="160"/>
      <c r="V218" s="160"/>
      <c r="W218" s="160"/>
    </row>
    <row r="219" spans="18:23" ht="12.75" customHeight="1" x14ac:dyDescent="0.2">
      <c r="R219" s="160"/>
      <c r="S219" s="160"/>
      <c r="T219" s="160"/>
      <c r="U219" s="160"/>
      <c r="V219" s="160"/>
      <c r="W219" s="160"/>
    </row>
    <row r="220" spans="18:23" ht="12.75" customHeight="1" x14ac:dyDescent="0.2">
      <c r="R220" s="160"/>
      <c r="S220" s="160"/>
      <c r="T220" s="160"/>
      <c r="U220" s="160"/>
      <c r="V220" s="160"/>
      <c r="W220" s="160"/>
    </row>
    <row r="221" spans="18:23" ht="12.75" customHeight="1" x14ac:dyDescent="0.2">
      <c r="R221" s="160"/>
      <c r="S221" s="160"/>
      <c r="T221" s="160"/>
      <c r="U221" s="160"/>
      <c r="V221" s="160"/>
      <c r="W221" s="160"/>
    </row>
    <row r="222" spans="18:23" ht="12.75" customHeight="1" x14ac:dyDescent="0.2">
      <c r="R222" s="160"/>
      <c r="S222" s="160"/>
      <c r="T222" s="160"/>
      <c r="U222" s="160"/>
      <c r="V222" s="160"/>
      <c r="W222" s="160"/>
    </row>
    <row r="223" spans="18:23" ht="12.75" customHeight="1" x14ac:dyDescent="0.2">
      <c r="R223" s="160"/>
      <c r="S223" s="160"/>
      <c r="T223" s="160"/>
      <c r="U223" s="160"/>
      <c r="V223" s="160"/>
      <c r="W223" s="160"/>
    </row>
    <row r="224" spans="18:23" ht="12.75" customHeight="1" x14ac:dyDescent="0.2">
      <c r="R224" s="160"/>
      <c r="S224" s="160"/>
      <c r="T224" s="160"/>
      <c r="U224" s="160"/>
      <c r="V224" s="160"/>
      <c r="W224" s="160"/>
    </row>
    <row r="225" spans="18:23" ht="12.75" customHeight="1" x14ac:dyDescent="0.2">
      <c r="R225" s="160"/>
      <c r="S225" s="160"/>
      <c r="T225" s="160"/>
      <c r="U225" s="160"/>
      <c r="V225" s="160"/>
      <c r="W225" s="160"/>
    </row>
    <row r="226" spans="18:23" ht="12.75" customHeight="1" x14ac:dyDescent="0.2">
      <c r="R226" s="160"/>
      <c r="S226" s="160"/>
      <c r="T226" s="160"/>
      <c r="U226" s="160"/>
      <c r="V226" s="160"/>
      <c r="W226" s="160"/>
    </row>
    <row r="227" spans="18:23" ht="12.75" customHeight="1" x14ac:dyDescent="0.2">
      <c r="R227" s="160"/>
      <c r="S227" s="160"/>
      <c r="T227" s="160"/>
      <c r="U227" s="160"/>
      <c r="V227" s="160"/>
      <c r="W227" s="160"/>
    </row>
    <row r="228" spans="18:23" ht="12.75" customHeight="1" x14ac:dyDescent="0.2">
      <c r="R228" s="160"/>
      <c r="S228" s="160"/>
      <c r="T228" s="160"/>
      <c r="U228" s="160"/>
      <c r="V228" s="160"/>
      <c r="W228" s="160"/>
    </row>
    <row r="229" spans="18:23" ht="12.75" customHeight="1" x14ac:dyDescent="0.2">
      <c r="R229" s="160"/>
      <c r="S229" s="160"/>
      <c r="T229" s="160"/>
      <c r="U229" s="160"/>
      <c r="V229" s="160"/>
      <c r="W229" s="160"/>
    </row>
    <row r="230" spans="18:23" ht="12.75" customHeight="1" x14ac:dyDescent="0.2">
      <c r="R230" s="160"/>
      <c r="S230" s="160"/>
      <c r="T230" s="160"/>
      <c r="U230" s="160"/>
      <c r="V230" s="160"/>
      <c r="W230" s="160"/>
    </row>
    <row r="231" spans="18:23" ht="12.75" customHeight="1" x14ac:dyDescent="0.2">
      <c r="R231" s="160"/>
      <c r="S231" s="160"/>
      <c r="T231" s="160"/>
      <c r="U231" s="160"/>
      <c r="V231" s="160"/>
      <c r="W231" s="160"/>
    </row>
    <row r="232" spans="18:23" ht="12.75" customHeight="1" x14ac:dyDescent="0.2">
      <c r="R232" s="160"/>
      <c r="S232" s="160"/>
      <c r="T232" s="160"/>
      <c r="U232" s="160"/>
      <c r="V232" s="160"/>
      <c r="W232" s="160"/>
    </row>
    <row r="233" spans="18:23" ht="12.75" customHeight="1" x14ac:dyDescent="0.2">
      <c r="R233" s="160"/>
      <c r="S233" s="160"/>
      <c r="T233" s="160"/>
      <c r="U233" s="160"/>
      <c r="V233" s="160"/>
      <c r="W233" s="160"/>
    </row>
    <row r="234" spans="18:23" ht="12.75" customHeight="1" x14ac:dyDescent="0.2">
      <c r="R234" s="160"/>
      <c r="S234" s="160"/>
      <c r="T234" s="160"/>
      <c r="U234" s="160"/>
      <c r="V234" s="160"/>
      <c r="W234" s="160"/>
    </row>
    <row r="235" spans="18:23" ht="12.75" customHeight="1" x14ac:dyDescent="0.2">
      <c r="R235" s="160"/>
      <c r="S235" s="160"/>
      <c r="T235" s="160"/>
      <c r="U235" s="160"/>
      <c r="V235" s="160"/>
      <c r="W235" s="160"/>
    </row>
    <row r="236" spans="18:23" ht="12.75" customHeight="1" x14ac:dyDescent="0.2">
      <c r="R236" s="160"/>
      <c r="S236" s="160"/>
      <c r="T236" s="160"/>
      <c r="U236" s="160"/>
      <c r="V236" s="160"/>
      <c r="W236" s="160"/>
    </row>
    <row r="237" spans="18:23" ht="12.75" customHeight="1" x14ac:dyDescent="0.2">
      <c r="R237" s="160"/>
      <c r="S237" s="160"/>
      <c r="T237" s="160"/>
      <c r="U237" s="160"/>
      <c r="V237" s="160"/>
      <c r="W237" s="160"/>
    </row>
    <row r="238" spans="18:23" ht="12.75" customHeight="1" x14ac:dyDescent="0.2">
      <c r="R238" s="160"/>
      <c r="S238" s="160"/>
      <c r="T238" s="160"/>
      <c r="U238" s="160"/>
      <c r="V238" s="160"/>
      <c r="W238" s="160"/>
    </row>
    <row r="239" spans="18:23" ht="12.75" customHeight="1" x14ac:dyDescent="0.2">
      <c r="R239" s="160"/>
      <c r="S239" s="160"/>
      <c r="T239" s="160"/>
      <c r="U239" s="160"/>
      <c r="V239" s="160"/>
      <c r="W239" s="160"/>
    </row>
    <row r="240" spans="18:23" ht="12.75" customHeight="1" x14ac:dyDescent="0.2">
      <c r="R240" s="160"/>
      <c r="S240" s="160"/>
      <c r="T240" s="160"/>
      <c r="U240" s="160"/>
      <c r="V240" s="160"/>
      <c r="W240" s="160"/>
    </row>
    <row r="241" spans="18:23" ht="12.75" customHeight="1" x14ac:dyDescent="0.2">
      <c r="R241" s="160"/>
      <c r="S241" s="160"/>
      <c r="T241" s="160"/>
      <c r="U241" s="160"/>
      <c r="V241" s="160"/>
      <c r="W241" s="160"/>
    </row>
    <row r="242" spans="18:23" ht="12.75" customHeight="1" x14ac:dyDescent="0.2">
      <c r="R242" s="160"/>
      <c r="S242" s="160"/>
      <c r="T242" s="160"/>
      <c r="U242" s="160"/>
      <c r="V242" s="160"/>
      <c r="W242" s="160"/>
    </row>
    <row r="243" spans="18:23" ht="12.75" customHeight="1" x14ac:dyDescent="0.2">
      <c r="R243" s="160"/>
      <c r="S243" s="160"/>
      <c r="T243" s="160"/>
      <c r="U243" s="160"/>
      <c r="V243" s="160"/>
      <c r="W243" s="160"/>
    </row>
    <row r="244" spans="18:23" ht="12.75" customHeight="1" x14ac:dyDescent="0.2">
      <c r="R244" s="160"/>
      <c r="S244" s="160"/>
      <c r="T244" s="160"/>
      <c r="U244" s="160"/>
      <c r="V244" s="160"/>
      <c r="W244" s="160"/>
    </row>
    <row r="245" spans="18:23" ht="12.75" customHeight="1" x14ac:dyDescent="0.2">
      <c r="R245" s="160"/>
      <c r="S245" s="160"/>
      <c r="T245" s="160"/>
      <c r="U245" s="160"/>
      <c r="V245" s="160"/>
      <c r="W245" s="160"/>
    </row>
    <row r="246" spans="18:23" ht="12.75" customHeight="1" x14ac:dyDescent="0.2">
      <c r="R246" s="160"/>
      <c r="S246" s="160"/>
      <c r="T246" s="160"/>
      <c r="U246" s="160"/>
      <c r="V246" s="160"/>
      <c r="W246" s="160"/>
    </row>
    <row r="247" spans="18:23" ht="12.75" customHeight="1" x14ac:dyDescent="0.2">
      <c r="R247" s="160"/>
      <c r="S247" s="160"/>
      <c r="T247" s="160"/>
      <c r="U247" s="160"/>
      <c r="V247" s="160"/>
      <c r="W247" s="160"/>
    </row>
    <row r="248" spans="18:23" ht="12.75" customHeight="1" x14ac:dyDescent="0.2">
      <c r="R248" s="160"/>
      <c r="S248" s="160"/>
      <c r="T248" s="160"/>
      <c r="U248" s="160"/>
      <c r="V248" s="160"/>
      <c r="W248" s="160"/>
    </row>
    <row r="249" spans="18:23" ht="12.75" customHeight="1" x14ac:dyDescent="0.2">
      <c r="R249" s="160"/>
      <c r="S249" s="160"/>
      <c r="T249" s="160"/>
      <c r="U249" s="160"/>
      <c r="V249" s="160"/>
      <c r="W249" s="160"/>
    </row>
    <row r="250" spans="18:23" ht="12.75" customHeight="1" x14ac:dyDescent="0.2">
      <c r="R250" s="160"/>
      <c r="S250" s="160"/>
      <c r="T250" s="160"/>
      <c r="U250" s="160"/>
      <c r="V250" s="160"/>
      <c r="W250" s="160"/>
    </row>
    <row r="251" spans="18:23" ht="12.75" customHeight="1" x14ac:dyDescent="0.2">
      <c r="R251" s="160"/>
      <c r="S251" s="160"/>
      <c r="T251" s="160"/>
      <c r="U251" s="160"/>
      <c r="V251" s="160"/>
      <c r="W251" s="160"/>
    </row>
    <row r="252" spans="18:23" ht="12.75" customHeight="1" x14ac:dyDescent="0.2">
      <c r="R252" s="160"/>
      <c r="S252" s="160"/>
      <c r="T252" s="160"/>
      <c r="U252" s="160"/>
      <c r="V252" s="160"/>
      <c r="W252" s="160"/>
    </row>
    <row r="253" spans="18:23" ht="12.75" customHeight="1" x14ac:dyDescent="0.2">
      <c r="R253" s="160"/>
      <c r="S253" s="160"/>
      <c r="T253" s="160"/>
      <c r="U253" s="160"/>
      <c r="V253" s="160"/>
      <c r="W253" s="160"/>
    </row>
    <row r="254" spans="18:23" ht="12.75" customHeight="1" x14ac:dyDescent="0.2">
      <c r="R254" s="160"/>
      <c r="S254" s="160"/>
      <c r="T254" s="160"/>
      <c r="U254" s="160"/>
      <c r="V254" s="160"/>
      <c r="W254" s="160"/>
    </row>
    <row r="255" spans="18:23" ht="12.75" customHeight="1" x14ac:dyDescent="0.2">
      <c r="R255" s="160"/>
      <c r="S255" s="160"/>
      <c r="T255" s="160"/>
      <c r="U255" s="160"/>
      <c r="V255" s="160"/>
      <c r="W255" s="160"/>
    </row>
    <row r="256" spans="18:23" ht="12.75" customHeight="1" x14ac:dyDescent="0.2">
      <c r="R256" s="160"/>
      <c r="S256" s="160"/>
      <c r="T256" s="160"/>
      <c r="U256" s="160"/>
      <c r="V256" s="160"/>
      <c r="W256" s="160"/>
    </row>
    <row r="257" spans="18:23" ht="12.75" customHeight="1" x14ac:dyDescent="0.2">
      <c r="R257" s="160"/>
      <c r="S257" s="160"/>
      <c r="T257" s="160"/>
      <c r="U257" s="160"/>
      <c r="V257" s="160"/>
      <c r="W257" s="160"/>
    </row>
    <row r="258" spans="18:23" ht="12.75" customHeight="1" x14ac:dyDescent="0.2">
      <c r="R258" s="160"/>
      <c r="S258" s="160"/>
      <c r="T258" s="160"/>
      <c r="U258" s="160"/>
      <c r="V258" s="160"/>
      <c r="W258" s="160"/>
    </row>
    <row r="259" spans="18:23" ht="12.75" customHeight="1" x14ac:dyDescent="0.2">
      <c r="R259" s="160"/>
      <c r="S259" s="160"/>
      <c r="T259" s="160"/>
      <c r="U259" s="160"/>
      <c r="V259" s="160"/>
      <c r="W259" s="160"/>
    </row>
    <row r="260" spans="18:23" ht="12.75" customHeight="1" x14ac:dyDescent="0.2">
      <c r="R260" s="160"/>
      <c r="S260" s="160"/>
      <c r="T260" s="160"/>
      <c r="U260" s="160"/>
      <c r="V260" s="160"/>
      <c r="W260" s="160"/>
    </row>
    <row r="261" spans="18:23" ht="12.75" customHeight="1" x14ac:dyDescent="0.2">
      <c r="R261" s="160"/>
      <c r="S261" s="160"/>
      <c r="T261" s="160"/>
      <c r="U261" s="160"/>
      <c r="V261" s="160"/>
      <c r="W261" s="160"/>
    </row>
    <row r="262" spans="18:23" ht="12.75" customHeight="1" x14ac:dyDescent="0.2">
      <c r="R262" s="160"/>
      <c r="S262" s="160"/>
      <c r="T262" s="160"/>
      <c r="U262" s="160"/>
      <c r="V262" s="160"/>
      <c r="W262" s="160"/>
    </row>
    <row r="263" spans="18:23" ht="12.75" customHeight="1" x14ac:dyDescent="0.2">
      <c r="R263" s="160"/>
      <c r="S263" s="160"/>
      <c r="T263" s="160"/>
      <c r="U263" s="160"/>
      <c r="V263" s="160"/>
      <c r="W263" s="160"/>
    </row>
    <row r="264" spans="18:23" ht="12.75" customHeight="1" x14ac:dyDescent="0.2">
      <c r="R264" s="160"/>
      <c r="S264" s="160"/>
      <c r="T264" s="160"/>
      <c r="U264" s="160"/>
      <c r="V264" s="160"/>
      <c r="W264" s="160"/>
    </row>
    <row r="265" spans="18:23" ht="12.75" customHeight="1" x14ac:dyDescent="0.2">
      <c r="R265" s="160"/>
      <c r="S265" s="160"/>
      <c r="T265" s="160"/>
      <c r="U265" s="160"/>
      <c r="V265" s="160"/>
      <c r="W265" s="160"/>
    </row>
    <row r="266" spans="18:23" ht="12.75" customHeight="1" x14ac:dyDescent="0.2">
      <c r="R266" s="160"/>
      <c r="S266" s="160"/>
      <c r="T266" s="160"/>
      <c r="U266" s="160"/>
      <c r="V266" s="160"/>
      <c r="W266" s="160"/>
    </row>
    <row r="267" spans="18:23" ht="12.75" customHeight="1" x14ac:dyDescent="0.2">
      <c r="R267" s="160"/>
      <c r="S267" s="160"/>
      <c r="T267" s="160"/>
      <c r="U267" s="160"/>
      <c r="V267" s="160"/>
      <c r="W267" s="160"/>
    </row>
    <row r="268" spans="18:23" ht="12.75" customHeight="1" x14ac:dyDescent="0.2">
      <c r="R268" s="160"/>
      <c r="S268" s="160"/>
      <c r="T268" s="160"/>
      <c r="U268" s="160"/>
      <c r="V268" s="160"/>
      <c r="W268" s="160"/>
    </row>
    <row r="269" spans="18:23" ht="12.75" customHeight="1" x14ac:dyDescent="0.2">
      <c r="R269" s="160"/>
      <c r="S269" s="160"/>
      <c r="T269" s="160"/>
      <c r="U269" s="160"/>
      <c r="V269" s="160"/>
      <c r="W269" s="160"/>
    </row>
    <row r="270" spans="18:23" ht="12.75" customHeight="1" x14ac:dyDescent="0.2">
      <c r="R270" s="160"/>
      <c r="S270" s="160"/>
      <c r="T270" s="160"/>
      <c r="U270" s="160"/>
      <c r="V270" s="160"/>
      <c r="W270" s="160"/>
    </row>
    <row r="271" spans="18:23" ht="12.75" customHeight="1" x14ac:dyDescent="0.2">
      <c r="R271" s="160"/>
      <c r="S271" s="160"/>
      <c r="T271" s="160"/>
      <c r="U271" s="160"/>
      <c r="V271" s="160"/>
      <c r="W271" s="160"/>
    </row>
    <row r="272" spans="18:23" ht="12.75" customHeight="1" x14ac:dyDescent="0.2">
      <c r="R272" s="160"/>
      <c r="S272" s="160"/>
      <c r="T272" s="160"/>
      <c r="U272" s="160"/>
      <c r="V272" s="160"/>
      <c r="W272" s="160"/>
    </row>
    <row r="273" spans="18:23" ht="12.75" customHeight="1" x14ac:dyDescent="0.2">
      <c r="R273" s="160"/>
      <c r="S273" s="160"/>
      <c r="T273" s="160"/>
      <c r="U273" s="160"/>
      <c r="V273" s="160"/>
      <c r="W273" s="160"/>
    </row>
    <row r="274" spans="18:23" ht="12.75" customHeight="1" x14ac:dyDescent="0.2">
      <c r="R274" s="160"/>
      <c r="S274" s="160"/>
      <c r="T274" s="160"/>
      <c r="U274" s="160"/>
      <c r="V274" s="160"/>
      <c r="W274" s="160"/>
    </row>
    <row r="275" spans="18:23" ht="12.75" customHeight="1" x14ac:dyDescent="0.2">
      <c r="R275" s="160"/>
      <c r="S275" s="160"/>
      <c r="T275" s="160"/>
      <c r="U275" s="160"/>
      <c r="V275" s="160"/>
      <c r="W275" s="160"/>
    </row>
    <row r="276" spans="18:23" ht="12.75" customHeight="1" x14ac:dyDescent="0.2">
      <c r="R276" s="160"/>
      <c r="S276" s="160"/>
      <c r="T276" s="160"/>
      <c r="U276" s="160"/>
      <c r="V276" s="160"/>
      <c r="W276" s="160"/>
    </row>
    <row r="277" spans="18:23" ht="12.75" customHeight="1" x14ac:dyDescent="0.2">
      <c r="R277" s="160"/>
      <c r="S277" s="160"/>
      <c r="T277" s="160"/>
      <c r="U277" s="160"/>
      <c r="V277" s="160"/>
      <c r="W277" s="160"/>
    </row>
    <row r="278" spans="18:23" ht="12.75" customHeight="1" x14ac:dyDescent="0.2">
      <c r="R278" s="160"/>
      <c r="S278" s="160"/>
      <c r="T278" s="160"/>
      <c r="U278" s="160"/>
      <c r="V278" s="160"/>
      <c r="W278" s="160"/>
    </row>
    <row r="279" spans="18:23" ht="12.75" customHeight="1" x14ac:dyDescent="0.2">
      <c r="R279" s="160"/>
      <c r="S279" s="160"/>
      <c r="T279" s="160"/>
      <c r="U279" s="160"/>
      <c r="V279" s="160"/>
      <c r="W279" s="160"/>
    </row>
    <row r="280" spans="18:23" ht="12.75" customHeight="1" x14ac:dyDescent="0.2">
      <c r="R280" s="160"/>
      <c r="S280" s="160"/>
      <c r="T280" s="160"/>
      <c r="U280" s="160"/>
      <c r="V280" s="160"/>
      <c r="W280" s="160"/>
    </row>
    <row r="281" spans="18:23" ht="12.75" customHeight="1" x14ac:dyDescent="0.2">
      <c r="R281" s="160"/>
      <c r="S281" s="160"/>
      <c r="T281" s="160"/>
      <c r="U281" s="160"/>
      <c r="V281" s="160"/>
      <c r="W281" s="160"/>
    </row>
    <row r="282" spans="18:23" ht="12.75" customHeight="1" x14ac:dyDescent="0.2">
      <c r="R282" s="160"/>
      <c r="S282" s="160"/>
      <c r="T282" s="160"/>
      <c r="U282" s="160"/>
      <c r="V282" s="160"/>
      <c r="W282" s="160"/>
    </row>
    <row r="283" spans="18:23" ht="12.75" customHeight="1" x14ac:dyDescent="0.2">
      <c r="R283" s="160"/>
      <c r="S283" s="160"/>
      <c r="T283" s="160"/>
      <c r="U283" s="160"/>
      <c r="V283" s="160"/>
      <c r="W283" s="160"/>
    </row>
    <row r="284" spans="18:23" ht="12.75" customHeight="1" x14ac:dyDescent="0.2">
      <c r="R284" s="160"/>
      <c r="S284" s="160"/>
      <c r="T284" s="160"/>
      <c r="U284" s="160"/>
      <c r="V284" s="160"/>
      <c r="W284" s="160"/>
    </row>
    <row r="285" spans="18:23" ht="12.75" customHeight="1" x14ac:dyDescent="0.2">
      <c r="R285" s="160"/>
      <c r="S285" s="160"/>
      <c r="T285" s="160"/>
      <c r="U285" s="160"/>
      <c r="V285" s="160"/>
      <c r="W285" s="160"/>
    </row>
    <row r="286" spans="18:23" ht="12.75" customHeight="1" x14ac:dyDescent="0.2">
      <c r="R286" s="160"/>
      <c r="S286" s="160"/>
      <c r="T286" s="160"/>
      <c r="U286" s="160"/>
      <c r="V286" s="160"/>
      <c r="W286" s="160"/>
    </row>
    <row r="287" spans="18:23" ht="12.75" customHeight="1" x14ac:dyDescent="0.2">
      <c r="R287" s="160"/>
      <c r="S287" s="160"/>
      <c r="T287" s="160"/>
      <c r="U287" s="160"/>
      <c r="V287" s="160"/>
      <c r="W287" s="160"/>
    </row>
    <row r="288" spans="18:23" ht="12.75" customHeight="1" x14ac:dyDescent="0.2">
      <c r="R288" s="160"/>
      <c r="S288" s="160"/>
      <c r="T288" s="160"/>
      <c r="U288" s="160"/>
      <c r="V288" s="160"/>
      <c r="W288" s="160"/>
    </row>
    <row r="289" spans="18:23" ht="12.75" customHeight="1" x14ac:dyDescent="0.2">
      <c r="R289" s="160"/>
      <c r="S289" s="160"/>
      <c r="T289" s="160"/>
      <c r="U289" s="160"/>
      <c r="V289" s="160"/>
      <c r="W289" s="160"/>
    </row>
    <row r="290" spans="18:23" ht="12.75" customHeight="1" x14ac:dyDescent="0.2">
      <c r="R290" s="160"/>
      <c r="S290" s="160"/>
      <c r="T290" s="160"/>
      <c r="U290" s="160"/>
      <c r="V290" s="160"/>
      <c r="W290" s="160"/>
    </row>
    <row r="291" spans="18:23" ht="12.75" customHeight="1" x14ac:dyDescent="0.2">
      <c r="R291" s="160"/>
      <c r="S291" s="160"/>
      <c r="T291" s="160"/>
      <c r="U291" s="160"/>
      <c r="V291" s="160"/>
      <c r="W291" s="160"/>
    </row>
    <row r="292" spans="18:23" ht="12.75" customHeight="1" x14ac:dyDescent="0.2">
      <c r="R292" s="160"/>
      <c r="S292" s="160"/>
      <c r="T292" s="160"/>
      <c r="U292" s="160"/>
      <c r="V292" s="160"/>
      <c r="W292" s="160"/>
    </row>
    <row r="293" spans="18:23" ht="12.75" customHeight="1" x14ac:dyDescent="0.2">
      <c r="R293" s="160"/>
      <c r="S293" s="160"/>
      <c r="T293" s="160"/>
      <c r="U293" s="160"/>
      <c r="V293" s="160"/>
      <c r="W293" s="160"/>
    </row>
    <row r="294" spans="18:23" ht="12.75" customHeight="1" x14ac:dyDescent="0.2">
      <c r="R294" s="160"/>
      <c r="S294" s="160"/>
      <c r="T294" s="160"/>
      <c r="U294" s="160"/>
      <c r="V294" s="160"/>
      <c r="W294" s="160"/>
    </row>
    <row r="295" spans="18:23" ht="12.75" customHeight="1" x14ac:dyDescent="0.2">
      <c r="R295" s="160"/>
      <c r="S295" s="160"/>
      <c r="T295" s="160"/>
      <c r="U295" s="160"/>
      <c r="V295" s="160"/>
      <c r="W295" s="160"/>
    </row>
    <row r="296" spans="18:23" ht="12.75" customHeight="1" x14ac:dyDescent="0.2">
      <c r="R296" s="160"/>
      <c r="S296" s="160"/>
      <c r="T296" s="160"/>
      <c r="U296" s="160"/>
      <c r="V296" s="160"/>
      <c r="W296" s="160"/>
    </row>
    <row r="297" spans="18:23" ht="12.75" customHeight="1" x14ac:dyDescent="0.2">
      <c r="R297" s="160"/>
      <c r="S297" s="160"/>
      <c r="T297" s="160"/>
      <c r="U297" s="160"/>
      <c r="V297" s="160"/>
      <c r="W297" s="160"/>
    </row>
    <row r="298" spans="18:23" ht="12.75" customHeight="1" x14ac:dyDescent="0.2">
      <c r="R298" s="160"/>
      <c r="S298" s="160"/>
      <c r="T298" s="160"/>
      <c r="U298" s="160"/>
      <c r="V298" s="160"/>
      <c r="W298" s="160"/>
    </row>
    <row r="299" spans="18:23" ht="12.75" customHeight="1" x14ac:dyDescent="0.2">
      <c r="R299" s="160"/>
      <c r="S299" s="160"/>
      <c r="T299" s="160"/>
      <c r="U299" s="160"/>
      <c r="V299" s="160"/>
      <c r="W299" s="160"/>
    </row>
    <row r="300" spans="18:23" ht="12.75" customHeight="1" x14ac:dyDescent="0.2">
      <c r="R300" s="160"/>
      <c r="S300" s="160"/>
      <c r="T300" s="160"/>
      <c r="U300" s="160"/>
      <c r="V300" s="160"/>
      <c r="W300" s="160"/>
    </row>
    <row r="301" spans="18:23" ht="12.75" customHeight="1" x14ac:dyDescent="0.2">
      <c r="R301" s="160"/>
      <c r="S301" s="160"/>
      <c r="T301" s="160"/>
      <c r="U301" s="160"/>
      <c r="V301" s="160"/>
      <c r="W301" s="160"/>
    </row>
    <row r="302" spans="18:23" ht="12.75" customHeight="1" x14ac:dyDescent="0.2">
      <c r="R302" s="160"/>
      <c r="S302" s="160"/>
      <c r="T302" s="160"/>
      <c r="U302" s="160"/>
      <c r="V302" s="160"/>
      <c r="W302" s="160"/>
    </row>
    <row r="303" spans="18:23" ht="12.75" customHeight="1" x14ac:dyDescent="0.2">
      <c r="R303" s="160"/>
      <c r="S303" s="160"/>
      <c r="T303" s="160"/>
      <c r="U303" s="160"/>
      <c r="V303" s="160"/>
      <c r="W303" s="160"/>
    </row>
    <row r="304" spans="18:23" ht="12.75" customHeight="1" x14ac:dyDescent="0.2">
      <c r="R304" s="160"/>
      <c r="S304" s="160"/>
      <c r="T304" s="160"/>
      <c r="U304" s="160"/>
      <c r="V304" s="160"/>
      <c r="W304" s="160"/>
    </row>
    <row r="305" spans="18:23" ht="12.75" customHeight="1" x14ac:dyDescent="0.2">
      <c r="R305" s="160"/>
      <c r="S305" s="160"/>
      <c r="T305" s="160"/>
      <c r="U305" s="160"/>
      <c r="V305" s="160"/>
      <c r="W305" s="160"/>
    </row>
    <row r="306" spans="18:23" ht="12.75" customHeight="1" x14ac:dyDescent="0.2">
      <c r="R306" s="160"/>
      <c r="S306" s="160"/>
      <c r="T306" s="160"/>
      <c r="U306" s="160"/>
      <c r="V306" s="160"/>
      <c r="W306" s="160"/>
    </row>
    <row r="307" spans="18:23" ht="12.75" customHeight="1" x14ac:dyDescent="0.2">
      <c r="R307" s="160"/>
      <c r="S307" s="160"/>
      <c r="T307" s="160"/>
      <c r="U307" s="160"/>
      <c r="V307" s="160"/>
      <c r="W307" s="160"/>
    </row>
    <row r="308" spans="18:23" ht="12.75" customHeight="1" x14ac:dyDescent="0.2">
      <c r="R308" s="160"/>
      <c r="S308" s="160"/>
      <c r="T308" s="160"/>
      <c r="U308" s="160"/>
      <c r="V308" s="160"/>
      <c r="W308" s="160"/>
    </row>
    <row r="309" spans="18:23" ht="12.75" customHeight="1" x14ac:dyDescent="0.2">
      <c r="R309" s="160"/>
      <c r="S309" s="160"/>
      <c r="T309" s="160"/>
      <c r="U309" s="160"/>
      <c r="V309" s="160"/>
      <c r="W309" s="160"/>
    </row>
    <row r="310" spans="18:23" ht="12.75" customHeight="1" x14ac:dyDescent="0.2">
      <c r="R310" s="160"/>
      <c r="S310" s="160"/>
      <c r="T310" s="160"/>
      <c r="U310" s="160"/>
      <c r="V310" s="160"/>
      <c r="W310" s="160"/>
    </row>
    <row r="311" spans="18:23" ht="12.75" customHeight="1" x14ac:dyDescent="0.2">
      <c r="R311" s="160"/>
      <c r="S311" s="160"/>
      <c r="T311" s="160"/>
      <c r="U311" s="160"/>
      <c r="V311" s="160"/>
      <c r="W311" s="160"/>
    </row>
    <row r="312" spans="18:23" ht="12.75" customHeight="1" x14ac:dyDescent="0.2">
      <c r="R312" s="160"/>
      <c r="S312" s="160"/>
      <c r="T312" s="160"/>
      <c r="U312" s="160"/>
      <c r="V312" s="160"/>
      <c r="W312" s="160"/>
    </row>
    <row r="313" spans="18:23" ht="12.75" customHeight="1" x14ac:dyDescent="0.2">
      <c r="R313" s="160"/>
      <c r="S313" s="160"/>
      <c r="T313" s="160"/>
      <c r="U313" s="160"/>
      <c r="V313" s="160"/>
      <c r="W313" s="160"/>
    </row>
    <row r="314" spans="18:23" ht="12.75" customHeight="1" x14ac:dyDescent="0.2">
      <c r="R314" s="160"/>
      <c r="S314" s="160"/>
      <c r="T314" s="160"/>
      <c r="U314" s="160"/>
      <c r="V314" s="160"/>
      <c r="W314" s="160"/>
    </row>
    <row r="315" spans="18:23" ht="12.75" customHeight="1" x14ac:dyDescent="0.2">
      <c r="R315" s="160"/>
      <c r="S315" s="160"/>
      <c r="T315" s="160"/>
      <c r="U315" s="160"/>
      <c r="V315" s="160"/>
      <c r="W315" s="160"/>
    </row>
    <row r="316" spans="18:23" ht="12.75" customHeight="1" x14ac:dyDescent="0.2">
      <c r="R316" s="160"/>
      <c r="S316" s="160"/>
      <c r="T316" s="160"/>
      <c r="U316" s="160"/>
      <c r="V316" s="160"/>
      <c r="W316" s="160"/>
    </row>
    <row r="317" spans="18:23" ht="12.75" customHeight="1" x14ac:dyDescent="0.2">
      <c r="R317" s="160"/>
      <c r="S317" s="160"/>
      <c r="T317" s="160"/>
      <c r="U317" s="160"/>
      <c r="V317" s="160"/>
      <c r="W317" s="160"/>
    </row>
    <row r="318" spans="18:23" ht="12.75" customHeight="1" x14ac:dyDescent="0.2">
      <c r="R318" s="160"/>
      <c r="S318" s="160"/>
      <c r="T318" s="160"/>
      <c r="U318" s="160"/>
      <c r="V318" s="160"/>
      <c r="W318" s="160"/>
    </row>
    <row r="319" spans="18:23" ht="12.75" customHeight="1" x14ac:dyDescent="0.2">
      <c r="R319" s="160"/>
      <c r="S319" s="160"/>
      <c r="T319" s="160"/>
      <c r="U319" s="160"/>
      <c r="V319" s="160"/>
      <c r="W319" s="160"/>
    </row>
    <row r="320" spans="18:23" ht="12.75" customHeight="1" x14ac:dyDescent="0.2">
      <c r="R320" s="160"/>
      <c r="S320" s="160"/>
      <c r="T320" s="160"/>
      <c r="U320" s="160"/>
      <c r="V320" s="160"/>
      <c r="W320" s="160"/>
    </row>
    <row r="321" spans="18:23" ht="12.75" customHeight="1" x14ac:dyDescent="0.2">
      <c r="R321" s="160"/>
      <c r="S321" s="160"/>
      <c r="T321" s="160"/>
      <c r="U321" s="160"/>
      <c r="V321" s="160"/>
      <c r="W321" s="160"/>
    </row>
    <row r="322" spans="18:23" ht="12.75" customHeight="1" x14ac:dyDescent="0.2">
      <c r="R322" s="160"/>
      <c r="S322" s="160"/>
      <c r="T322" s="160"/>
      <c r="U322" s="160"/>
      <c r="V322" s="160"/>
      <c r="W322" s="160"/>
    </row>
    <row r="323" spans="18:23" ht="12.75" customHeight="1" x14ac:dyDescent="0.2">
      <c r="R323" s="160"/>
      <c r="S323" s="160"/>
      <c r="T323" s="160"/>
      <c r="U323" s="160"/>
      <c r="V323" s="160"/>
      <c r="W323" s="160"/>
    </row>
    <row r="324" spans="18:23" ht="12.75" customHeight="1" x14ac:dyDescent="0.2">
      <c r="R324" s="160"/>
      <c r="S324" s="160"/>
      <c r="T324" s="160"/>
      <c r="U324" s="160"/>
      <c r="V324" s="160"/>
      <c r="W324" s="160"/>
    </row>
    <row r="325" spans="18:23" ht="12.75" customHeight="1" x14ac:dyDescent="0.2">
      <c r="R325" s="160"/>
      <c r="S325" s="160"/>
      <c r="T325" s="160"/>
      <c r="U325" s="160"/>
      <c r="V325" s="160"/>
      <c r="W325" s="160"/>
    </row>
    <row r="326" spans="18:23" ht="12.75" customHeight="1" x14ac:dyDescent="0.2">
      <c r="R326" s="160"/>
      <c r="S326" s="160"/>
      <c r="T326" s="160"/>
      <c r="U326" s="160"/>
      <c r="V326" s="160"/>
      <c r="W326" s="160"/>
    </row>
    <row r="327" spans="18:23" ht="12.75" customHeight="1" x14ac:dyDescent="0.2">
      <c r="R327" s="160"/>
      <c r="S327" s="160"/>
      <c r="T327" s="160"/>
      <c r="U327" s="160"/>
      <c r="V327" s="160"/>
      <c r="W327" s="160"/>
    </row>
    <row r="328" spans="18:23" ht="12.75" customHeight="1" x14ac:dyDescent="0.2">
      <c r="R328" s="160"/>
      <c r="S328" s="160"/>
      <c r="T328" s="160"/>
      <c r="U328" s="160"/>
      <c r="V328" s="160"/>
      <c r="W328" s="160"/>
    </row>
    <row r="329" spans="18:23" ht="12.75" customHeight="1" x14ac:dyDescent="0.2">
      <c r="R329" s="160"/>
      <c r="S329" s="160"/>
      <c r="T329" s="160"/>
      <c r="U329" s="160"/>
      <c r="V329" s="160"/>
      <c r="W329" s="160"/>
    </row>
    <row r="330" spans="18:23" ht="12.75" customHeight="1" x14ac:dyDescent="0.2">
      <c r="R330" s="160"/>
      <c r="S330" s="160"/>
      <c r="T330" s="160"/>
      <c r="U330" s="160"/>
      <c r="V330" s="160"/>
      <c r="W330" s="160"/>
    </row>
    <row r="331" spans="18:23" ht="12.75" customHeight="1" x14ac:dyDescent="0.2">
      <c r="R331" s="160"/>
      <c r="S331" s="160"/>
      <c r="T331" s="160"/>
      <c r="U331" s="160"/>
      <c r="V331" s="160"/>
      <c r="W331" s="160"/>
    </row>
    <row r="332" spans="18:23" ht="12.75" customHeight="1" x14ac:dyDescent="0.2">
      <c r="R332" s="160"/>
      <c r="S332" s="160"/>
      <c r="T332" s="160"/>
      <c r="U332" s="160"/>
      <c r="V332" s="160"/>
      <c r="W332" s="160"/>
    </row>
    <row r="333" spans="18:23" ht="12.75" customHeight="1" x14ac:dyDescent="0.2">
      <c r="R333" s="160"/>
      <c r="S333" s="160"/>
      <c r="T333" s="160"/>
      <c r="U333" s="160"/>
      <c r="V333" s="160"/>
      <c r="W333" s="160"/>
    </row>
    <row r="334" spans="18:23" ht="12.75" customHeight="1" x14ac:dyDescent="0.2">
      <c r="R334" s="160"/>
      <c r="S334" s="160"/>
      <c r="T334" s="160"/>
      <c r="U334" s="160"/>
      <c r="V334" s="160"/>
      <c r="W334" s="160"/>
    </row>
    <row r="335" spans="18:23" ht="12.75" customHeight="1" x14ac:dyDescent="0.2">
      <c r="R335" s="160"/>
      <c r="S335" s="160"/>
      <c r="T335" s="160"/>
      <c r="U335" s="160"/>
      <c r="V335" s="160"/>
      <c r="W335" s="160"/>
    </row>
    <row r="336" spans="18:23" ht="12.75" customHeight="1" x14ac:dyDescent="0.2">
      <c r="R336" s="160"/>
      <c r="S336" s="160"/>
      <c r="T336" s="160"/>
      <c r="U336" s="160"/>
      <c r="V336" s="160"/>
      <c r="W336" s="160"/>
    </row>
    <row r="337" spans="18:23" ht="12.75" customHeight="1" x14ac:dyDescent="0.2">
      <c r="R337" s="160"/>
      <c r="S337" s="160"/>
      <c r="T337" s="160"/>
      <c r="U337" s="160"/>
      <c r="V337" s="160"/>
      <c r="W337" s="160"/>
    </row>
    <row r="338" spans="18:23" ht="12.75" customHeight="1" x14ac:dyDescent="0.2">
      <c r="R338" s="160"/>
      <c r="S338" s="160"/>
      <c r="T338" s="160"/>
      <c r="U338" s="160"/>
      <c r="V338" s="160"/>
      <c r="W338" s="160"/>
    </row>
    <row r="339" spans="18:23" ht="12.75" customHeight="1" x14ac:dyDescent="0.2">
      <c r="R339" s="160"/>
      <c r="S339" s="160"/>
      <c r="T339" s="160"/>
      <c r="U339" s="160"/>
      <c r="V339" s="160"/>
      <c r="W339" s="160"/>
    </row>
    <row r="340" spans="18:23" ht="12.75" customHeight="1" x14ac:dyDescent="0.2">
      <c r="R340" s="160"/>
      <c r="S340" s="160"/>
      <c r="T340" s="160"/>
      <c r="U340" s="160"/>
      <c r="V340" s="160"/>
      <c r="W340" s="160"/>
    </row>
    <row r="341" spans="18:23" ht="12.75" customHeight="1" x14ac:dyDescent="0.2">
      <c r="R341" s="160"/>
      <c r="S341" s="160"/>
      <c r="T341" s="160"/>
      <c r="U341" s="160"/>
      <c r="V341" s="160"/>
      <c r="W341" s="160"/>
    </row>
    <row r="342" spans="18:23" ht="12.75" customHeight="1" x14ac:dyDescent="0.2">
      <c r="R342" s="160"/>
      <c r="S342" s="160"/>
      <c r="T342" s="160"/>
      <c r="U342" s="160"/>
      <c r="V342" s="160"/>
      <c r="W342" s="160"/>
    </row>
    <row r="343" spans="18:23" ht="12.75" customHeight="1" x14ac:dyDescent="0.2">
      <c r="R343" s="160"/>
      <c r="S343" s="160"/>
      <c r="T343" s="160"/>
      <c r="U343" s="160"/>
      <c r="V343" s="160"/>
      <c r="W343" s="160"/>
    </row>
    <row r="344" spans="18:23" ht="12.75" customHeight="1" x14ac:dyDescent="0.2">
      <c r="R344" s="160"/>
      <c r="S344" s="160"/>
      <c r="T344" s="160"/>
      <c r="U344" s="160"/>
      <c r="V344" s="160"/>
      <c r="W344" s="160"/>
    </row>
    <row r="345" spans="18:23" ht="12.75" customHeight="1" x14ac:dyDescent="0.2">
      <c r="R345" s="160"/>
      <c r="S345" s="160"/>
      <c r="T345" s="160"/>
      <c r="U345" s="160"/>
      <c r="V345" s="160"/>
      <c r="W345" s="160"/>
    </row>
    <row r="346" spans="18:23" ht="12.75" customHeight="1" x14ac:dyDescent="0.2">
      <c r="R346" s="160"/>
      <c r="S346" s="160"/>
      <c r="T346" s="160"/>
      <c r="U346" s="160"/>
      <c r="V346" s="160"/>
      <c r="W346" s="160"/>
    </row>
    <row r="347" spans="18:23" ht="12.75" customHeight="1" x14ac:dyDescent="0.2">
      <c r="R347" s="160"/>
      <c r="S347" s="160"/>
      <c r="T347" s="160"/>
      <c r="U347" s="160"/>
      <c r="V347" s="160"/>
      <c r="W347" s="160"/>
    </row>
    <row r="348" spans="18:23" ht="12.75" customHeight="1" x14ac:dyDescent="0.2">
      <c r="R348" s="160"/>
      <c r="S348" s="160"/>
      <c r="T348" s="160"/>
      <c r="U348" s="160"/>
      <c r="V348" s="160"/>
      <c r="W348" s="160"/>
    </row>
    <row r="349" spans="18:23" ht="12.75" customHeight="1" x14ac:dyDescent="0.2">
      <c r="R349" s="160"/>
      <c r="S349" s="160"/>
      <c r="T349" s="160"/>
      <c r="U349" s="160"/>
      <c r="V349" s="160"/>
      <c r="W349" s="160"/>
    </row>
    <row r="350" spans="18:23" ht="12.75" customHeight="1" x14ac:dyDescent="0.2">
      <c r="R350" s="160"/>
      <c r="S350" s="160"/>
      <c r="T350" s="160"/>
      <c r="U350" s="160"/>
      <c r="V350" s="160"/>
      <c r="W350" s="160"/>
    </row>
    <row r="351" spans="18:23" ht="12.75" customHeight="1" x14ac:dyDescent="0.2">
      <c r="R351" s="160"/>
      <c r="S351" s="160"/>
      <c r="T351" s="160"/>
      <c r="U351" s="160"/>
      <c r="V351" s="160"/>
      <c r="W351" s="160"/>
    </row>
    <row r="352" spans="18:23" ht="12.75" customHeight="1" x14ac:dyDescent="0.2">
      <c r="R352" s="160"/>
      <c r="S352" s="160"/>
      <c r="T352" s="160"/>
      <c r="U352" s="160"/>
      <c r="V352" s="160"/>
      <c r="W352" s="160"/>
    </row>
    <row r="353" spans="18:23" ht="12.75" customHeight="1" x14ac:dyDescent="0.2">
      <c r="R353" s="160"/>
      <c r="S353" s="160"/>
      <c r="T353" s="160"/>
      <c r="U353" s="160"/>
      <c r="V353" s="160"/>
      <c r="W353" s="160"/>
    </row>
    <row r="354" spans="18:23" ht="12.75" customHeight="1" x14ac:dyDescent="0.2">
      <c r="R354" s="160"/>
      <c r="S354" s="160"/>
      <c r="T354" s="160"/>
      <c r="U354" s="160"/>
      <c r="V354" s="160"/>
      <c r="W354" s="160"/>
    </row>
    <row r="355" spans="18:23" ht="12.75" customHeight="1" x14ac:dyDescent="0.2">
      <c r="R355" s="160"/>
      <c r="S355" s="160"/>
      <c r="T355" s="160"/>
      <c r="U355" s="160"/>
      <c r="V355" s="160"/>
      <c r="W355" s="160"/>
    </row>
    <row r="356" spans="18:23" ht="12.75" customHeight="1" x14ac:dyDescent="0.2">
      <c r="R356" s="160"/>
      <c r="S356" s="160"/>
      <c r="T356" s="160"/>
      <c r="U356" s="160"/>
      <c r="V356" s="160"/>
      <c r="W356" s="160"/>
    </row>
    <row r="357" spans="18:23" ht="12.75" customHeight="1" x14ac:dyDescent="0.2">
      <c r="R357" s="160"/>
      <c r="S357" s="160"/>
      <c r="T357" s="160"/>
      <c r="U357" s="160"/>
      <c r="V357" s="160"/>
      <c r="W357" s="160"/>
    </row>
    <row r="358" spans="18:23" ht="12.75" customHeight="1" x14ac:dyDescent="0.2">
      <c r="R358" s="160"/>
      <c r="S358" s="160"/>
      <c r="T358" s="160"/>
      <c r="U358" s="160"/>
      <c r="V358" s="160"/>
      <c r="W358" s="160"/>
    </row>
    <row r="359" spans="18:23" ht="12.75" customHeight="1" x14ac:dyDescent="0.2">
      <c r="R359" s="160"/>
      <c r="S359" s="160"/>
      <c r="T359" s="160"/>
      <c r="U359" s="160"/>
      <c r="V359" s="160"/>
      <c r="W359" s="160"/>
    </row>
    <row r="360" spans="18:23" ht="12.75" customHeight="1" x14ac:dyDescent="0.2">
      <c r="R360" s="160"/>
      <c r="S360" s="160"/>
      <c r="T360" s="160"/>
      <c r="U360" s="160"/>
      <c r="V360" s="160"/>
      <c r="W360" s="160"/>
    </row>
    <row r="361" spans="18:23" ht="12.75" customHeight="1" x14ac:dyDescent="0.2">
      <c r="R361" s="160"/>
      <c r="S361" s="160"/>
      <c r="T361" s="160"/>
      <c r="U361" s="160"/>
      <c r="V361" s="160"/>
      <c r="W361" s="160"/>
    </row>
    <row r="362" spans="18:23" ht="12.75" customHeight="1" x14ac:dyDescent="0.2">
      <c r="R362" s="160"/>
      <c r="S362" s="160"/>
      <c r="T362" s="160"/>
      <c r="U362" s="160"/>
      <c r="V362" s="160"/>
      <c r="W362" s="160"/>
    </row>
    <row r="363" spans="18:23" ht="12.75" customHeight="1" x14ac:dyDescent="0.2">
      <c r="R363" s="160"/>
      <c r="S363" s="160"/>
      <c r="T363" s="160"/>
      <c r="U363" s="160"/>
      <c r="V363" s="160"/>
      <c r="W363" s="160"/>
    </row>
    <row r="364" spans="18:23" ht="12.75" customHeight="1" x14ac:dyDescent="0.2">
      <c r="R364" s="160"/>
      <c r="S364" s="160"/>
      <c r="T364" s="160"/>
      <c r="U364" s="160"/>
      <c r="V364" s="160"/>
      <c r="W364" s="160"/>
    </row>
    <row r="365" spans="18:23" ht="12.75" customHeight="1" x14ac:dyDescent="0.2">
      <c r="R365" s="160"/>
      <c r="S365" s="160"/>
      <c r="T365" s="160"/>
      <c r="U365" s="160"/>
      <c r="V365" s="160"/>
      <c r="W365" s="160"/>
    </row>
    <row r="366" spans="18:23" ht="12.75" customHeight="1" x14ac:dyDescent="0.2">
      <c r="R366" s="160"/>
      <c r="S366" s="160"/>
      <c r="T366" s="160"/>
      <c r="U366" s="160"/>
      <c r="V366" s="160"/>
      <c r="W366" s="160"/>
    </row>
    <row r="367" spans="18:23" ht="12.75" customHeight="1" x14ac:dyDescent="0.2">
      <c r="R367" s="160"/>
      <c r="S367" s="160"/>
      <c r="T367" s="160"/>
      <c r="U367" s="160"/>
      <c r="V367" s="160"/>
      <c r="W367" s="160"/>
    </row>
    <row r="368" spans="18:23" ht="12.75" customHeight="1" x14ac:dyDescent="0.2">
      <c r="R368" s="160"/>
      <c r="S368" s="160"/>
      <c r="T368" s="160"/>
      <c r="U368" s="160"/>
      <c r="V368" s="160"/>
      <c r="W368" s="160"/>
    </row>
    <row r="369" spans="18:23" ht="12.75" customHeight="1" x14ac:dyDescent="0.2">
      <c r="R369" s="160"/>
      <c r="S369" s="160"/>
      <c r="T369" s="160"/>
      <c r="U369" s="160"/>
      <c r="V369" s="160"/>
      <c r="W369" s="160"/>
    </row>
    <row r="370" spans="18:23" ht="12.75" customHeight="1" x14ac:dyDescent="0.2">
      <c r="R370" s="160"/>
      <c r="S370" s="160"/>
      <c r="T370" s="160"/>
      <c r="U370" s="160"/>
      <c r="V370" s="160"/>
      <c r="W370" s="160"/>
    </row>
    <row r="371" spans="18:23" ht="12.75" customHeight="1" x14ac:dyDescent="0.2">
      <c r="R371" s="160"/>
      <c r="S371" s="160"/>
      <c r="T371" s="160"/>
      <c r="U371" s="160"/>
      <c r="V371" s="160"/>
      <c r="W371" s="160"/>
    </row>
    <row r="372" spans="18:23" ht="12.75" customHeight="1" x14ac:dyDescent="0.2">
      <c r="R372" s="160"/>
      <c r="S372" s="160"/>
      <c r="T372" s="160"/>
      <c r="U372" s="160"/>
      <c r="V372" s="160"/>
      <c r="W372" s="160"/>
    </row>
    <row r="373" spans="18:23" ht="12.75" customHeight="1" x14ac:dyDescent="0.2">
      <c r="R373" s="160"/>
      <c r="S373" s="160"/>
      <c r="T373" s="160"/>
      <c r="U373" s="160"/>
      <c r="V373" s="160"/>
      <c r="W373" s="160"/>
    </row>
    <row r="374" spans="18:23" ht="12.75" customHeight="1" x14ac:dyDescent="0.2">
      <c r="R374" s="160"/>
      <c r="S374" s="160"/>
      <c r="T374" s="160"/>
      <c r="U374" s="160"/>
      <c r="V374" s="160"/>
      <c r="W374" s="160"/>
    </row>
    <row r="375" spans="18:23" ht="12.75" customHeight="1" x14ac:dyDescent="0.2">
      <c r="R375" s="160"/>
      <c r="S375" s="160"/>
      <c r="T375" s="160"/>
      <c r="U375" s="160"/>
      <c r="V375" s="160"/>
      <c r="W375" s="160"/>
    </row>
    <row r="376" spans="18:23" ht="12.75" customHeight="1" x14ac:dyDescent="0.2">
      <c r="R376" s="160"/>
      <c r="S376" s="160"/>
      <c r="T376" s="160"/>
      <c r="U376" s="160"/>
      <c r="V376" s="160"/>
      <c r="W376" s="160"/>
    </row>
    <row r="377" spans="18:23" ht="12.75" customHeight="1" x14ac:dyDescent="0.2">
      <c r="R377" s="160"/>
      <c r="S377" s="160"/>
      <c r="T377" s="160"/>
      <c r="U377" s="160"/>
      <c r="V377" s="160"/>
      <c r="W377" s="160"/>
    </row>
    <row r="378" spans="18:23" ht="12.75" customHeight="1" x14ac:dyDescent="0.2">
      <c r="R378" s="160"/>
      <c r="S378" s="160"/>
      <c r="T378" s="160"/>
      <c r="U378" s="160"/>
      <c r="V378" s="160"/>
      <c r="W378" s="160"/>
    </row>
    <row r="379" spans="18:23" ht="12.75" customHeight="1" x14ac:dyDescent="0.2">
      <c r="R379" s="160"/>
      <c r="S379" s="160"/>
      <c r="T379" s="160"/>
      <c r="U379" s="160"/>
      <c r="V379" s="160"/>
      <c r="W379" s="160"/>
    </row>
    <row r="380" spans="18:23" ht="12.75" customHeight="1" x14ac:dyDescent="0.2">
      <c r="R380" s="160"/>
      <c r="S380" s="160"/>
      <c r="T380" s="160"/>
      <c r="U380" s="160"/>
      <c r="V380" s="160"/>
      <c r="W380" s="160"/>
    </row>
    <row r="381" spans="18:23" ht="12.75" customHeight="1" x14ac:dyDescent="0.2">
      <c r="R381" s="160"/>
      <c r="S381" s="160"/>
      <c r="T381" s="160"/>
      <c r="U381" s="160"/>
      <c r="V381" s="160"/>
      <c r="W381" s="160"/>
    </row>
    <row r="382" spans="18:23" ht="12.75" customHeight="1" x14ac:dyDescent="0.2">
      <c r="R382" s="160"/>
      <c r="S382" s="160"/>
      <c r="T382" s="160"/>
      <c r="U382" s="160"/>
      <c r="V382" s="160"/>
      <c r="W382" s="160"/>
    </row>
    <row r="383" spans="18:23" ht="12.75" customHeight="1" x14ac:dyDescent="0.2">
      <c r="R383" s="160"/>
      <c r="S383" s="160"/>
      <c r="T383" s="160"/>
      <c r="U383" s="160"/>
      <c r="V383" s="160"/>
      <c r="W383" s="160"/>
    </row>
    <row r="384" spans="18:23" ht="12.75" customHeight="1" x14ac:dyDescent="0.2">
      <c r="R384" s="160"/>
      <c r="S384" s="160"/>
      <c r="T384" s="160"/>
      <c r="U384" s="160"/>
      <c r="V384" s="160"/>
      <c r="W384" s="160"/>
    </row>
    <row r="385" spans="18:23" ht="12.75" customHeight="1" x14ac:dyDescent="0.2">
      <c r="R385" s="160"/>
      <c r="S385" s="160"/>
      <c r="T385" s="160"/>
      <c r="U385" s="160"/>
      <c r="V385" s="160"/>
      <c r="W385" s="160"/>
    </row>
    <row r="386" spans="18:23" ht="12.75" customHeight="1" x14ac:dyDescent="0.2">
      <c r="R386" s="160"/>
      <c r="S386" s="160"/>
      <c r="T386" s="160"/>
      <c r="U386" s="160"/>
      <c r="V386" s="160"/>
      <c r="W386" s="160"/>
    </row>
    <row r="387" spans="18:23" ht="12.75" customHeight="1" x14ac:dyDescent="0.2">
      <c r="R387" s="160"/>
      <c r="S387" s="160"/>
      <c r="T387" s="160"/>
      <c r="U387" s="160"/>
      <c r="V387" s="160"/>
      <c r="W387" s="160"/>
    </row>
    <row r="388" spans="18:23" ht="12.75" customHeight="1" x14ac:dyDescent="0.2">
      <c r="R388" s="160"/>
      <c r="S388" s="160"/>
      <c r="T388" s="160"/>
      <c r="U388" s="160"/>
      <c r="V388" s="160"/>
      <c r="W388" s="160"/>
    </row>
    <row r="389" spans="18:23" ht="12.75" customHeight="1" x14ac:dyDescent="0.2">
      <c r="R389" s="160"/>
      <c r="S389" s="160"/>
      <c r="T389" s="160"/>
      <c r="U389" s="160"/>
      <c r="V389" s="160"/>
      <c r="W389" s="160"/>
    </row>
    <row r="390" spans="18:23" ht="12.75" customHeight="1" x14ac:dyDescent="0.2">
      <c r="R390" s="160"/>
      <c r="S390" s="160"/>
      <c r="T390" s="160"/>
      <c r="U390" s="160"/>
      <c r="V390" s="160"/>
      <c r="W390" s="160"/>
    </row>
    <row r="391" spans="18:23" ht="12.75" customHeight="1" x14ac:dyDescent="0.2">
      <c r="R391" s="160"/>
      <c r="S391" s="160"/>
      <c r="T391" s="160"/>
      <c r="U391" s="160"/>
      <c r="V391" s="160"/>
      <c r="W391" s="160"/>
    </row>
    <row r="392" spans="18:23" ht="12.75" customHeight="1" x14ac:dyDescent="0.2">
      <c r="R392" s="160"/>
      <c r="S392" s="160"/>
      <c r="T392" s="160"/>
      <c r="U392" s="160"/>
      <c r="V392" s="160"/>
      <c r="W392" s="160"/>
    </row>
    <row r="393" spans="18:23" ht="12.75" customHeight="1" x14ac:dyDescent="0.2">
      <c r="R393" s="160"/>
      <c r="S393" s="160"/>
      <c r="T393" s="160"/>
      <c r="U393" s="160"/>
      <c r="V393" s="160"/>
      <c r="W393" s="160"/>
    </row>
    <row r="394" spans="18:23" ht="12.75" customHeight="1" x14ac:dyDescent="0.2">
      <c r="R394" s="160"/>
      <c r="S394" s="160"/>
      <c r="T394" s="160"/>
      <c r="U394" s="160"/>
      <c r="V394" s="160"/>
      <c r="W394" s="160"/>
    </row>
    <row r="395" spans="18:23" ht="12.75" customHeight="1" x14ac:dyDescent="0.2">
      <c r="R395" s="160"/>
      <c r="S395" s="160"/>
      <c r="T395" s="160"/>
      <c r="U395" s="160"/>
      <c r="V395" s="160"/>
      <c r="W395" s="160"/>
    </row>
    <row r="396" spans="18:23" ht="12.75" customHeight="1" x14ac:dyDescent="0.2">
      <c r="R396" s="160"/>
      <c r="S396" s="160"/>
      <c r="T396" s="160"/>
      <c r="U396" s="160"/>
      <c r="V396" s="160"/>
      <c r="W396" s="160"/>
    </row>
    <row r="397" spans="18:23" ht="12.75" customHeight="1" x14ac:dyDescent="0.2">
      <c r="R397" s="160"/>
      <c r="S397" s="160"/>
      <c r="T397" s="160"/>
      <c r="U397" s="160"/>
      <c r="V397" s="160"/>
      <c r="W397" s="160"/>
    </row>
    <row r="398" spans="18:23" ht="12.75" customHeight="1" x14ac:dyDescent="0.2">
      <c r="R398" s="160"/>
      <c r="S398" s="160"/>
      <c r="T398" s="160"/>
      <c r="U398" s="160"/>
      <c r="V398" s="160"/>
      <c r="W398" s="160"/>
    </row>
    <row r="399" spans="18:23" ht="12.75" customHeight="1" x14ac:dyDescent="0.2">
      <c r="R399" s="160"/>
      <c r="S399" s="160"/>
      <c r="T399" s="160"/>
      <c r="U399" s="160"/>
      <c r="V399" s="160"/>
      <c r="W399" s="160"/>
    </row>
    <row r="400" spans="18:23" ht="12.75" customHeight="1" x14ac:dyDescent="0.2">
      <c r="R400" s="160"/>
      <c r="S400" s="160"/>
      <c r="T400" s="160"/>
      <c r="U400" s="160"/>
      <c r="V400" s="160"/>
      <c r="W400" s="160"/>
    </row>
    <row r="401" spans="18:23" ht="12.75" customHeight="1" x14ac:dyDescent="0.2">
      <c r="R401" s="160"/>
      <c r="S401" s="160"/>
      <c r="T401" s="160"/>
      <c r="U401" s="160"/>
      <c r="V401" s="160"/>
      <c r="W401" s="160"/>
    </row>
    <row r="402" spans="18:23" ht="12.75" customHeight="1" x14ac:dyDescent="0.2">
      <c r="R402" s="160"/>
      <c r="S402" s="160"/>
      <c r="T402" s="160"/>
      <c r="U402" s="160"/>
      <c r="V402" s="160"/>
      <c r="W402" s="160"/>
    </row>
    <row r="403" spans="18:23" ht="12.75" customHeight="1" x14ac:dyDescent="0.2">
      <c r="R403" s="160"/>
      <c r="S403" s="160"/>
      <c r="T403" s="160"/>
      <c r="U403" s="160"/>
      <c r="V403" s="160"/>
      <c r="W403" s="160"/>
    </row>
    <row r="404" spans="18:23" ht="12.75" customHeight="1" x14ac:dyDescent="0.2">
      <c r="R404" s="160"/>
      <c r="S404" s="160"/>
      <c r="T404" s="160"/>
      <c r="U404" s="160"/>
      <c r="V404" s="160"/>
      <c r="W404" s="160"/>
    </row>
    <row r="405" spans="18:23" ht="12.75" customHeight="1" x14ac:dyDescent="0.2">
      <c r="R405" s="160"/>
      <c r="S405" s="160"/>
      <c r="T405" s="160"/>
      <c r="U405" s="160"/>
      <c r="V405" s="160"/>
      <c r="W405" s="160"/>
    </row>
    <row r="406" spans="18:23" ht="12.75" customHeight="1" x14ac:dyDescent="0.2">
      <c r="R406" s="160"/>
      <c r="S406" s="160"/>
      <c r="T406" s="160"/>
      <c r="U406" s="160"/>
      <c r="V406" s="160"/>
      <c r="W406" s="160"/>
    </row>
    <row r="407" spans="18:23" ht="12.75" customHeight="1" x14ac:dyDescent="0.2">
      <c r="R407" s="160"/>
      <c r="S407" s="160"/>
      <c r="T407" s="160"/>
      <c r="U407" s="160"/>
      <c r="V407" s="160"/>
      <c r="W407" s="160"/>
    </row>
    <row r="408" spans="18:23" ht="12.75" customHeight="1" x14ac:dyDescent="0.2">
      <c r="R408" s="160"/>
      <c r="S408" s="160"/>
      <c r="T408" s="160"/>
      <c r="U408" s="160"/>
      <c r="V408" s="160"/>
      <c r="W408" s="160"/>
    </row>
    <row r="409" spans="18:23" ht="12.75" customHeight="1" x14ac:dyDescent="0.2">
      <c r="R409" s="160"/>
      <c r="S409" s="160"/>
      <c r="T409" s="160"/>
      <c r="U409" s="160"/>
      <c r="V409" s="160"/>
      <c r="W409" s="160"/>
    </row>
    <row r="410" spans="18:23" ht="12.75" customHeight="1" x14ac:dyDescent="0.2">
      <c r="R410" s="160"/>
      <c r="S410" s="160"/>
      <c r="T410" s="160"/>
      <c r="U410" s="160"/>
      <c r="V410" s="160"/>
      <c r="W410" s="160"/>
    </row>
    <row r="411" spans="18:23" ht="12.75" customHeight="1" x14ac:dyDescent="0.2">
      <c r="R411" s="160"/>
      <c r="S411" s="160"/>
      <c r="T411" s="160"/>
      <c r="U411" s="160"/>
      <c r="V411" s="160"/>
      <c r="W411" s="160"/>
    </row>
    <row r="412" spans="18:23" ht="12.75" customHeight="1" x14ac:dyDescent="0.2">
      <c r="R412" s="160"/>
      <c r="S412" s="160"/>
      <c r="T412" s="160"/>
      <c r="U412" s="160"/>
      <c r="V412" s="160"/>
      <c r="W412" s="160"/>
    </row>
    <row r="413" spans="18:23" ht="12.75" customHeight="1" x14ac:dyDescent="0.2">
      <c r="R413" s="160"/>
      <c r="S413" s="160"/>
      <c r="T413" s="160"/>
      <c r="U413" s="160"/>
      <c r="V413" s="160"/>
      <c r="W413" s="160"/>
    </row>
    <row r="414" spans="18:23" ht="12.75" customHeight="1" x14ac:dyDescent="0.2">
      <c r="R414" s="160"/>
      <c r="S414" s="160"/>
      <c r="T414" s="160"/>
      <c r="U414" s="160"/>
      <c r="V414" s="160"/>
      <c r="W414" s="160"/>
    </row>
    <row r="415" spans="18:23" ht="12.75" customHeight="1" x14ac:dyDescent="0.2">
      <c r="R415" s="160"/>
      <c r="S415" s="160"/>
      <c r="T415" s="160"/>
      <c r="U415" s="160"/>
      <c r="V415" s="160"/>
      <c r="W415" s="160"/>
    </row>
    <row r="416" spans="18:23" ht="12.75" customHeight="1" x14ac:dyDescent="0.2">
      <c r="R416" s="160"/>
      <c r="S416" s="160"/>
      <c r="T416" s="160"/>
      <c r="U416" s="160"/>
      <c r="V416" s="160"/>
      <c r="W416" s="160"/>
    </row>
    <row r="417" spans="18:23" ht="12.75" customHeight="1" x14ac:dyDescent="0.2">
      <c r="R417" s="160"/>
      <c r="S417" s="160"/>
      <c r="T417" s="160"/>
      <c r="U417" s="160"/>
      <c r="V417" s="160"/>
      <c r="W417" s="160"/>
    </row>
    <row r="418" spans="18:23" ht="12.75" customHeight="1" x14ac:dyDescent="0.2">
      <c r="R418" s="160"/>
      <c r="S418" s="160"/>
      <c r="T418" s="160"/>
      <c r="U418" s="160"/>
      <c r="V418" s="160"/>
      <c r="W418" s="160"/>
    </row>
    <row r="419" spans="18:23" ht="12.75" customHeight="1" x14ac:dyDescent="0.2">
      <c r="R419" s="160"/>
      <c r="S419" s="160"/>
      <c r="T419" s="160"/>
      <c r="U419" s="160"/>
      <c r="V419" s="160"/>
      <c r="W419" s="160"/>
    </row>
    <row r="420" spans="18:23" ht="12.75" customHeight="1" x14ac:dyDescent="0.2">
      <c r="R420" s="160"/>
      <c r="S420" s="160"/>
      <c r="T420" s="160"/>
      <c r="U420" s="160"/>
      <c r="V420" s="160"/>
      <c r="W420" s="160"/>
    </row>
    <row r="421" spans="18:23" ht="12.75" customHeight="1" x14ac:dyDescent="0.2">
      <c r="R421" s="160"/>
      <c r="S421" s="160"/>
      <c r="T421" s="160"/>
      <c r="U421" s="160"/>
      <c r="V421" s="160"/>
      <c r="W421" s="160"/>
    </row>
    <row r="422" spans="18:23" ht="12.75" customHeight="1" x14ac:dyDescent="0.2">
      <c r="R422" s="160"/>
      <c r="S422" s="160"/>
      <c r="T422" s="160"/>
      <c r="U422" s="160"/>
      <c r="V422" s="160"/>
      <c r="W422" s="160"/>
    </row>
    <row r="423" spans="18:23" ht="12.75" customHeight="1" x14ac:dyDescent="0.2">
      <c r="R423" s="160"/>
      <c r="S423" s="160"/>
      <c r="T423" s="160"/>
      <c r="U423" s="160"/>
      <c r="V423" s="160"/>
      <c r="W423" s="160"/>
    </row>
    <row r="424" spans="18:23" ht="12.75" customHeight="1" x14ac:dyDescent="0.2">
      <c r="R424" s="160"/>
      <c r="S424" s="160"/>
      <c r="T424" s="160"/>
      <c r="U424" s="160"/>
      <c r="V424" s="160"/>
      <c r="W424" s="160"/>
    </row>
    <row r="425" spans="18:23" ht="12.75" customHeight="1" x14ac:dyDescent="0.2">
      <c r="R425" s="160"/>
      <c r="S425" s="160"/>
      <c r="T425" s="160"/>
      <c r="U425" s="160"/>
      <c r="V425" s="160"/>
      <c r="W425" s="160"/>
    </row>
    <row r="426" spans="18:23" ht="12.75" customHeight="1" x14ac:dyDescent="0.2">
      <c r="R426" s="160"/>
      <c r="S426" s="160"/>
      <c r="T426" s="160"/>
      <c r="U426" s="160"/>
      <c r="V426" s="160"/>
      <c r="W426" s="160"/>
    </row>
    <row r="427" spans="18:23" ht="12.75" customHeight="1" x14ac:dyDescent="0.2">
      <c r="R427" s="160"/>
      <c r="S427" s="160"/>
      <c r="T427" s="160"/>
      <c r="U427" s="160"/>
      <c r="V427" s="160"/>
      <c r="W427" s="160"/>
    </row>
    <row r="428" spans="18:23" ht="12.75" customHeight="1" x14ac:dyDescent="0.2">
      <c r="R428" s="160"/>
      <c r="S428" s="160"/>
      <c r="T428" s="160"/>
      <c r="U428" s="160"/>
      <c r="V428" s="160"/>
      <c r="W428" s="160"/>
    </row>
    <row r="429" spans="18:23" ht="12.75" customHeight="1" x14ac:dyDescent="0.2">
      <c r="R429" s="160"/>
      <c r="S429" s="160"/>
      <c r="T429" s="160"/>
      <c r="U429" s="160"/>
      <c r="V429" s="160"/>
      <c r="W429" s="160"/>
    </row>
    <row r="430" spans="18:23" ht="12.75" customHeight="1" x14ac:dyDescent="0.2">
      <c r="R430" s="160"/>
      <c r="S430" s="160"/>
      <c r="T430" s="160"/>
      <c r="U430" s="160"/>
      <c r="V430" s="160"/>
      <c r="W430" s="160"/>
    </row>
    <row r="431" spans="18:23" ht="12.75" customHeight="1" x14ac:dyDescent="0.2">
      <c r="R431" s="160"/>
      <c r="S431" s="160"/>
      <c r="T431" s="160"/>
      <c r="U431" s="160"/>
      <c r="V431" s="160"/>
      <c r="W431" s="160"/>
    </row>
    <row r="432" spans="18:23" ht="12.75" customHeight="1" x14ac:dyDescent="0.2">
      <c r="R432" s="160"/>
      <c r="S432" s="160"/>
      <c r="T432" s="160"/>
      <c r="U432" s="160"/>
      <c r="V432" s="160"/>
      <c r="W432" s="160"/>
    </row>
    <row r="433" spans="18:23" ht="12.75" customHeight="1" x14ac:dyDescent="0.2">
      <c r="R433" s="160"/>
      <c r="S433" s="160"/>
      <c r="T433" s="160"/>
      <c r="U433" s="160"/>
      <c r="V433" s="160"/>
      <c r="W433" s="160"/>
    </row>
    <row r="434" spans="18:23" ht="12.75" customHeight="1" x14ac:dyDescent="0.2">
      <c r="R434" s="160"/>
      <c r="S434" s="160"/>
      <c r="T434" s="160"/>
      <c r="U434" s="160"/>
      <c r="V434" s="160"/>
      <c r="W434" s="160"/>
    </row>
    <row r="435" spans="18:23" ht="12.75" customHeight="1" x14ac:dyDescent="0.2">
      <c r="R435" s="160"/>
      <c r="S435" s="160"/>
      <c r="T435" s="160"/>
      <c r="U435" s="160"/>
      <c r="V435" s="160"/>
      <c r="W435" s="160"/>
    </row>
    <row r="436" spans="18:23" ht="12.75" customHeight="1" x14ac:dyDescent="0.2">
      <c r="R436" s="160"/>
      <c r="S436" s="160"/>
      <c r="T436" s="160"/>
      <c r="U436" s="160"/>
      <c r="V436" s="160"/>
      <c r="W436" s="160"/>
    </row>
    <row r="437" spans="18:23" ht="12.75" customHeight="1" x14ac:dyDescent="0.2">
      <c r="R437" s="160"/>
      <c r="S437" s="160"/>
      <c r="T437" s="160"/>
      <c r="U437" s="160"/>
      <c r="V437" s="160"/>
      <c r="W437" s="160"/>
    </row>
    <row r="438" spans="18:23" ht="12.75" customHeight="1" x14ac:dyDescent="0.2">
      <c r="R438" s="160"/>
      <c r="S438" s="160"/>
      <c r="T438" s="160"/>
      <c r="U438" s="160"/>
      <c r="V438" s="160"/>
      <c r="W438" s="160"/>
    </row>
    <row r="439" spans="18:23" ht="12.75" customHeight="1" x14ac:dyDescent="0.2">
      <c r="R439" s="160"/>
      <c r="S439" s="160"/>
      <c r="T439" s="160"/>
      <c r="U439" s="160"/>
      <c r="V439" s="160"/>
      <c r="W439" s="160"/>
    </row>
    <row r="440" spans="18:23" ht="12.75" customHeight="1" x14ac:dyDescent="0.2">
      <c r="R440" s="160"/>
      <c r="S440" s="160"/>
      <c r="T440" s="160"/>
      <c r="U440" s="160"/>
      <c r="V440" s="160"/>
      <c r="W440" s="160"/>
    </row>
    <row r="441" spans="18:23" ht="12.75" customHeight="1" x14ac:dyDescent="0.2">
      <c r="R441" s="160"/>
      <c r="S441" s="160"/>
      <c r="T441" s="160"/>
      <c r="U441" s="160"/>
      <c r="V441" s="160"/>
      <c r="W441" s="160"/>
    </row>
    <row r="442" spans="18:23" ht="12.75" customHeight="1" x14ac:dyDescent="0.2">
      <c r="R442" s="160"/>
      <c r="S442" s="160"/>
      <c r="T442" s="160"/>
      <c r="U442" s="160"/>
      <c r="V442" s="160"/>
      <c r="W442" s="160"/>
    </row>
    <row r="443" spans="18:23" ht="12.75" customHeight="1" x14ac:dyDescent="0.2">
      <c r="R443" s="160"/>
      <c r="S443" s="160"/>
      <c r="T443" s="160"/>
      <c r="U443" s="160"/>
      <c r="V443" s="160"/>
      <c r="W443" s="160"/>
    </row>
    <row r="444" spans="18:23" ht="12.75" customHeight="1" x14ac:dyDescent="0.2">
      <c r="R444" s="160"/>
      <c r="S444" s="160"/>
      <c r="T444" s="160"/>
      <c r="U444" s="160"/>
      <c r="V444" s="160"/>
      <c r="W444" s="160"/>
    </row>
    <row r="445" spans="18:23" ht="12.75" customHeight="1" x14ac:dyDescent="0.2">
      <c r="R445" s="160"/>
      <c r="S445" s="160"/>
      <c r="T445" s="160"/>
      <c r="U445" s="160"/>
      <c r="V445" s="160"/>
      <c r="W445" s="160"/>
    </row>
    <row r="446" spans="18:23" ht="12.75" customHeight="1" x14ac:dyDescent="0.2">
      <c r="R446" s="160"/>
      <c r="S446" s="160"/>
      <c r="T446" s="160"/>
      <c r="U446" s="160"/>
      <c r="V446" s="160"/>
      <c r="W446" s="160"/>
    </row>
    <row r="447" spans="18:23" ht="12.75" customHeight="1" x14ac:dyDescent="0.2">
      <c r="R447" s="160"/>
      <c r="S447" s="160"/>
      <c r="T447" s="160"/>
      <c r="U447" s="160"/>
      <c r="V447" s="160"/>
      <c r="W447" s="160"/>
    </row>
    <row r="448" spans="18:23" ht="12.75" customHeight="1" x14ac:dyDescent="0.2">
      <c r="R448" s="160"/>
      <c r="S448" s="160"/>
      <c r="T448" s="160"/>
      <c r="U448" s="160"/>
      <c r="V448" s="160"/>
      <c r="W448" s="160"/>
    </row>
    <row r="449" spans="18:23" ht="12.75" customHeight="1" x14ac:dyDescent="0.2">
      <c r="R449" s="160"/>
      <c r="S449" s="160"/>
      <c r="T449" s="160"/>
      <c r="U449" s="160"/>
      <c r="V449" s="160"/>
      <c r="W449" s="160"/>
    </row>
    <row r="450" spans="18:23" ht="12.75" customHeight="1" x14ac:dyDescent="0.2">
      <c r="R450" s="160"/>
      <c r="S450" s="160"/>
      <c r="T450" s="160"/>
      <c r="U450" s="160"/>
      <c r="V450" s="160"/>
      <c r="W450" s="160"/>
    </row>
    <row r="451" spans="18:23" ht="12.75" customHeight="1" x14ac:dyDescent="0.2">
      <c r="R451" s="160"/>
      <c r="S451" s="160"/>
      <c r="T451" s="160"/>
      <c r="U451" s="160"/>
      <c r="V451" s="160"/>
      <c r="W451" s="160"/>
    </row>
    <row r="452" spans="18:23" ht="12.75" customHeight="1" x14ac:dyDescent="0.2">
      <c r="R452" s="160"/>
      <c r="S452" s="160"/>
      <c r="T452" s="160"/>
      <c r="U452" s="160"/>
      <c r="V452" s="160"/>
      <c r="W452" s="160"/>
    </row>
    <row r="453" spans="18:23" ht="12.75" customHeight="1" x14ac:dyDescent="0.2">
      <c r="R453" s="160"/>
      <c r="S453" s="160"/>
      <c r="T453" s="160"/>
      <c r="U453" s="160"/>
      <c r="V453" s="160"/>
      <c r="W453" s="160"/>
    </row>
    <row r="454" spans="18:23" ht="12.75" customHeight="1" x14ac:dyDescent="0.2">
      <c r="R454" s="160"/>
      <c r="S454" s="160"/>
      <c r="T454" s="160"/>
      <c r="U454" s="160"/>
      <c r="V454" s="160"/>
      <c r="W454" s="160"/>
    </row>
    <row r="455" spans="18:23" ht="12.75" customHeight="1" x14ac:dyDescent="0.2">
      <c r="R455" s="160"/>
      <c r="S455" s="160"/>
      <c r="T455" s="160"/>
      <c r="U455" s="160"/>
      <c r="V455" s="160"/>
      <c r="W455" s="160"/>
    </row>
    <row r="456" spans="18:23" ht="12.75" customHeight="1" x14ac:dyDescent="0.2">
      <c r="R456" s="160"/>
      <c r="S456" s="160"/>
      <c r="T456" s="160"/>
      <c r="U456" s="160"/>
      <c r="V456" s="160"/>
      <c r="W456" s="160"/>
    </row>
    <row r="457" spans="18:23" ht="12.75" customHeight="1" x14ac:dyDescent="0.2">
      <c r="R457" s="160"/>
      <c r="S457" s="160"/>
      <c r="T457" s="160"/>
      <c r="U457" s="160"/>
      <c r="V457" s="160"/>
      <c r="W457" s="160"/>
    </row>
    <row r="458" spans="18:23" ht="12.75" customHeight="1" x14ac:dyDescent="0.2">
      <c r="R458" s="160"/>
      <c r="S458" s="160"/>
      <c r="T458" s="160"/>
      <c r="U458" s="160"/>
      <c r="V458" s="160"/>
      <c r="W458" s="160"/>
    </row>
    <row r="459" spans="18:23" ht="12.75" customHeight="1" x14ac:dyDescent="0.2">
      <c r="R459" s="160"/>
      <c r="S459" s="160"/>
      <c r="T459" s="160"/>
      <c r="U459" s="160"/>
      <c r="V459" s="160"/>
      <c r="W459" s="160"/>
    </row>
    <row r="460" spans="18:23" ht="12.75" customHeight="1" x14ac:dyDescent="0.2">
      <c r="R460" s="160"/>
      <c r="S460" s="160"/>
      <c r="T460" s="160"/>
      <c r="U460" s="160"/>
      <c r="V460" s="160"/>
      <c r="W460" s="160"/>
    </row>
    <row r="461" spans="18:23" ht="12.75" customHeight="1" x14ac:dyDescent="0.2">
      <c r="R461" s="160"/>
      <c r="S461" s="160"/>
      <c r="T461" s="160"/>
      <c r="U461" s="160"/>
      <c r="V461" s="160"/>
      <c r="W461" s="160"/>
    </row>
    <row r="462" spans="18:23" ht="12.75" customHeight="1" x14ac:dyDescent="0.2">
      <c r="R462" s="160"/>
      <c r="S462" s="160"/>
      <c r="T462" s="160"/>
      <c r="U462" s="160"/>
      <c r="V462" s="160"/>
      <c r="W462" s="160"/>
    </row>
    <row r="463" spans="18:23" ht="12.75" customHeight="1" x14ac:dyDescent="0.2">
      <c r="R463" s="160"/>
      <c r="S463" s="160"/>
      <c r="T463" s="160"/>
      <c r="U463" s="160"/>
      <c r="V463" s="160"/>
      <c r="W463" s="160"/>
    </row>
    <row r="464" spans="18:23" ht="12.75" customHeight="1" x14ac:dyDescent="0.2">
      <c r="R464" s="160"/>
      <c r="S464" s="160"/>
      <c r="T464" s="160"/>
      <c r="U464" s="160"/>
      <c r="V464" s="160"/>
      <c r="W464" s="160"/>
    </row>
    <row r="465" spans="18:23" ht="12.75" customHeight="1" x14ac:dyDescent="0.2">
      <c r="R465" s="160"/>
      <c r="S465" s="160"/>
      <c r="T465" s="160"/>
      <c r="U465" s="160"/>
      <c r="V465" s="160"/>
      <c r="W465" s="160"/>
    </row>
    <row r="466" spans="18:23" ht="12.75" customHeight="1" x14ac:dyDescent="0.2">
      <c r="R466" s="160"/>
      <c r="S466" s="160"/>
      <c r="T466" s="160"/>
      <c r="U466" s="160"/>
      <c r="V466" s="160"/>
      <c r="W466" s="160"/>
    </row>
    <row r="467" spans="18:23" ht="12.75" customHeight="1" x14ac:dyDescent="0.2">
      <c r="R467" s="160"/>
      <c r="S467" s="160"/>
      <c r="T467" s="160"/>
      <c r="U467" s="160"/>
      <c r="V467" s="160"/>
      <c r="W467" s="160"/>
    </row>
    <row r="468" spans="18:23" ht="12.75" customHeight="1" x14ac:dyDescent="0.2">
      <c r="R468" s="160"/>
      <c r="S468" s="160"/>
      <c r="T468" s="160"/>
      <c r="U468" s="160"/>
      <c r="V468" s="160"/>
      <c r="W468" s="160"/>
    </row>
    <row r="469" spans="18:23" ht="12.75" customHeight="1" x14ac:dyDescent="0.2">
      <c r="R469" s="160"/>
      <c r="S469" s="160"/>
      <c r="T469" s="160"/>
      <c r="U469" s="160"/>
      <c r="V469" s="160"/>
      <c r="W469" s="160"/>
    </row>
    <row r="470" spans="18:23" ht="12.75" customHeight="1" x14ac:dyDescent="0.2">
      <c r="R470" s="160"/>
      <c r="S470" s="160"/>
      <c r="T470" s="160"/>
      <c r="U470" s="160"/>
      <c r="V470" s="160"/>
      <c r="W470" s="160"/>
    </row>
    <row r="471" spans="18:23" ht="12.75" customHeight="1" x14ac:dyDescent="0.2">
      <c r="R471" s="160"/>
      <c r="S471" s="160"/>
      <c r="T471" s="160"/>
      <c r="U471" s="160"/>
      <c r="V471" s="160"/>
      <c r="W471" s="160"/>
    </row>
    <row r="472" spans="18:23" ht="12.75" customHeight="1" x14ac:dyDescent="0.2">
      <c r="R472" s="160"/>
      <c r="S472" s="160"/>
      <c r="T472" s="160"/>
      <c r="U472" s="160"/>
      <c r="V472" s="160"/>
      <c r="W472" s="160"/>
    </row>
    <row r="473" spans="18:23" ht="12.75" customHeight="1" x14ac:dyDescent="0.2">
      <c r="R473" s="160"/>
      <c r="S473" s="160"/>
      <c r="T473" s="160"/>
      <c r="U473" s="160"/>
      <c r="V473" s="160"/>
      <c r="W473" s="160"/>
    </row>
    <row r="474" spans="18:23" ht="12.75" customHeight="1" x14ac:dyDescent="0.2">
      <c r="R474" s="160"/>
      <c r="S474" s="160"/>
      <c r="T474" s="160"/>
      <c r="U474" s="160"/>
      <c r="V474" s="160"/>
      <c r="W474" s="160"/>
    </row>
    <row r="475" spans="18:23" ht="12.75" customHeight="1" x14ac:dyDescent="0.2">
      <c r="R475" s="160"/>
      <c r="S475" s="160"/>
      <c r="T475" s="160"/>
      <c r="U475" s="160"/>
      <c r="V475" s="160"/>
      <c r="W475" s="160"/>
    </row>
    <row r="476" spans="18:23" ht="12.75" customHeight="1" x14ac:dyDescent="0.2">
      <c r="R476" s="160"/>
      <c r="S476" s="160"/>
      <c r="T476" s="160"/>
      <c r="U476" s="160"/>
      <c r="V476" s="160"/>
      <c r="W476" s="160"/>
    </row>
    <row r="477" spans="18:23" ht="12.75" customHeight="1" x14ac:dyDescent="0.2">
      <c r="R477" s="160"/>
      <c r="S477" s="160"/>
      <c r="T477" s="160"/>
      <c r="U477" s="160"/>
      <c r="V477" s="160"/>
      <c r="W477" s="160"/>
    </row>
    <row r="478" spans="18:23" ht="12.75" customHeight="1" x14ac:dyDescent="0.2">
      <c r="R478" s="160"/>
      <c r="S478" s="160"/>
      <c r="T478" s="160"/>
      <c r="U478" s="160"/>
      <c r="V478" s="160"/>
      <c r="W478" s="160"/>
    </row>
    <row r="479" spans="18:23" ht="12.75" customHeight="1" x14ac:dyDescent="0.2">
      <c r="R479" s="160"/>
      <c r="S479" s="160"/>
      <c r="T479" s="160"/>
      <c r="U479" s="160"/>
      <c r="V479" s="160"/>
      <c r="W479" s="160"/>
    </row>
    <row r="480" spans="18:23" ht="12.75" customHeight="1" x14ac:dyDescent="0.2">
      <c r="R480" s="160"/>
      <c r="S480" s="160"/>
      <c r="T480" s="160"/>
      <c r="U480" s="160"/>
      <c r="V480" s="160"/>
      <c r="W480" s="160"/>
    </row>
    <row r="481" spans="18:23" ht="12.75" customHeight="1" x14ac:dyDescent="0.2">
      <c r="R481" s="160"/>
      <c r="S481" s="160"/>
      <c r="T481" s="160"/>
      <c r="U481" s="160"/>
      <c r="V481" s="160"/>
      <c r="W481" s="160"/>
    </row>
    <row r="482" spans="18:23" ht="12.75" customHeight="1" x14ac:dyDescent="0.2">
      <c r="R482" s="160"/>
      <c r="S482" s="160"/>
      <c r="T482" s="160"/>
      <c r="U482" s="160"/>
      <c r="V482" s="160"/>
      <c r="W482" s="160"/>
    </row>
    <row r="483" spans="18:23" ht="12.75" customHeight="1" x14ac:dyDescent="0.2">
      <c r="R483" s="160"/>
      <c r="S483" s="160"/>
      <c r="T483" s="160"/>
      <c r="U483" s="160"/>
      <c r="V483" s="160"/>
      <c r="W483" s="160"/>
    </row>
    <row r="484" spans="18:23" ht="12.75" customHeight="1" x14ac:dyDescent="0.2">
      <c r="R484" s="160"/>
      <c r="S484" s="160"/>
      <c r="T484" s="160"/>
      <c r="U484" s="160"/>
      <c r="V484" s="160"/>
      <c r="W484" s="160"/>
    </row>
    <row r="485" spans="18:23" ht="12.75" customHeight="1" x14ac:dyDescent="0.2">
      <c r="R485" s="160"/>
      <c r="S485" s="160"/>
      <c r="T485" s="160"/>
      <c r="U485" s="160"/>
      <c r="V485" s="160"/>
      <c r="W485" s="160"/>
    </row>
    <row r="486" spans="18:23" ht="12.75" customHeight="1" x14ac:dyDescent="0.2">
      <c r="R486" s="160"/>
      <c r="S486" s="160"/>
      <c r="T486" s="160"/>
      <c r="U486" s="160"/>
      <c r="V486" s="160"/>
      <c r="W486" s="160"/>
    </row>
    <row r="487" spans="18:23" ht="12.75" customHeight="1" x14ac:dyDescent="0.2">
      <c r="R487" s="160"/>
      <c r="S487" s="160"/>
      <c r="T487" s="160"/>
      <c r="U487" s="160"/>
      <c r="V487" s="160"/>
      <c r="W487" s="160"/>
    </row>
    <row r="488" spans="18:23" ht="12.75" customHeight="1" x14ac:dyDescent="0.2">
      <c r="R488" s="160"/>
      <c r="S488" s="160"/>
      <c r="T488" s="160"/>
      <c r="U488" s="160"/>
      <c r="V488" s="160"/>
      <c r="W488" s="160"/>
    </row>
    <row r="489" spans="18:23" ht="12.75" customHeight="1" x14ac:dyDescent="0.2">
      <c r="R489" s="160"/>
      <c r="S489" s="160"/>
      <c r="T489" s="160"/>
      <c r="U489" s="160"/>
      <c r="V489" s="160"/>
      <c r="W489" s="160"/>
    </row>
    <row r="490" spans="18:23" ht="12.75" customHeight="1" x14ac:dyDescent="0.2">
      <c r="R490" s="160"/>
      <c r="S490" s="160"/>
      <c r="T490" s="160"/>
      <c r="U490" s="160"/>
      <c r="V490" s="160"/>
      <c r="W490" s="160"/>
    </row>
    <row r="491" spans="18:23" ht="12.75" customHeight="1" x14ac:dyDescent="0.2">
      <c r="R491" s="160"/>
      <c r="S491" s="160"/>
      <c r="T491" s="160"/>
      <c r="U491" s="160"/>
      <c r="V491" s="160"/>
      <c r="W491" s="160"/>
    </row>
    <row r="492" spans="18:23" ht="12.75" customHeight="1" x14ac:dyDescent="0.2">
      <c r="R492" s="160"/>
      <c r="S492" s="160"/>
      <c r="T492" s="160"/>
      <c r="U492" s="160"/>
      <c r="V492" s="160"/>
      <c r="W492" s="160"/>
    </row>
    <row r="493" spans="18:23" ht="12.75" customHeight="1" x14ac:dyDescent="0.2">
      <c r="R493" s="160"/>
      <c r="S493" s="160"/>
      <c r="T493" s="160"/>
      <c r="U493" s="160"/>
      <c r="V493" s="160"/>
      <c r="W493" s="160"/>
    </row>
    <row r="494" spans="18:23" ht="12.75" customHeight="1" x14ac:dyDescent="0.2">
      <c r="R494" s="160"/>
      <c r="S494" s="160"/>
      <c r="T494" s="160"/>
      <c r="U494" s="160"/>
      <c r="V494" s="160"/>
      <c r="W494" s="160"/>
    </row>
    <row r="495" spans="18:23" ht="12.75" customHeight="1" x14ac:dyDescent="0.2">
      <c r="R495" s="160"/>
      <c r="S495" s="160"/>
      <c r="T495" s="160"/>
      <c r="U495" s="160"/>
      <c r="V495" s="160"/>
      <c r="W495" s="160"/>
    </row>
    <row r="496" spans="18:23" ht="12.75" customHeight="1" x14ac:dyDescent="0.2">
      <c r="R496" s="160"/>
      <c r="S496" s="160"/>
      <c r="T496" s="160"/>
      <c r="U496" s="160"/>
      <c r="V496" s="160"/>
      <c r="W496" s="160"/>
    </row>
    <row r="497" spans="18:23" ht="12.75" customHeight="1" x14ac:dyDescent="0.2">
      <c r="R497" s="160"/>
      <c r="S497" s="160"/>
      <c r="T497" s="160"/>
      <c r="U497" s="160"/>
      <c r="V497" s="160"/>
      <c r="W497" s="160"/>
    </row>
    <row r="498" spans="18:23" ht="12.75" customHeight="1" x14ac:dyDescent="0.2">
      <c r="R498" s="160"/>
      <c r="S498" s="160"/>
      <c r="T498" s="160"/>
      <c r="U498" s="160"/>
      <c r="V498" s="160"/>
      <c r="W498" s="160"/>
    </row>
    <row r="499" spans="18:23" ht="12.75" customHeight="1" x14ac:dyDescent="0.2">
      <c r="R499" s="160"/>
      <c r="S499" s="160"/>
      <c r="T499" s="160"/>
      <c r="U499" s="160"/>
      <c r="V499" s="160"/>
      <c r="W499" s="160"/>
    </row>
    <row r="500" spans="18:23" ht="12.75" customHeight="1" x14ac:dyDescent="0.2">
      <c r="R500" s="160"/>
      <c r="S500" s="160"/>
      <c r="T500" s="160"/>
      <c r="U500" s="160"/>
      <c r="V500" s="160"/>
      <c r="W500" s="160"/>
    </row>
    <row r="501" spans="18:23" ht="12.75" customHeight="1" x14ac:dyDescent="0.2">
      <c r="R501" s="160"/>
      <c r="S501" s="160"/>
      <c r="T501" s="160"/>
      <c r="U501" s="160"/>
      <c r="V501" s="160"/>
      <c r="W501" s="160"/>
    </row>
    <row r="502" spans="18:23" ht="12.75" customHeight="1" x14ac:dyDescent="0.2">
      <c r="R502" s="160"/>
      <c r="S502" s="160"/>
      <c r="T502" s="160"/>
      <c r="U502" s="160"/>
      <c r="V502" s="160"/>
      <c r="W502" s="160"/>
    </row>
    <row r="503" spans="18:23" ht="12.75" customHeight="1" x14ac:dyDescent="0.2">
      <c r="R503" s="160"/>
      <c r="S503" s="160"/>
      <c r="T503" s="160"/>
      <c r="U503" s="160"/>
      <c r="V503" s="160"/>
      <c r="W503" s="160"/>
    </row>
    <row r="504" spans="18:23" ht="12.75" customHeight="1" x14ac:dyDescent="0.2">
      <c r="R504" s="160"/>
      <c r="S504" s="160"/>
      <c r="T504" s="160"/>
      <c r="U504" s="160"/>
      <c r="V504" s="160"/>
      <c r="W504" s="160"/>
    </row>
    <row r="505" spans="18:23" ht="12.75" customHeight="1" x14ac:dyDescent="0.2">
      <c r="R505" s="160"/>
      <c r="S505" s="160"/>
      <c r="T505" s="160"/>
      <c r="U505" s="160"/>
      <c r="V505" s="160"/>
      <c r="W505" s="160"/>
    </row>
    <row r="506" spans="18:23" ht="12.75" customHeight="1" x14ac:dyDescent="0.2">
      <c r="R506" s="160"/>
      <c r="S506" s="160"/>
      <c r="T506" s="160"/>
      <c r="U506" s="160"/>
      <c r="V506" s="160"/>
      <c r="W506" s="160"/>
    </row>
    <row r="507" spans="18:23" ht="12.75" customHeight="1" x14ac:dyDescent="0.2">
      <c r="R507" s="160"/>
      <c r="S507" s="160"/>
      <c r="T507" s="160"/>
      <c r="U507" s="160"/>
      <c r="V507" s="160"/>
      <c r="W507" s="160"/>
    </row>
    <row r="508" spans="18:23" ht="12.75" customHeight="1" x14ac:dyDescent="0.2">
      <c r="R508" s="160"/>
      <c r="S508" s="160"/>
      <c r="T508" s="160"/>
      <c r="U508" s="160"/>
      <c r="V508" s="160"/>
      <c r="W508" s="160"/>
    </row>
    <row r="509" spans="18:23" ht="12.75" customHeight="1" x14ac:dyDescent="0.2">
      <c r="R509" s="160"/>
      <c r="S509" s="160"/>
      <c r="T509" s="160"/>
      <c r="U509" s="160"/>
      <c r="V509" s="160"/>
      <c r="W509" s="160"/>
    </row>
    <row r="510" spans="18:23" ht="12.75" customHeight="1" x14ac:dyDescent="0.2">
      <c r="R510" s="160"/>
      <c r="S510" s="160"/>
      <c r="T510" s="160"/>
      <c r="U510" s="160"/>
      <c r="V510" s="160"/>
      <c r="W510" s="160"/>
    </row>
    <row r="511" spans="18:23" ht="12.75" customHeight="1" x14ac:dyDescent="0.2">
      <c r="R511" s="160"/>
      <c r="S511" s="160"/>
      <c r="T511" s="160"/>
      <c r="U511" s="160"/>
      <c r="V511" s="160"/>
      <c r="W511" s="160"/>
    </row>
    <row r="512" spans="18:23" ht="12.75" customHeight="1" x14ac:dyDescent="0.2">
      <c r="R512" s="160"/>
      <c r="S512" s="160"/>
      <c r="T512" s="160"/>
      <c r="U512" s="160"/>
      <c r="V512" s="160"/>
      <c r="W512" s="160"/>
    </row>
    <row r="513" spans="18:23" ht="12.75" customHeight="1" x14ac:dyDescent="0.2">
      <c r="R513" s="160"/>
      <c r="S513" s="160"/>
      <c r="T513" s="160"/>
      <c r="U513" s="160"/>
      <c r="V513" s="160"/>
      <c r="W513" s="160"/>
    </row>
    <row r="514" spans="18:23" ht="12.75" customHeight="1" x14ac:dyDescent="0.2">
      <c r="R514" s="160"/>
      <c r="S514" s="160"/>
      <c r="T514" s="160"/>
      <c r="U514" s="160"/>
      <c r="V514" s="160"/>
      <c r="W514" s="160"/>
    </row>
    <row r="515" spans="18:23" ht="12.75" customHeight="1" x14ac:dyDescent="0.2">
      <c r="R515" s="160"/>
      <c r="S515" s="160"/>
      <c r="T515" s="160"/>
      <c r="U515" s="160"/>
      <c r="V515" s="160"/>
      <c r="W515" s="160"/>
    </row>
    <row r="516" spans="18:23" ht="12.75" customHeight="1" x14ac:dyDescent="0.2">
      <c r="R516" s="160"/>
      <c r="S516" s="160"/>
      <c r="T516" s="160"/>
      <c r="U516" s="160"/>
      <c r="V516" s="160"/>
      <c r="W516" s="160"/>
    </row>
    <row r="517" spans="18:23" ht="12.75" customHeight="1" x14ac:dyDescent="0.2">
      <c r="R517" s="160"/>
      <c r="S517" s="160"/>
      <c r="T517" s="160"/>
      <c r="U517" s="160"/>
      <c r="V517" s="160"/>
      <c r="W517" s="160"/>
    </row>
    <row r="518" spans="18:23" ht="12.75" customHeight="1" x14ac:dyDescent="0.2">
      <c r="R518" s="160"/>
      <c r="S518" s="160"/>
      <c r="T518" s="160"/>
      <c r="U518" s="160"/>
      <c r="V518" s="160"/>
      <c r="W518" s="160"/>
    </row>
    <row r="519" spans="18:23" ht="12.75" customHeight="1" x14ac:dyDescent="0.2">
      <c r="R519" s="160"/>
      <c r="S519" s="160"/>
      <c r="T519" s="160"/>
      <c r="U519" s="160"/>
      <c r="V519" s="160"/>
      <c r="W519" s="160"/>
    </row>
    <row r="520" spans="18:23" ht="12.75" customHeight="1" x14ac:dyDescent="0.2">
      <c r="R520" s="160"/>
      <c r="S520" s="160"/>
      <c r="T520" s="160"/>
      <c r="U520" s="160"/>
      <c r="V520" s="160"/>
      <c r="W520" s="160"/>
    </row>
    <row r="521" spans="18:23" ht="12.75" customHeight="1" x14ac:dyDescent="0.2">
      <c r="R521" s="160"/>
      <c r="S521" s="160"/>
      <c r="T521" s="160"/>
      <c r="U521" s="160"/>
      <c r="V521" s="160"/>
      <c r="W521" s="160"/>
    </row>
    <row r="522" spans="18:23" ht="12.75" customHeight="1" x14ac:dyDescent="0.2">
      <c r="R522" s="160"/>
      <c r="S522" s="160"/>
      <c r="T522" s="160"/>
      <c r="U522" s="160"/>
      <c r="V522" s="160"/>
      <c r="W522" s="160"/>
    </row>
    <row r="523" spans="18:23" ht="12.75" customHeight="1" x14ac:dyDescent="0.2">
      <c r="R523" s="160"/>
      <c r="S523" s="160"/>
      <c r="T523" s="160"/>
      <c r="U523" s="160"/>
      <c r="V523" s="160"/>
      <c r="W523" s="160"/>
    </row>
    <row r="524" spans="18:23" ht="12.75" customHeight="1" x14ac:dyDescent="0.2">
      <c r="R524" s="160"/>
      <c r="S524" s="160"/>
      <c r="T524" s="160"/>
      <c r="U524" s="160"/>
      <c r="V524" s="160"/>
      <c r="W524" s="160"/>
    </row>
    <row r="525" spans="18:23" ht="12.75" customHeight="1" x14ac:dyDescent="0.2">
      <c r="R525" s="160"/>
      <c r="S525" s="160"/>
      <c r="T525" s="160"/>
      <c r="U525" s="160"/>
      <c r="V525" s="160"/>
      <c r="W525" s="160"/>
    </row>
    <row r="526" spans="18:23" ht="12.75" customHeight="1" x14ac:dyDescent="0.2">
      <c r="R526" s="160"/>
      <c r="S526" s="160"/>
      <c r="T526" s="160"/>
      <c r="U526" s="160"/>
      <c r="V526" s="160"/>
      <c r="W526" s="160"/>
    </row>
    <row r="527" spans="18:23" ht="12.75" customHeight="1" x14ac:dyDescent="0.2">
      <c r="R527" s="160"/>
      <c r="S527" s="160"/>
      <c r="T527" s="160"/>
      <c r="U527" s="160"/>
      <c r="V527" s="160"/>
      <c r="W527" s="160"/>
    </row>
    <row r="528" spans="18:23" ht="12.75" customHeight="1" x14ac:dyDescent="0.2">
      <c r="R528" s="160"/>
      <c r="S528" s="160"/>
      <c r="T528" s="160"/>
      <c r="U528" s="160"/>
      <c r="V528" s="160"/>
      <c r="W528" s="160"/>
    </row>
    <row r="529" spans="18:23" ht="12.75" customHeight="1" x14ac:dyDescent="0.2">
      <c r="R529" s="160"/>
      <c r="S529" s="160"/>
      <c r="T529" s="160"/>
      <c r="U529" s="160"/>
      <c r="V529" s="160"/>
      <c r="W529" s="160"/>
    </row>
    <row r="530" spans="18:23" ht="12.75" customHeight="1" x14ac:dyDescent="0.2">
      <c r="R530" s="160"/>
      <c r="S530" s="160"/>
      <c r="T530" s="160"/>
      <c r="U530" s="160"/>
      <c r="V530" s="160"/>
      <c r="W530" s="160"/>
    </row>
    <row r="531" spans="18:23" ht="12.75" customHeight="1" x14ac:dyDescent="0.2">
      <c r="R531" s="160"/>
      <c r="S531" s="160"/>
      <c r="T531" s="160"/>
      <c r="U531" s="160"/>
      <c r="V531" s="160"/>
      <c r="W531" s="160"/>
    </row>
    <row r="532" spans="18:23" ht="12.75" customHeight="1" x14ac:dyDescent="0.2">
      <c r="R532" s="160"/>
      <c r="S532" s="160"/>
      <c r="T532" s="160"/>
      <c r="U532" s="160"/>
      <c r="V532" s="160"/>
      <c r="W532" s="160"/>
    </row>
    <row r="533" spans="18:23" ht="12.75" customHeight="1" x14ac:dyDescent="0.2">
      <c r="R533" s="160"/>
      <c r="S533" s="160"/>
      <c r="T533" s="160"/>
      <c r="U533" s="160"/>
      <c r="V533" s="160"/>
      <c r="W533" s="160"/>
    </row>
    <row r="534" spans="18:23" ht="12.75" customHeight="1" x14ac:dyDescent="0.2">
      <c r="R534" s="160"/>
      <c r="S534" s="160"/>
      <c r="T534" s="160"/>
      <c r="U534" s="160"/>
      <c r="V534" s="160"/>
      <c r="W534" s="160"/>
    </row>
    <row r="535" spans="18:23" ht="12.75" customHeight="1" x14ac:dyDescent="0.2">
      <c r="R535" s="160"/>
      <c r="S535" s="160"/>
      <c r="T535" s="160"/>
      <c r="U535" s="160"/>
      <c r="V535" s="160"/>
      <c r="W535" s="160"/>
    </row>
    <row r="536" spans="18:23" ht="12.75" customHeight="1" x14ac:dyDescent="0.2">
      <c r="R536" s="160"/>
      <c r="S536" s="160"/>
      <c r="T536" s="160"/>
      <c r="U536" s="160"/>
      <c r="V536" s="160"/>
      <c r="W536" s="160"/>
    </row>
    <row r="537" spans="18:23" ht="12.75" customHeight="1" x14ac:dyDescent="0.2">
      <c r="R537" s="160"/>
      <c r="S537" s="160"/>
      <c r="T537" s="160"/>
      <c r="U537" s="160"/>
      <c r="V537" s="160"/>
      <c r="W537" s="160"/>
    </row>
    <row r="538" spans="18:23" ht="12.75" customHeight="1" x14ac:dyDescent="0.2">
      <c r="R538" s="160"/>
      <c r="S538" s="160"/>
      <c r="T538" s="160"/>
      <c r="U538" s="160"/>
      <c r="V538" s="160"/>
      <c r="W538" s="160"/>
    </row>
    <row r="539" spans="18:23" ht="12.75" customHeight="1" x14ac:dyDescent="0.2">
      <c r="R539" s="160"/>
      <c r="S539" s="160"/>
      <c r="T539" s="160"/>
      <c r="U539" s="160"/>
      <c r="V539" s="160"/>
      <c r="W539" s="160"/>
    </row>
    <row r="540" spans="18:23" ht="12.75" customHeight="1" x14ac:dyDescent="0.2">
      <c r="R540" s="160"/>
      <c r="S540" s="160"/>
      <c r="T540" s="160"/>
      <c r="U540" s="160"/>
      <c r="V540" s="160"/>
      <c r="W540" s="160"/>
    </row>
    <row r="541" spans="18:23" ht="12.75" customHeight="1" x14ac:dyDescent="0.2">
      <c r="R541" s="160"/>
      <c r="S541" s="160"/>
      <c r="T541" s="160"/>
      <c r="U541" s="160"/>
      <c r="V541" s="160"/>
      <c r="W541" s="160"/>
    </row>
    <row r="542" spans="18:23" ht="12.75" customHeight="1" x14ac:dyDescent="0.2">
      <c r="R542" s="160"/>
      <c r="S542" s="160"/>
      <c r="T542" s="160"/>
      <c r="U542" s="160"/>
      <c r="V542" s="160"/>
      <c r="W542" s="160"/>
    </row>
    <row r="543" spans="18:23" ht="12.75" customHeight="1" x14ac:dyDescent="0.2">
      <c r="R543" s="160"/>
      <c r="S543" s="160"/>
      <c r="T543" s="160"/>
      <c r="U543" s="160"/>
      <c r="V543" s="160"/>
      <c r="W543" s="160"/>
    </row>
    <row r="544" spans="18:23" ht="12.75" customHeight="1" x14ac:dyDescent="0.2">
      <c r="R544" s="160"/>
      <c r="S544" s="160"/>
      <c r="T544" s="160"/>
      <c r="U544" s="160"/>
      <c r="V544" s="160"/>
      <c r="W544" s="160"/>
    </row>
    <row r="545" spans="18:23" ht="12.75" customHeight="1" x14ac:dyDescent="0.2">
      <c r="R545" s="160"/>
      <c r="S545" s="160"/>
      <c r="T545" s="160"/>
      <c r="U545" s="160"/>
      <c r="V545" s="160"/>
      <c r="W545" s="160"/>
    </row>
    <row r="546" spans="18:23" ht="12.75" customHeight="1" x14ac:dyDescent="0.2">
      <c r="R546" s="160"/>
      <c r="S546" s="160"/>
      <c r="T546" s="160"/>
      <c r="U546" s="160"/>
      <c r="V546" s="160"/>
      <c r="W546" s="160"/>
    </row>
    <row r="547" spans="18:23" ht="12.75" customHeight="1" x14ac:dyDescent="0.2">
      <c r="R547" s="160"/>
      <c r="S547" s="160"/>
      <c r="T547" s="160"/>
      <c r="U547" s="160"/>
      <c r="V547" s="160"/>
      <c r="W547" s="160"/>
    </row>
    <row r="548" spans="18:23" ht="12.75" customHeight="1" x14ac:dyDescent="0.2">
      <c r="R548" s="160"/>
      <c r="S548" s="160"/>
      <c r="T548" s="160"/>
      <c r="U548" s="160"/>
      <c r="V548" s="160"/>
      <c r="W548" s="160"/>
    </row>
    <row r="549" spans="18:23" ht="12.75" customHeight="1" x14ac:dyDescent="0.2">
      <c r="R549" s="160"/>
      <c r="S549" s="160"/>
      <c r="T549" s="160"/>
      <c r="U549" s="160"/>
      <c r="V549" s="160"/>
      <c r="W549" s="160"/>
    </row>
    <row r="550" spans="18:23" ht="12.75" customHeight="1" x14ac:dyDescent="0.2">
      <c r="R550" s="160"/>
      <c r="S550" s="160"/>
      <c r="T550" s="160"/>
      <c r="U550" s="160"/>
      <c r="V550" s="160"/>
      <c r="W550" s="160"/>
    </row>
    <row r="551" spans="18:23" ht="12.75" customHeight="1" x14ac:dyDescent="0.2">
      <c r="R551" s="160"/>
      <c r="S551" s="160"/>
      <c r="T551" s="160"/>
      <c r="U551" s="160"/>
      <c r="V551" s="160"/>
      <c r="W551" s="160"/>
    </row>
    <row r="552" spans="18:23" ht="12.75" customHeight="1" x14ac:dyDescent="0.2">
      <c r="R552" s="160"/>
      <c r="S552" s="160"/>
      <c r="T552" s="160"/>
      <c r="U552" s="160"/>
      <c r="V552" s="160"/>
      <c r="W552" s="160"/>
    </row>
    <row r="553" spans="18:23" ht="12.75" customHeight="1" x14ac:dyDescent="0.2">
      <c r="R553" s="160"/>
      <c r="S553" s="160"/>
      <c r="T553" s="160"/>
      <c r="U553" s="160"/>
      <c r="V553" s="160"/>
      <c r="W553" s="160"/>
    </row>
    <row r="554" spans="18:23" ht="12.75" customHeight="1" x14ac:dyDescent="0.2">
      <c r="R554" s="160"/>
      <c r="S554" s="160"/>
      <c r="T554" s="160"/>
      <c r="U554" s="160"/>
      <c r="V554" s="160"/>
      <c r="W554" s="160"/>
    </row>
    <row r="555" spans="18:23" ht="12.75" customHeight="1" x14ac:dyDescent="0.2">
      <c r="R555" s="160"/>
      <c r="S555" s="160"/>
      <c r="T555" s="160"/>
      <c r="U555" s="160"/>
      <c r="V555" s="160"/>
      <c r="W555" s="160"/>
    </row>
    <row r="556" spans="18:23" ht="12.75" customHeight="1" x14ac:dyDescent="0.2">
      <c r="R556" s="160"/>
      <c r="S556" s="160"/>
      <c r="T556" s="160"/>
      <c r="U556" s="160"/>
      <c r="V556" s="160"/>
      <c r="W556" s="160"/>
    </row>
    <row r="557" spans="18:23" ht="12.75" customHeight="1" x14ac:dyDescent="0.2">
      <c r="R557" s="160"/>
      <c r="S557" s="160"/>
      <c r="T557" s="160"/>
      <c r="U557" s="160"/>
      <c r="V557" s="160"/>
      <c r="W557" s="160"/>
    </row>
    <row r="558" spans="18:23" ht="12.75" customHeight="1" x14ac:dyDescent="0.2">
      <c r="R558" s="160"/>
      <c r="S558" s="160"/>
      <c r="T558" s="160"/>
      <c r="U558" s="160"/>
      <c r="V558" s="160"/>
      <c r="W558" s="160"/>
    </row>
    <row r="559" spans="18:23" ht="12.75" customHeight="1" x14ac:dyDescent="0.2">
      <c r="R559" s="160"/>
      <c r="S559" s="160"/>
      <c r="T559" s="160"/>
      <c r="U559" s="160"/>
      <c r="V559" s="160"/>
      <c r="W559" s="160"/>
    </row>
    <row r="560" spans="18:23" ht="12.75" customHeight="1" x14ac:dyDescent="0.2">
      <c r="R560" s="160"/>
      <c r="S560" s="160"/>
      <c r="T560" s="160"/>
      <c r="U560" s="160"/>
      <c r="V560" s="160"/>
      <c r="W560" s="160"/>
    </row>
    <row r="561" spans="18:23" ht="12.75" customHeight="1" x14ac:dyDescent="0.2">
      <c r="R561" s="160"/>
      <c r="S561" s="160"/>
      <c r="T561" s="160"/>
      <c r="U561" s="160"/>
      <c r="V561" s="160"/>
      <c r="W561" s="160"/>
    </row>
    <row r="562" spans="18:23" ht="12.75" customHeight="1" x14ac:dyDescent="0.2">
      <c r="R562" s="160"/>
      <c r="S562" s="160"/>
      <c r="T562" s="160"/>
      <c r="U562" s="160"/>
      <c r="V562" s="160"/>
      <c r="W562" s="160"/>
    </row>
    <row r="563" spans="18:23" ht="12.75" customHeight="1" x14ac:dyDescent="0.2">
      <c r="R563" s="160"/>
      <c r="S563" s="160"/>
      <c r="T563" s="160"/>
      <c r="U563" s="160"/>
      <c r="V563" s="160"/>
      <c r="W563" s="160"/>
    </row>
    <row r="564" spans="18:23" ht="12.75" customHeight="1" x14ac:dyDescent="0.2">
      <c r="R564" s="160"/>
      <c r="S564" s="160"/>
      <c r="T564" s="160"/>
      <c r="U564" s="160"/>
      <c r="V564" s="160"/>
      <c r="W564" s="160"/>
    </row>
    <row r="565" spans="18:23" ht="12.75" customHeight="1" x14ac:dyDescent="0.2">
      <c r="R565" s="160"/>
      <c r="S565" s="160"/>
      <c r="T565" s="160"/>
      <c r="U565" s="160"/>
      <c r="V565" s="160"/>
      <c r="W565" s="160"/>
    </row>
    <row r="566" spans="18:23" ht="12.75" customHeight="1" x14ac:dyDescent="0.2">
      <c r="R566" s="160"/>
      <c r="S566" s="160"/>
      <c r="T566" s="160"/>
      <c r="U566" s="160"/>
      <c r="V566" s="160"/>
      <c r="W566" s="160"/>
    </row>
    <row r="567" spans="18:23" ht="12.75" customHeight="1" x14ac:dyDescent="0.2">
      <c r="R567" s="160"/>
      <c r="S567" s="160"/>
      <c r="T567" s="160"/>
      <c r="U567" s="160"/>
      <c r="V567" s="160"/>
      <c r="W567" s="160"/>
    </row>
    <row r="568" spans="18:23" ht="12.75" customHeight="1" x14ac:dyDescent="0.2">
      <c r="R568" s="160"/>
      <c r="S568" s="160"/>
      <c r="T568" s="160"/>
      <c r="U568" s="160"/>
      <c r="V568" s="160"/>
      <c r="W568" s="160"/>
    </row>
    <row r="569" spans="18:23" ht="12.75" customHeight="1" x14ac:dyDescent="0.2">
      <c r="R569" s="160"/>
      <c r="S569" s="160"/>
      <c r="T569" s="160"/>
      <c r="U569" s="160"/>
      <c r="V569" s="160"/>
      <c r="W569" s="160"/>
    </row>
    <row r="570" spans="18:23" ht="12.75" customHeight="1" x14ac:dyDescent="0.2">
      <c r="R570" s="160"/>
      <c r="S570" s="160"/>
      <c r="T570" s="160"/>
      <c r="U570" s="160"/>
      <c r="V570" s="160"/>
      <c r="W570" s="160"/>
    </row>
    <row r="571" spans="18:23" ht="12.75" customHeight="1" x14ac:dyDescent="0.2">
      <c r="R571" s="160"/>
      <c r="S571" s="160"/>
      <c r="T571" s="160"/>
      <c r="U571" s="160"/>
      <c r="V571" s="160"/>
      <c r="W571" s="160"/>
    </row>
    <row r="572" spans="18:23" ht="12.75" customHeight="1" x14ac:dyDescent="0.2">
      <c r="R572" s="160"/>
      <c r="S572" s="160"/>
      <c r="T572" s="160"/>
      <c r="U572" s="160"/>
      <c r="V572" s="160"/>
      <c r="W572" s="160"/>
    </row>
    <row r="573" spans="18:23" ht="12.75" customHeight="1" x14ac:dyDescent="0.2">
      <c r="R573" s="160"/>
      <c r="S573" s="160"/>
      <c r="T573" s="160"/>
      <c r="U573" s="160"/>
      <c r="V573" s="160"/>
      <c r="W573" s="160"/>
    </row>
    <row r="574" spans="18:23" ht="12.75" customHeight="1" x14ac:dyDescent="0.2">
      <c r="R574" s="160"/>
      <c r="S574" s="160"/>
      <c r="T574" s="160"/>
      <c r="U574" s="160"/>
      <c r="V574" s="160"/>
      <c r="W574" s="160"/>
    </row>
    <row r="575" spans="18:23" ht="12.75" customHeight="1" x14ac:dyDescent="0.2">
      <c r="R575" s="160"/>
      <c r="S575" s="160"/>
      <c r="T575" s="160"/>
      <c r="U575" s="160"/>
      <c r="V575" s="160"/>
      <c r="W575" s="160"/>
    </row>
    <row r="576" spans="18:23" ht="12.75" customHeight="1" x14ac:dyDescent="0.2">
      <c r="R576" s="160"/>
      <c r="S576" s="160"/>
      <c r="T576" s="160"/>
      <c r="U576" s="160"/>
      <c r="V576" s="160"/>
      <c r="W576" s="160"/>
    </row>
    <row r="577" spans="18:23" ht="12.75" customHeight="1" x14ac:dyDescent="0.2">
      <c r="R577" s="160"/>
      <c r="S577" s="160"/>
      <c r="T577" s="160"/>
      <c r="U577" s="160"/>
      <c r="V577" s="160"/>
      <c r="W577" s="160"/>
    </row>
    <row r="578" spans="18:23" ht="12.75" customHeight="1" x14ac:dyDescent="0.2">
      <c r="R578" s="160"/>
      <c r="S578" s="160"/>
      <c r="T578" s="160"/>
      <c r="U578" s="160"/>
      <c r="V578" s="160"/>
      <c r="W578" s="160"/>
    </row>
    <row r="579" spans="18:23" ht="12.75" customHeight="1" x14ac:dyDescent="0.2">
      <c r="R579" s="160"/>
      <c r="S579" s="160"/>
      <c r="T579" s="160"/>
      <c r="U579" s="160"/>
      <c r="V579" s="160"/>
      <c r="W579" s="160"/>
    </row>
    <row r="580" spans="18:23" ht="12.75" customHeight="1" x14ac:dyDescent="0.2">
      <c r="R580" s="160"/>
      <c r="S580" s="160"/>
      <c r="T580" s="160"/>
      <c r="U580" s="160"/>
      <c r="V580" s="160"/>
      <c r="W580" s="160"/>
    </row>
    <row r="581" spans="18:23" ht="12.75" customHeight="1" x14ac:dyDescent="0.2">
      <c r="R581" s="160"/>
      <c r="S581" s="160"/>
      <c r="T581" s="160"/>
      <c r="U581" s="160"/>
      <c r="V581" s="160"/>
      <c r="W581" s="160"/>
    </row>
    <row r="582" spans="18:23" ht="12.75" customHeight="1" x14ac:dyDescent="0.2">
      <c r="R582" s="160"/>
      <c r="S582" s="160"/>
      <c r="T582" s="160"/>
      <c r="U582" s="160"/>
      <c r="V582" s="160"/>
      <c r="W582" s="160"/>
    </row>
    <row r="583" spans="18:23" ht="12.75" customHeight="1" x14ac:dyDescent="0.2">
      <c r="R583" s="160"/>
      <c r="S583" s="160"/>
      <c r="T583" s="160"/>
      <c r="U583" s="160"/>
      <c r="V583" s="160"/>
      <c r="W583" s="160"/>
    </row>
    <row r="584" spans="18:23" ht="12.75" customHeight="1" x14ac:dyDescent="0.2">
      <c r="R584" s="160"/>
      <c r="S584" s="160"/>
      <c r="T584" s="160"/>
      <c r="U584" s="160"/>
      <c r="V584" s="160"/>
      <c r="W584" s="160"/>
    </row>
    <row r="585" spans="18:23" ht="12.75" customHeight="1" x14ac:dyDescent="0.2">
      <c r="R585" s="160"/>
      <c r="S585" s="160"/>
      <c r="T585" s="160"/>
      <c r="U585" s="160"/>
      <c r="V585" s="160"/>
      <c r="W585" s="160"/>
    </row>
    <row r="586" spans="18:23" ht="12.75" customHeight="1" x14ac:dyDescent="0.2">
      <c r="R586" s="160"/>
      <c r="S586" s="160"/>
      <c r="T586" s="160"/>
      <c r="U586" s="160"/>
      <c r="V586" s="160"/>
      <c r="W586" s="160"/>
    </row>
    <row r="587" spans="18:23" ht="12.75" customHeight="1" x14ac:dyDescent="0.2">
      <c r="R587" s="160"/>
      <c r="S587" s="160"/>
      <c r="T587" s="160"/>
      <c r="U587" s="160"/>
      <c r="V587" s="160"/>
      <c r="W587" s="160"/>
    </row>
    <row r="588" spans="18:23" ht="12.75" customHeight="1" x14ac:dyDescent="0.2">
      <c r="R588" s="160"/>
      <c r="S588" s="160"/>
      <c r="T588" s="160"/>
      <c r="U588" s="160"/>
      <c r="V588" s="160"/>
      <c r="W588" s="160"/>
    </row>
    <row r="589" spans="18:23" ht="12.75" customHeight="1" x14ac:dyDescent="0.2">
      <c r="R589" s="160"/>
      <c r="S589" s="160"/>
      <c r="T589" s="160"/>
      <c r="U589" s="160"/>
      <c r="V589" s="160"/>
      <c r="W589" s="160"/>
    </row>
    <row r="590" spans="18:23" ht="12.75" customHeight="1" x14ac:dyDescent="0.2">
      <c r="R590" s="160"/>
      <c r="S590" s="160"/>
      <c r="T590" s="160"/>
      <c r="U590" s="160"/>
      <c r="V590" s="160"/>
      <c r="W590" s="160"/>
    </row>
    <row r="591" spans="18:23" ht="12.75" customHeight="1" x14ac:dyDescent="0.2">
      <c r="R591" s="160"/>
      <c r="S591" s="160"/>
      <c r="T591" s="160"/>
      <c r="U591" s="160"/>
      <c r="V591" s="160"/>
      <c r="W591" s="160"/>
    </row>
    <row r="592" spans="18:23" ht="12.75" customHeight="1" x14ac:dyDescent="0.2">
      <c r="R592" s="160"/>
      <c r="S592" s="160"/>
      <c r="T592" s="160"/>
      <c r="U592" s="160"/>
      <c r="V592" s="160"/>
      <c r="W592" s="160"/>
    </row>
    <row r="593" spans="18:23" ht="12.75" customHeight="1" x14ac:dyDescent="0.2">
      <c r="R593" s="160"/>
      <c r="S593" s="160"/>
      <c r="T593" s="160"/>
      <c r="U593" s="160"/>
      <c r="V593" s="160"/>
      <c r="W593" s="160"/>
    </row>
    <row r="594" spans="18:23" ht="12.75" customHeight="1" x14ac:dyDescent="0.2">
      <c r="R594" s="160"/>
      <c r="S594" s="160"/>
      <c r="T594" s="160"/>
      <c r="U594" s="160"/>
      <c r="V594" s="160"/>
      <c r="W594" s="160"/>
    </row>
    <row r="595" spans="18:23" ht="12.75" customHeight="1" x14ac:dyDescent="0.2">
      <c r="R595" s="160"/>
      <c r="S595" s="160"/>
      <c r="T595" s="160"/>
      <c r="U595" s="160"/>
      <c r="V595" s="160"/>
      <c r="W595" s="160"/>
    </row>
    <row r="596" spans="18:23" ht="12.75" customHeight="1" x14ac:dyDescent="0.2">
      <c r="R596" s="160"/>
      <c r="S596" s="160"/>
      <c r="T596" s="160"/>
      <c r="U596" s="160"/>
      <c r="V596" s="160"/>
      <c r="W596" s="160"/>
    </row>
    <row r="597" spans="18:23" ht="12.75" customHeight="1" x14ac:dyDescent="0.2">
      <c r="R597" s="160"/>
      <c r="S597" s="160"/>
      <c r="T597" s="160"/>
      <c r="U597" s="160"/>
      <c r="V597" s="160"/>
      <c r="W597" s="160"/>
    </row>
    <row r="598" spans="18:23" ht="12.75" customHeight="1" x14ac:dyDescent="0.2">
      <c r="R598" s="160"/>
      <c r="S598" s="160"/>
      <c r="T598" s="160"/>
      <c r="U598" s="160"/>
      <c r="V598" s="160"/>
      <c r="W598" s="160"/>
    </row>
    <row r="599" spans="18:23" ht="12.75" customHeight="1" x14ac:dyDescent="0.2">
      <c r="R599" s="160"/>
      <c r="S599" s="160"/>
      <c r="T599" s="160"/>
      <c r="U599" s="160"/>
      <c r="V599" s="160"/>
      <c r="W599" s="160"/>
    </row>
    <row r="600" spans="18:23" ht="12.75" customHeight="1" x14ac:dyDescent="0.2">
      <c r="R600" s="160"/>
      <c r="S600" s="160"/>
      <c r="T600" s="160"/>
      <c r="U600" s="160"/>
      <c r="V600" s="160"/>
      <c r="W600" s="160"/>
    </row>
    <row r="601" spans="18:23" ht="12.75" customHeight="1" x14ac:dyDescent="0.2">
      <c r="R601" s="160"/>
      <c r="S601" s="160"/>
      <c r="T601" s="160"/>
      <c r="U601" s="160"/>
      <c r="V601" s="160"/>
      <c r="W601" s="160"/>
    </row>
    <row r="602" spans="18:23" ht="12.75" customHeight="1" x14ac:dyDescent="0.2">
      <c r="R602" s="160"/>
      <c r="S602" s="160"/>
      <c r="T602" s="160"/>
      <c r="U602" s="160"/>
      <c r="V602" s="160"/>
      <c r="W602" s="160"/>
    </row>
    <row r="603" spans="18:23" ht="12.75" customHeight="1" x14ac:dyDescent="0.2">
      <c r="R603" s="160"/>
      <c r="S603" s="160"/>
      <c r="T603" s="160"/>
      <c r="U603" s="160"/>
      <c r="V603" s="160"/>
      <c r="W603" s="160"/>
    </row>
    <row r="604" spans="18:23" ht="12.75" customHeight="1" x14ac:dyDescent="0.2">
      <c r="R604" s="160"/>
      <c r="S604" s="160"/>
      <c r="T604" s="160"/>
      <c r="U604" s="160"/>
      <c r="V604" s="160"/>
      <c r="W604" s="160"/>
    </row>
    <row r="605" spans="18:23" ht="12.75" customHeight="1" x14ac:dyDescent="0.2">
      <c r="R605" s="160"/>
      <c r="S605" s="160"/>
      <c r="T605" s="160"/>
      <c r="U605" s="160"/>
      <c r="V605" s="160"/>
      <c r="W605" s="160"/>
    </row>
    <row r="606" spans="18:23" ht="12.75" customHeight="1" x14ac:dyDescent="0.2">
      <c r="R606" s="160"/>
      <c r="S606" s="160"/>
      <c r="T606" s="160"/>
      <c r="U606" s="160"/>
      <c r="V606" s="160"/>
      <c r="W606" s="160"/>
    </row>
    <row r="607" spans="18:23" ht="12.75" customHeight="1" x14ac:dyDescent="0.2">
      <c r="R607" s="160"/>
      <c r="S607" s="160"/>
      <c r="T607" s="160"/>
      <c r="U607" s="160"/>
      <c r="V607" s="160"/>
      <c r="W607" s="160"/>
    </row>
    <row r="608" spans="18:23" ht="12.75" customHeight="1" x14ac:dyDescent="0.2">
      <c r="R608" s="160"/>
      <c r="S608" s="160"/>
      <c r="T608" s="160"/>
      <c r="U608" s="160"/>
      <c r="V608" s="160"/>
      <c r="W608" s="160"/>
    </row>
    <row r="609" spans="18:23" ht="12.75" customHeight="1" x14ac:dyDescent="0.2">
      <c r="R609" s="160"/>
      <c r="S609" s="160"/>
      <c r="T609" s="160"/>
      <c r="U609" s="160"/>
      <c r="V609" s="160"/>
      <c r="W609" s="160"/>
    </row>
    <row r="610" spans="18:23" ht="12.75" customHeight="1" x14ac:dyDescent="0.2">
      <c r="R610" s="160"/>
      <c r="S610" s="160"/>
      <c r="T610" s="160"/>
      <c r="U610" s="160"/>
      <c r="V610" s="160"/>
      <c r="W610" s="160"/>
    </row>
    <row r="611" spans="18:23" ht="12.75" customHeight="1" x14ac:dyDescent="0.2">
      <c r="R611" s="160"/>
      <c r="S611" s="160"/>
      <c r="T611" s="160"/>
      <c r="U611" s="160"/>
      <c r="V611" s="160"/>
      <c r="W611" s="160"/>
    </row>
    <row r="612" spans="18:23" ht="12.75" customHeight="1" x14ac:dyDescent="0.2">
      <c r="R612" s="160"/>
      <c r="S612" s="160"/>
      <c r="T612" s="160"/>
      <c r="U612" s="160"/>
      <c r="V612" s="160"/>
      <c r="W612" s="160"/>
    </row>
    <row r="613" spans="18:23" ht="12.75" customHeight="1" x14ac:dyDescent="0.2">
      <c r="R613" s="160"/>
      <c r="S613" s="160"/>
      <c r="T613" s="160"/>
      <c r="U613" s="160"/>
      <c r="V613" s="160"/>
      <c r="W613" s="160"/>
    </row>
    <row r="614" spans="18:23" ht="12.75" customHeight="1" x14ac:dyDescent="0.2">
      <c r="R614" s="160"/>
      <c r="S614" s="160"/>
      <c r="T614" s="160"/>
      <c r="U614" s="160"/>
      <c r="V614" s="160"/>
      <c r="W614" s="160"/>
    </row>
    <row r="615" spans="18:23" ht="12.75" customHeight="1" x14ac:dyDescent="0.2">
      <c r="R615" s="160"/>
      <c r="S615" s="160"/>
      <c r="T615" s="160"/>
      <c r="U615" s="160"/>
      <c r="V615" s="160"/>
      <c r="W615" s="160"/>
    </row>
    <row r="616" spans="18:23" ht="12.75" customHeight="1" x14ac:dyDescent="0.2">
      <c r="R616" s="160"/>
      <c r="S616" s="160"/>
      <c r="T616" s="160"/>
      <c r="U616" s="160"/>
      <c r="V616" s="160"/>
      <c r="W616" s="160"/>
    </row>
    <row r="617" spans="18:23" ht="12.75" customHeight="1" x14ac:dyDescent="0.2">
      <c r="R617" s="160"/>
      <c r="S617" s="160"/>
      <c r="T617" s="160"/>
      <c r="U617" s="160"/>
      <c r="V617" s="160"/>
      <c r="W617" s="160"/>
    </row>
    <row r="618" spans="18:23" ht="12.75" customHeight="1" x14ac:dyDescent="0.2">
      <c r="R618" s="160"/>
      <c r="S618" s="160"/>
      <c r="T618" s="160"/>
      <c r="U618" s="160"/>
      <c r="V618" s="160"/>
      <c r="W618" s="160"/>
    </row>
    <row r="619" spans="18:23" ht="12.75" customHeight="1" x14ac:dyDescent="0.2">
      <c r="R619" s="160"/>
      <c r="S619" s="160"/>
      <c r="T619" s="160"/>
      <c r="U619" s="160"/>
      <c r="V619" s="160"/>
      <c r="W619" s="160"/>
    </row>
    <row r="620" spans="18:23" ht="12.75" customHeight="1" x14ac:dyDescent="0.2">
      <c r="R620" s="160"/>
      <c r="S620" s="160"/>
      <c r="T620" s="160"/>
      <c r="U620" s="160"/>
      <c r="V620" s="160"/>
      <c r="W620" s="160"/>
    </row>
    <row r="621" spans="18:23" ht="12.75" customHeight="1" x14ac:dyDescent="0.2">
      <c r="R621" s="160"/>
      <c r="S621" s="160"/>
      <c r="T621" s="160"/>
      <c r="U621" s="160"/>
      <c r="V621" s="160"/>
      <c r="W621" s="160"/>
    </row>
    <row r="622" spans="18:23" ht="12.75" customHeight="1" x14ac:dyDescent="0.2">
      <c r="R622" s="160"/>
      <c r="S622" s="160"/>
      <c r="T622" s="160"/>
      <c r="U622" s="160"/>
      <c r="V622" s="160"/>
      <c r="W622" s="160"/>
    </row>
    <row r="623" spans="18:23" ht="12.75" customHeight="1" x14ac:dyDescent="0.2">
      <c r="R623" s="160"/>
      <c r="S623" s="160"/>
      <c r="T623" s="160"/>
      <c r="U623" s="160"/>
      <c r="V623" s="160"/>
      <c r="W623" s="160"/>
    </row>
    <row r="624" spans="18:23" ht="12.75" customHeight="1" x14ac:dyDescent="0.2">
      <c r="R624" s="160"/>
      <c r="S624" s="160"/>
      <c r="T624" s="160"/>
      <c r="U624" s="160"/>
      <c r="V624" s="160"/>
      <c r="W624" s="160"/>
    </row>
    <row r="625" spans="18:23" ht="12.75" customHeight="1" x14ac:dyDescent="0.2">
      <c r="R625" s="160"/>
      <c r="S625" s="160"/>
      <c r="T625" s="160"/>
      <c r="U625" s="160"/>
      <c r="V625" s="160"/>
      <c r="W625" s="160"/>
    </row>
    <row r="626" spans="18:23" ht="12.75" customHeight="1" x14ac:dyDescent="0.2">
      <c r="R626" s="160"/>
      <c r="S626" s="160"/>
      <c r="T626" s="160"/>
      <c r="U626" s="160"/>
      <c r="V626" s="160"/>
      <c r="W626" s="160"/>
    </row>
    <row r="627" spans="18:23" ht="12.75" customHeight="1" x14ac:dyDescent="0.2">
      <c r="R627" s="160"/>
      <c r="S627" s="160"/>
      <c r="T627" s="160"/>
      <c r="U627" s="160"/>
      <c r="V627" s="160"/>
      <c r="W627" s="160"/>
    </row>
    <row r="628" spans="18:23" ht="12.75" customHeight="1" x14ac:dyDescent="0.2">
      <c r="R628" s="160"/>
      <c r="S628" s="160"/>
      <c r="T628" s="160"/>
      <c r="U628" s="160"/>
      <c r="V628" s="160"/>
      <c r="W628" s="160"/>
    </row>
    <row r="629" spans="18:23" ht="12.75" customHeight="1" x14ac:dyDescent="0.2">
      <c r="R629" s="160"/>
      <c r="S629" s="160"/>
      <c r="T629" s="160"/>
      <c r="U629" s="160"/>
      <c r="V629" s="160"/>
      <c r="W629" s="160"/>
    </row>
    <row r="630" spans="18:23" ht="12.75" customHeight="1" x14ac:dyDescent="0.2">
      <c r="R630" s="160"/>
      <c r="S630" s="160"/>
      <c r="T630" s="160"/>
      <c r="U630" s="160"/>
      <c r="V630" s="160"/>
      <c r="W630" s="160"/>
    </row>
    <row r="631" spans="18:23" ht="12.75" customHeight="1" x14ac:dyDescent="0.2">
      <c r="R631" s="160"/>
      <c r="S631" s="160"/>
      <c r="T631" s="160"/>
      <c r="U631" s="160"/>
      <c r="V631" s="160"/>
      <c r="W631" s="160"/>
    </row>
    <row r="632" spans="18:23" ht="12.75" customHeight="1" x14ac:dyDescent="0.2">
      <c r="R632" s="160"/>
      <c r="S632" s="160"/>
      <c r="T632" s="160"/>
      <c r="U632" s="160"/>
      <c r="V632" s="160"/>
      <c r="W632" s="160"/>
    </row>
    <row r="633" spans="18:23" ht="12.75" customHeight="1" x14ac:dyDescent="0.2">
      <c r="R633" s="160"/>
      <c r="S633" s="160"/>
      <c r="T633" s="160"/>
      <c r="U633" s="160"/>
      <c r="V633" s="160"/>
      <c r="W633" s="160"/>
    </row>
    <row r="634" spans="18:23" ht="12.75" customHeight="1" x14ac:dyDescent="0.2">
      <c r="R634" s="160"/>
      <c r="S634" s="160"/>
      <c r="T634" s="160"/>
      <c r="U634" s="160"/>
      <c r="V634" s="160"/>
      <c r="W634" s="160"/>
    </row>
    <row r="635" spans="18:23" ht="12.75" customHeight="1" x14ac:dyDescent="0.2">
      <c r="R635" s="160"/>
      <c r="S635" s="160"/>
      <c r="T635" s="160"/>
      <c r="U635" s="160"/>
      <c r="V635" s="160"/>
      <c r="W635" s="160"/>
    </row>
    <row r="636" spans="18:23" ht="12.75" customHeight="1" x14ac:dyDescent="0.2">
      <c r="R636" s="160"/>
      <c r="S636" s="160"/>
      <c r="T636" s="160"/>
      <c r="U636" s="160"/>
      <c r="V636" s="160"/>
      <c r="W636" s="160"/>
    </row>
    <row r="637" spans="18:23" ht="12.75" customHeight="1" x14ac:dyDescent="0.2">
      <c r="R637" s="160"/>
      <c r="S637" s="160"/>
      <c r="T637" s="160"/>
      <c r="U637" s="160"/>
      <c r="V637" s="160"/>
      <c r="W637" s="160"/>
    </row>
    <row r="638" spans="18:23" ht="12.75" customHeight="1" x14ac:dyDescent="0.2">
      <c r="R638" s="160"/>
      <c r="S638" s="160"/>
      <c r="T638" s="160"/>
      <c r="U638" s="160"/>
      <c r="V638" s="160"/>
      <c r="W638" s="160"/>
    </row>
    <row r="639" spans="18:23" ht="12.75" customHeight="1" x14ac:dyDescent="0.2">
      <c r="R639" s="160"/>
      <c r="S639" s="160"/>
      <c r="T639" s="160"/>
      <c r="U639" s="160"/>
      <c r="V639" s="160"/>
      <c r="W639" s="160"/>
    </row>
    <row r="640" spans="18:23" ht="12.75" customHeight="1" x14ac:dyDescent="0.2">
      <c r="R640" s="160"/>
      <c r="S640" s="160"/>
      <c r="T640" s="160"/>
      <c r="U640" s="160"/>
      <c r="V640" s="160"/>
      <c r="W640" s="160"/>
    </row>
    <row r="641" spans="18:23" ht="12.75" customHeight="1" x14ac:dyDescent="0.2">
      <c r="R641" s="160"/>
      <c r="S641" s="160"/>
      <c r="T641" s="160"/>
      <c r="U641" s="160"/>
      <c r="V641" s="160"/>
      <c r="W641" s="160"/>
    </row>
    <row r="642" spans="18:23" ht="12.75" customHeight="1" x14ac:dyDescent="0.2">
      <c r="R642" s="160"/>
      <c r="S642" s="160"/>
      <c r="T642" s="160"/>
      <c r="U642" s="160"/>
      <c r="V642" s="160"/>
      <c r="W642" s="160"/>
    </row>
    <row r="643" spans="18:23" ht="12.75" customHeight="1" x14ac:dyDescent="0.2">
      <c r="R643" s="160"/>
      <c r="S643" s="160"/>
      <c r="T643" s="160"/>
      <c r="U643" s="160"/>
      <c r="V643" s="160"/>
      <c r="W643" s="160"/>
    </row>
    <row r="644" spans="18:23" ht="12.75" customHeight="1" x14ac:dyDescent="0.2">
      <c r="R644" s="160"/>
      <c r="S644" s="160"/>
      <c r="T644" s="160"/>
      <c r="U644" s="160"/>
      <c r="V644" s="160"/>
      <c r="W644" s="160"/>
    </row>
    <row r="645" spans="18:23" ht="12.75" customHeight="1" x14ac:dyDescent="0.2">
      <c r="R645" s="160"/>
      <c r="S645" s="160"/>
      <c r="T645" s="160"/>
      <c r="U645" s="160"/>
      <c r="V645" s="160"/>
      <c r="W645" s="160"/>
    </row>
    <row r="646" spans="18:23" ht="12.75" customHeight="1" x14ac:dyDescent="0.2">
      <c r="R646" s="160"/>
      <c r="S646" s="160"/>
      <c r="T646" s="160"/>
      <c r="U646" s="160"/>
      <c r="V646" s="160"/>
      <c r="W646" s="160"/>
    </row>
    <row r="647" spans="18:23" ht="12.75" customHeight="1" x14ac:dyDescent="0.2">
      <c r="R647" s="160"/>
      <c r="S647" s="160"/>
      <c r="T647" s="160"/>
      <c r="U647" s="160"/>
      <c r="V647" s="160"/>
      <c r="W647" s="160"/>
    </row>
    <row r="648" spans="18:23" ht="12.75" customHeight="1" x14ac:dyDescent="0.2">
      <c r="R648" s="160"/>
      <c r="S648" s="160"/>
      <c r="T648" s="160"/>
      <c r="U648" s="160"/>
      <c r="V648" s="160"/>
      <c r="W648" s="160"/>
    </row>
    <row r="649" spans="18:23" ht="12.75" customHeight="1" x14ac:dyDescent="0.2">
      <c r="R649" s="160"/>
      <c r="S649" s="160"/>
      <c r="T649" s="160"/>
      <c r="U649" s="160"/>
      <c r="V649" s="160"/>
      <c r="W649" s="160"/>
    </row>
    <row r="650" spans="18:23" ht="12.75" customHeight="1" x14ac:dyDescent="0.2">
      <c r="R650" s="160"/>
      <c r="S650" s="160"/>
      <c r="T650" s="160"/>
      <c r="U650" s="160"/>
      <c r="V650" s="160"/>
      <c r="W650" s="160"/>
    </row>
    <row r="651" spans="18:23" ht="12.75" customHeight="1" x14ac:dyDescent="0.2">
      <c r="R651" s="160"/>
      <c r="S651" s="160"/>
      <c r="T651" s="160"/>
      <c r="U651" s="160"/>
      <c r="V651" s="160"/>
      <c r="W651" s="160"/>
    </row>
    <row r="652" spans="18:23" ht="12.75" customHeight="1" x14ac:dyDescent="0.2">
      <c r="R652" s="160"/>
      <c r="S652" s="160"/>
      <c r="T652" s="160"/>
      <c r="U652" s="160"/>
      <c r="V652" s="160"/>
      <c r="W652" s="160"/>
    </row>
    <row r="653" spans="18:23" ht="12.75" customHeight="1" x14ac:dyDescent="0.2">
      <c r="R653" s="160"/>
      <c r="S653" s="160"/>
      <c r="T653" s="160"/>
      <c r="U653" s="160"/>
      <c r="V653" s="160"/>
      <c r="W653" s="160"/>
    </row>
    <row r="654" spans="18:23" ht="12.75" customHeight="1" x14ac:dyDescent="0.2">
      <c r="R654" s="160"/>
      <c r="S654" s="160"/>
      <c r="T654" s="160"/>
      <c r="U654" s="160"/>
      <c r="V654" s="160"/>
      <c r="W654" s="160"/>
    </row>
    <row r="655" spans="18:23" ht="12.75" customHeight="1" x14ac:dyDescent="0.2">
      <c r="R655" s="160"/>
      <c r="S655" s="160"/>
      <c r="T655" s="160"/>
      <c r="U655" s="160"/>
      <c r="V655" s="160"/>
      <c r="W655" s="160"/>
    </row>
    <row r="656" spans="18:23" ht="12.75" customHeight="1" x14ac:dyDescent="0.2">
      <c r="R656" s="160"/>
      <c r="S656" s="160"/>
      <c r="T656" s="160"/>
      <c r="U656" s="160"/>
      <c r="V656" s="160"/>
      <c r="W656" s="160"/>
    </row>
    <row r="657" spans="18:23" ht="12.75" customHeight="1" x14ac:dyDescent="0.2">
      <c r="R657" s="160"/>
      <c r="S657" s="160"/>
      <c r="T657" s="160"/>
      <c r="U657" s="160"/>
      <c r="V657" s="160"/>
      <c r="W657" s="160"/>
    </row>
    <row r="658" spans="18:23" ht="12.75" customHeight="1" x14ac:dyDescent="0.2">
      <c r="R658" s="160"/>
      <c r="S658" s="160"/>
      <c r="T658" s="160"/>
      <c r="U658" s="160"/>
      <c r="V658" s="160"/>
      <c r="W658" s="160"/>
    </row>
    <row r="659" spans="18:23" ht="12.75" customHeight="1" x14ac:dyDescent="0.2">
      <c r="R659" s="160"/>
      <c r="S659" s="160"/>
      <c r="T659" s="160"/>
      <c r="U659" s="160"/>
      <c r="V659" s="160"/>
      <c r="W659" s="160"/>
    </row>
    <row r="660" spans="18:23" ht="12.75" customHeight="1" x14ac:dyDescent="0.2">
      <c r="R660" s="160"/>
      <c r="S660" s="160"/>
      <c r="T660" s="160"/>
      <c r="U660" s="160"/>
      <c r="V660" s="160"/>
      <c r="W660" s="160"/>
    </row>
    <row r="661" spans="18:23" ht="12.75" customHeight="1" x14ac:dyDescent="0.2">
      <c r="R661" s="160"/>
      <c r="S661" s="160"/>
      <c r="T661" s="160"/>
      <c r="U661" s="160"/>
      <c r="V661" s="160"/>
      <c r="W661" s="160"/>
    </row>
    <row r="662" spans="18:23" ht="12.75" customHeight="1" x14ac:dyDescent="0.2">
      <c r="R662" s="160"/>
      <c r="S662" s="160"/>
      <c r="T662" s="160"/>
      <c r="U662" s="160"/>
      <c r="V662" s="160"/>
      <c r="W662" s="160"/>
    </row>
    <row r="663" spans="18:23" ht="12.75" customHeight="1" x14ac:dyDescent="0.2">
      <c r="R663" s="160"/>
      <c r="S663" s="160"/>
      <c r="T663" s="160"/>
      <c r="U663" s="160"/>
      <c r="V663" s="160"/>
      <c r="W663" s="160"/>
    </row>
    <row r="664" spans="18:23" ht="12.75" customHeight="1" x14ac:dyDescent="0.2">
      <c r="R664" s="160"/>
      <c r="S664" s="160"/>
      <c r="T664" s="160"/>
      <c r="U664" s="160"/>
      <c r="V664" s="160"/>
      <c r="W664" s="160"/>
    </row>
    <row r="665" spans="18:23" ht="12.75" customHeight="1" x14ac:dyDescent="0.2">
      <c r="R665" s="160"/>
      <c r="S665" s="160"/>
      <c r="T665" s="160"/>
      <c r="U665" s="160"/>
      <c r="V665" s="160"/>
      <c r="W665" s="160"/>
    </row>
    <row r="666" spans="18:23" ht="12.75" customHeight="1" x14ac:dyDescent="0.2">
      <c r="R666" s="160"/>
      <c r="S666" s="160"/>
      <c r="T666" s="160"/>
      <c r="U666" s="160"/>
      <c r="V666" s="160"/>
      <c r="W666" s="160"/>
    </row>
    <row r="667" spans="18:23" ht="12.75" customHeight="1" x14ac:dyDescent="0.2">
      <c r="R667" s="160"/>
      <c r="S667" s="160"/>
      <c r="T667" s="160"/>
      <c r="U667" s="160"/>
      <c r="V667" s="160"/>
      <c r="W667" s="160"/>
    </row>
    <row r="668" spans="18:23" ht="12.75" customHeight="1" x14ac:dyDescent="0.2">
      <c r="R668" s="160"/>
      <c r="S668" s="160"/>
      <c r="T668" s="160"/>
      <c r="U668" s="160"/>
      <c r="V668" s="160"/>
      <c r="W668" s="160"/>
    </row>
    <row r="669" spans="18:23" ht="12.75" customHeight="1" x14ac:dyDescent="0.2">
      <c r="R669" s="160"/>
      <c r="S669" s="160"/>
      <c r="T669" s="160"/>
      <c r="U669" s="160"/>
      <c r="V669" s="160"/>
      <c r="W669" s="160"/>
    </row>
    <row r="670" spans="18:23" ht="12.75" customHeight="1" x14ac:dyDescent="0.2">
      <c r="R670" s="160"/>
      <c r="S670" s="160"/>
      <c r="T670" s="160"/>
      <c r="U670" s="160"/>
      <c r="V670" s="160"/>
      <c r="W670" s="160"/>
    </row>
    <row r="671" spans="18:23" ht="12.75" customHeight="1" x14ac:dyDescent="0.2">
      <c r="R671" s="160"/>
      <c r="S671" s="160"/>
      <c r="T671" s="160"/>
      <c r="U671" s="160"/>
      <c r="V671" s="160"/>
      <c r="W671" s="160"/>
    </row>
    <row r="672" spans="18:23" ht="12.75" customHeight="1" x14ac:dyDescent="0.2">
      <c r="R672" s="160"/>
      <c r="S672" s="160"/>
      <c r="T672" s="160"/>
      <c r="U672" s="160"/>
      <c r="V672" s="160"/>
      <c r="W672" s="160"/>
    </row>
    <row r="673" spans="18:23" ht="12.75" customHeight="1" x14ac:dyDescent="0.2">
      <c r="R673" s="160"/>
      <c r="S673" s="160"/>
      <c r="T673" s="160"/>
      <c r="U673" s="160"/>
      <c r="V673" s="160"/>
      <c r="W673" s="160"/>
    </row>
    <row r="674" spans="18:23" ht="12.75" customHeight="1" x14ac:dyDescent="0.2">
      <c r="R674" s="160"/>
      <c r="S674" s="160"/>
      <c r="T674" s="160"/>
      <c r="U674" s="160"/>
      <c r="V674" s="160"/>
      <c r="W674" s="160"/>
    </row>
    <row r="675" spans="18:23" ht="12.75" customHeight="1" x14ac:dyDescent="0.2">
      <c r="R675" s="160"/>
      <c r="S675" s="160"/>
      <c r="T675" s="160"/>
      <c r="U675" s="160"/>
      <c r="V675" s="160"/>
      <c r="W675" s="160"/>
    </row>
    <row r="676" spans="18:23" ht="12.75" customHeight="1" x14ac:dyDescent="0.2">
      <c r="R676" s="160"/>
      <c r="S676" s="160"/>
      <c r="T676" s="160"/>
      <c r="U676" s="160"/>
      <c r="V676" s="160"/>
      <c r="W676" s="160"/>
    </row>
    <row r="677" spans="18:23" ht="12.75" customHeight="1" x14ac:dyDescent="0.2">
      <c r="R677" s="160"/>
      <c r="S677" s="160"/>
      <c r="T677" s="160"/>
      <c r="U677" s="160"/>
      <c r="V677" s="160"/>
      <c r="W677" s="160"/>
    </row>
    <row r="678" spans="18:23" ht="12.75" customHeight="1" x14ac:dyDescent="0.2">
      <c r="R678" s="160"/>
      <c r="S678" s="160"/>
      <c r="T678" s="160"/>
      <c r="U678" s="160"/>
      <c r="V678" s="160"/>
      <c r="W678" s="160"/>
    </row>
    <row r="679" spans="18:23" ht="12.75" customHeight="1" x14ac:dyDescent="0.2">
      <c r="R679" s="160"/>
      <c r="S679" s="160"/>
      <c r="T679" s="160"/>
      <c r="U679" s="160"/>
      <c r="V679" s="160"/>
      <c r="W679" s="160"/>
    </row>
    <row r="680" spans="18:23" ht="12.75" customHeight="1" x14ac:dyDescent="0.2">
      <c r="R680" s="160"/>
      <c r="S680" s="160"/>
      <c r="T680" s="160"/>
      <c r="U680" s="160"/>
      <c r="V680" s="160"/>
      <c r="W680" s="160"/>
    </row>
    <row r="681" spans="18:23" ht="12.75" customHeight="1" x14ac:dyDescent="0.2">
      <c r="R681" s="160"/>
      <c r="S681" s="160"/>
      <c r="T681" s="160"/>
      <c r="U681" s="160"/>
      <c r="V681" s="160"/>
      <c r="W681" s="160"/>
    </row>
    <row r="682" spans="18:23" ht="12.75" customHeight="1" x14ac:dyDescent="0.2">
      <c r="R682" s="160"/>
      <c r="S682" s="160"/>
      <c r="T682" s="160"/>
      <c r="U682" s="160"/>
      <c r="V682" s="160"/>
      <c r="W682" s="160"/>
    </row>
    <row r="683" spans="18:23" ht="12.75" customHeight="1" x14ac:dyDescent="0.2">
      <c r="R683" s="160"/>
      <c r="S683" s="160"/>
      <c r="T683" s="160"/>
      <c r="U683" s="160"/>
      <c r="V683" s="160"/>
      <c r="W683" s="160"/>
    </row>
    <row r="684" spans="18:23" ht="12.75" customHeight="1" x14ac:dyDescent="0.2">
      <c r="R684" s="160"/>
      <c r="S684" s="160"/>
      <c r="T684" s="160"/>
      <c r="U684" s="160"/>
      <c r="V684" s="160"/>
      <c r="W684" s="160"/>
    </row>
    <row r="685" spans="18:23" ht="12.75" customHeight="1" x14ac:dyDescent="0.2">
      <c r="R685" s="160"/>
      <c r="S685" s="160"/>
      <c r="T685" s="160"/>
      <c r="U685" s="160"/>
      <c r="V685" s="160"/>
      <c r="W685" s="160"/>
    </row>
    <row r="686" spans="18:23" ht="12.75" customHeight="1" x14ac:dyDescent="0.2">
      <c r="R686" s="160"/>
      <c r="S686" s="160"/>
      <c r="T686" s="160"/>
      <c r="U686" s="160"/>
      <c r="V686" s="160"/>
      <c r="W686" s="160"/>
    </row>
    <row r="687" spans="18:23" ht="12.75" customHeight="1" x14ac:dyDescent="0.2">
      <c r="R687" s="160"/>
      <c r="S687" s="160"/>
      <c r="T687" s="160"/>
      <c r="U687" s="160"/>
      <c r="V687" s="160"/>
      <c r="W687" s="160"/>
    </row>
    <row r="688" spans="18:23" ht="12.75" customHeight="1" x14ac:dyDescent="0.2">
      <c r="R688" s="160"/>
      <c r="S688" s="160"/>
      <c r="T688" s="160"/>
      <c r="U688" s="160"/>
      <c r="V688" s="160"/>
      <c r="W688" s="160"/>
    </row>
    <row r="689" spans="18:23" ht="12.75" customHeight="1" x14ac:dyDescent="0.2">
      <c r="R689" s="160"/>
      <c r="S689" s="160"/>
      <c r="T689" s="160"/>
      <c r="U689" s="160"/>
      <c r="V689" s="160"/>
      <c r="W689" s="160"/>
    </row>
    <row r="690" spans="18:23" ht="12.75" customHeight="1" x14ac:dyDescent="0.2">
      <c r="R690" s="160"/>
      <c r="S690" s="160"/>
      <c r="T690" s="160"/>
      <c r="U690" s="160"/>
      <c r="V690" s="160"/>
      <c r="W690" s="160"/>
    </row>
    <row r="691" spans="18:23" ht="12.75" customHeight="1" x14ac:dyDescent="0.2">
      <c r="R691" s="160"/>
      <c r="S691" s="160"/>
      <c r="T691" s="160"/>
      <c r="U691" s="160"/>
      <c r="V691" s="160"/>
      <c r="W691" s="160"/>
    </row>
    <row r="692" spans="18:23" ht="12.75" customHeight="1" x14ac:dyDescent="0.2">
      <c r="R692" s="160"/>
      <c r="S692" s="160"/>
      <c r="T692" s="160"/>
      <c r="U692" s="160"/>
      <c r="V692" s="160"/>
      <c r="W692" s="160"/>
    </row>
    <row r="693" spans="18:23" ht="12.75" customHeight="1" x14ac:dyDescent="0.2">
      <c r="R693" s="160"/>
      <c r="S693" s="160"/>
      <c r="T693" s="160"/>
      <c r="U693" s="160"/>
      <c r="V693" s="160"/>
      <c r="W693" s="160"/>
    </row>
    <row r="694" spans="18:23" ht="12.75" customHeight="1" x14ac:dyDescent="0.2">
      <c r="R694" s="160"/>
      <c r="S694" s="160"/>
      <c r="T694" s="160"/>
      <c r="U694" s="160"/>
      <c r="V694" s="160"/>
      <c r="W694" s="160"/>
    </row>
    <row r="695" spans="18:23" ht="12.75" customHeight="1" x14ac:dyDescent="0.2">
      <c r="R695" s="160"/>
      <c r="S695" s="160"/>
      <c r="T695" s="160"/>
      <c r="U695" s="160"/>
      <c r="V695" s="160"/>
      <c r="W695" s="160"/>
    </row>
    <row r="696" spans="18:23" ht="12.75" customHeight="1" x14ac:dyDescent="0.2">
      <c r="R696" s="160"/>
      <c r="S696" s="160"/>
      <c r="T696" s="160"/>
      <c r="U696" s="160"/>
      <c r="V696" s="160"/>
      <c r="W696" s="160"/>
    </row>
    <row r="697" spans="18:23" ht="12.75" customHeight="1" x14ac:dyDescent="0.2">
      <c r="R697" s="160"/>
      <c r="S697" s="160"/>
      <c r="T697" s="160"/>
      <c r="U697" s="160"/>
      <c r="V697" s="160"/>
      <c r="W697" s="160"/>
    </row>
    <row r="698" spans="18:23" ht="12.75" customHeight="1" x14ac:dyDescent="0.2">
      <c r="R698" s="160"/>
      <c r="S698" s="160"/>
      <c r="T698" s="160"/>
      <c r="U698" s="160"/>
      <c r="V698" s="160"/>
      <c r="W698" s="160"/>
    </row>
    <row r="699" spans="18:23" ht="12.75" customHeight="1" x14ac:dyDescent="0.2">
      <c r="R699" s="160"/>
      <c r="S699" s="160"/>
      <c r="T699" s="160"/>
      <c r="U699" s="160"/>
      <c r="V699" s="160"/>
      <c r="W699" s="160"/>
    </row>
    <row r="700" spans="18:23" ht="12.75" customHeight="1" x14ac:dyDescent="0.2">
      <c r="R700" s="160"/>
      <c r="S700" s="160"/>
      <c r="T700" s="160"/>
      <c r="U700" s="160"/>
      <c r="V700" s="160"/>
      <c r="W700" s="160"/>
    </row>
    <row r="701" spans="18:23" ht="12.75" customHeight="1" x14ac:dyDescent="0.2">
      <c r="R701" s="160"/>
      <c r="S701" s="160"/>
      <c r="T701" s="160"/>
      <c r="U701" s="160"/>
      <c r="V701" s="160"/>
      <c r="W701" s="160"/>
    </row>
    <row r="702" spans="18:23" ht="12.75" customHeight="1" x14ac:dyDescent="0.2">
      <c r="R702" s="160"/>
      <c r="S702" s="160"/>
      <c r="T702" s="160"/>
      <c r="U702" s="160"/>
      <c r="V702" s="160"/>
      <c r="W702" s="160"/>
    </row>
    <row r="703" spans="18:23" ht="12.75" customHeight="1" x14ac:dyDescent="0.2">
      <c r="R703" s="160"/>
      <c r="S703" s="160"/>
      <c r="T703" s="160"/>
      <c r="U703" s="160"/>
      <c r="V703" s="160"/>
      <c r="W703" s="160"/>
    </row>
    <row r="704" spans="18:23" ht="12.75" customHeight="1" x14ac:dyDescent="0.2">
      <c r="R704" s="160"/>
      <c r="S704" s="160"/>
      <c r="T704" s="160"/>
      <c r="U704" s="160"/>
      <c r="V704" s="160"/>
      <c r="W704" s="160"/>
    </row>
    <row r="705" spans="18:23" ht="12.75" customHeight="1" x14ac:dyDescent="0.2">
      <c r="R705" s="160"/>
      <c r="S705" s="160"/>
      <c r="T705" s="160"/>
      <c r="U705" s="160"/>
      <c r="V705" s="160"/>
      <c r="W705" s="160"/>
    </row>
    <row r="706" spans="18:23" ht="12.75" customHeight="1" x14ac:dyDescent="0.2">
      <c r="R706" s="160"/>
      <c r="S706" s="160"/>
      <c r="T706" s="160"/>
      <c r="U706" s="160"/>
      <c r="V706" s="160"/>
      <c r="W706" s="160"/>
    </row>
    <row r="707" spans="18:23" ht="12.75" customHeight="1" x14ac:dyDescent="0.2">
      <c r="R707" s="160"/>
      <c r="S707" s="160"/>
      <c r="T707" s="160"/>
      <c r="U707" s="160"/>
      <c r="V707" s="160"/>
      <c r="W707" s="160"/>
    </row>
    <row r="708" spans="18:23" ht="12.75" customHeight="1" x14ac:dyDescent="0.2">
      <c r="R708" s="160"/>
      <c r="S708" s="160"/>
      <c r="T708" s="160"/>
      <c r="U708" s="160"/>
      <c r="V708" s="160"/>
      <c r="W708" s="160"/>
    </row>
    <row r="709" spans="18:23" ht="12.75" customHeight="1" x14ac:dyDescent="0.2">
      <c r="R709" s="160"/>
      <c r="S709" s="160"/>
      <c r="T709" s="160"/>
      <c r="U709" s="160"/>
      <c r="V709" s="160"/>
      <c r="W709" s="160"/>
    </row>
    <row r="710" spans="18:23" ht="12.75" customHeight="1" x14ac:dyDescent="0.2">
      <c r="R710" s="160"/>
      <c r="S710" s="160"/>
      <c r="T710" s="160"/>
      <c r="U710" s="160"/>
      <c r="V710" s="160"/>
      <c r="W710" s="160"/>
    </row>
    <row r="711" spans="18:23" ht="12.75" customHeight="1" x14ac:dyDescent="0.2">
      <c r="R711" s="160"/>
      <c r="S711" s="160"/>
      <c r="T711" s="160"/>
      <c r="U711" s="160"/>
      <c r="V711" s="160"/>
      <c r="W711" s="160"/>
    </row>
    <row r="712" spans="18:23" ht="12.75" customHeight="1" x14ac:dyDescent="0.2">
      <c r="R712" s="160"/>
      <c r="S712" s="160"/>
      <c r="T712" s="160"/>
      <c r="U712" s="160"/>
      <c r="V712" s="160"/>
      <c r="W712" s="160"/>
    </row>
    <row r="713" spans="18:23" ht="12.75" customHeight="1" x14ac:dyDescent="0.2">
      <c r="R713" s="160"/>
      <c r="S713" s="160"/>
      <c r="T713" s="160"/>
      <c r="U713" s="160"/>
      <c r="V713" s="160"/>
      <c r="W713" s="160"/>
    </row>
    <row r="714" spans="18:23" ht="12.75" customHeight="1" x14ac:dyDescent="0.2">
      <c r="R714" s="160"/>
      <c r="S714" s="160"/>
      <c r="T714" s="160"/>
      <c r="U714" s="160"/>
      <c r="V714" s="160"/>
      <c r="W714" s="160"/>
    </row>
    <row r="715" spans="18:23" ht="12.75" customHeight="1" x14ac:dyDescent="0.2">
      <c r="R715" s="160"/>
      <c r="S715" s="160"/>
      <c r="T715" s="160"/>
      <c r="U715" s="160"/>
      <c r="V715" s="160"/>
      <c r="W715" s="160"/>
    </row>
    <row r="716" spans="18:23" ht="12.75" customHeight="1" x14ac:dyDescent="0.2">
      <c r="R716" s="160"/>
      <c r="S716" s="160"/>
      <c r="T716" s="160"/>
      <c r="U716" s="160"/>
      <c r="V716" s="160"/>
      <c r="W716" s="160"/>
    </row>
    <row r="717" spans="18:23" ht="12.75" customHeight="1" x14ac:dyDescent="0.2">
      <c r="R717" s="160"/>
      <c r="S717" s="160"/>
      <c r="T717" s="160"/>
      <c r="U717" s="160"/>
      <c r="V717" s="160"/>
      <c r="W717" s="160"/>
    </row>
    <row r="718" spans="18:23" ht="12.75" customHeight="1" x14ac:dyDescent="0.2">
      <c r="R718" s="160"/>
      <c r="S718" s="160"/>
      <c r="T718" s="160"/>
      <c r="U718" s="160"/>
      <c r="V718" s="160"/>
      <c r="W718" s="160"/>
    </row>
    <row r="719" spans="18:23" ht="12.75" customHeight="1" x14ac:dyDescent="0.2">
      <c r="R719" s="160"/>
      <c r="S719" s="160"/>
      <c r="T719" s="160"/>
      <c r="U719" s="160"/>
      <c r="V719" s="160"/>
      <c r="W719" s="160"/>
    </row>
    <row r="720" spans="18:23" ht="12.75" customHeight="1" x14ac:dyDescent="0.2">
      <c r="R720" s="160"/>
      <c r="S720" s="160"/>
      <c r="T720" s="160"/>
      <c r="U720" s="160"/>
      <c r="V720" s="160"/>
      <c r="W720" s="160"/>
    </row>
    <row r="721" spans="18:23" ht="12.75" customHeight="1" x14ac:dyDescent="0.2">
      <c r="R721" s="160"/>
      <c r="S721" s="160"/>
      <c r="T721" s="160"/>
      <c r="U721" s="160"/>
      <c r="V721" s="160"/>
      <c r="W721" s="160"/>
    </row>
    <row r="722" spans="18:23" ht="12.75" customHeight="1" x14ac:dyDescent="0.2">
      <c r="R722" s="160"/>
      <c r="S722" s="160"/>
      <c r="T722" s="160"/>
      <c r="U722" s="160"/>
      <c r="V722" s="160"/>
      <c r="W722" s="160"/>
    </row>
    <row r="723" spans="18:23" ht="12.75" customHeight="1" x14ac:dyDescent="0.2">
      <c r="R723" s="160"/>
      <c r="S723" s="160"/>
      <c r="T723" s="160"/>
      <c r="U723" s="160"/>
      <c r="V723" s="160"/>
      <c r="W723" s="160"/>
    </row>
    <row r="724" spans="18:23" ht="12.75" customHeight="1" x14ac:dyDescent="0.2">
      <c r="R724" s="160"/>
      <c r="S724" s="160"/>
      <c r="T724" s="160"/>
      <c r="U724" s="160"/>
      <c r="V724" s="160"/>
      <c r="W724" s="160"/>
    </row>
    <row r="725" spans="18:23" ht="12.75" customHeight="1" x14ac:dyDescent="0.2">
      <c r="R725" s="160"/>
      <c r="S725" s="160"/>
      <c r="T725" s="160"/>
      <c r="U725" s="160"/>
      <c r="V725" s="160"/>
      <c r="W725" s="160"/>
    </row>
    <row r="726" spans="18:23" ht="12.75" customHeight="1" x14ac:dyDescent="0.2">
      <c r="R726" s="160"/>
      <c r="S726" s="160"/>
      <c r="T726" s="160"/>
      <c r="U726" s="160"/>
      <c r="V726" s="160"/>
      <c r="W726" s="160"/>
    </row>
    <row r="727" spans="18:23" ht="12.75" customHeight="1" x14ac:dyDescent="0.2">
      <c r="R727" s="160"/>
      <c r="S727" s="160"/>
      <c r="T727" s="160"/>
      <c r="U727" s="160"/>
      <c r="V727" s="160"/>
      <c r="W727" s="160"/>
    </row>
    <row r="728" spans="18:23" ht="12.75" customHeight="1" x14ac:dyDescent="0.2">
      <c r="R728" s="160"/>
      <c r="S728" s="160"/>
      <c r="T728" s="160"/>
      <c r="U728" s="160"/>
      <c r="V728" s="160"/>
      <c r="W728" s="160"/>
    </row>
    <row r="729" spans="18:23" ht="12.75" customHeight="1" x14ac:dyDescent="0.2">
      <c r="R729" s="160"/>
      <c r="S729" s="160"/>
      <c r="T729" s="160"/>
      <c r="U729" s="160"/>
      <c r="V729" s="160"/>
      <c r="W729" s="160"/>
    </row>
    <row r="730" spans="18:23" ht="12.75" customHeight="1" x14ac:dyDescent="0.2">
      <c r="R730" s="160"/>
      <c r="S730" s="160"/>
      <c r="T730" s="160"/>
      <c r="U730" s="160"/>
      <c r="V730" s="160"/>
      <c r="W730" s="160"/>
    </row>
    <row r="731" spans="18:23" ht="12.75" customHeight="1" x14ac:dyDescent="0.2">
      <c r="R731" s="160"/>
      <c r="S731" s="160"/>
      <c r="T731" s="160"/>
      <c r="U731" s="160"/>
      <c r="V731" s="160"/>
      <c r="W731" s="160"/>
    </row>
    <row r="732" spans="18:23" ht="12.75" customHeight="1" x14ac:dyDescent="0.2">
      <c r="R732" s="160"/>
      <c r="S732" s="160"/>
      <c r="T732" s="160"/>
      <c r="U732" s="160"/>
      <c r="V732" s="160"/>
      <c r="W732" s="160"/>
    </row>
    <row r="733" spans="18:23" ht="12.75" customHeight="1" x14ac:dyDescent="0.2">
      <c r="R733" s="160"/>
      <c r="S733" s="160"/>
      <c r="T733" s="160"/>
      <c r="U733" s="160"/>
      <c r="V733" s="160"/>
      <c r="W733" s="160"/>
    </row>
    <row r="734" spans="18:23" ht="12.75" customHeight="1" x14ac:dyDescent="0.2">
      <c r="R734" s="160"/>
      <c r="S734" s="160"/>
      <c r="T734" s="160"/>
      <c r="U734" s="160"/>
      <c r="V734" s="160"/>
      <c r="W734" s="160"/>
    </row>
    <row r="735" spans="18:23" ht="12.75" customHeight="1" x14ac:dyDescent="0.2">
      <c r="R735" s="160"/>
      <c r="S735" s="160"/>
      <c r="T735" s="160"/>
      <c r="U735" s="160"/>
      <c r="V735" s="160"/>
      <c r="W735" s="160"/>
    </row>
    <row r="736" spans="18:23" ht="12.75" customHeight="1" x14ac:dyDescent="0.2">
      <c r="R736" s="160"/>
      <c r="S736" s="160"/>
      <c r="T736" s="160"/>
      <c r="U736" s="160"/>
      <c r="V736" s="160"/>
      <c r="W736" s="160"/>
    </row>
    <row r="737" spans="18:23" ht="12.75" customHeight="1" x14ac:dyDescent="0.2">
      <c r="R737" s="160"/>
      <c r="S737" s="160"/>
      <c r="T737" s="160"/>
      <c r="U737" s="160"/>
      <c r="V737" s="160"/>
      <c r="W737" s="160"/>
    </row>
    <row r="738" spans="18:23" ht="12.75" customHeight="1" x14ac:dyDescent="0.2">
      <c r="R738" s="160"/>
      <c r="S738" s="160"/>
      <c r="T738" s="160"/>
      <c r="U738" s="160"/>
      <c r="V738" s="160"/>
      <c r="W738" s="160"/>
    </row>
    <row r="739" spans="18:23" ht="12.75" customHeight="1" x14ac:dyDescent="0.2">
      <c r="R739" s="160"/>
      <c r="S739" s="160"/>
      <c r="T739" s="160"/>
      <c r="U739" s="160"/>
      <c r="V739" s="160"/>
      <c r="W739" s="160"/>
    </row>
    <row r="740" spans="18:23" ht="12.75" customHeight="1" x14ac:dyDescent="0.2">
      <c r="R740" s="160"/>
      <c r="S740" s="160"/>
      <c r="T740" s="160"/>
      <c r="U740" s="160"/>
      <c r="V740" s="160"/>
      <c r="W740" s="160"/>
    </row>
    <row r="741" spans="18:23" ht="12.75" customHeight="1" x14ac:dyDescent="0.2">
      <c r="R741" s="160"/>
      <c r="S741" s="160"/>
      <c r="T741" s="160"/>
      <c r="U741" s="160"/>
      <c r="V741" s="160"/>
      <c r="W741" s="160"/>
    </row>
    <row r="742" spans="18:23" ht="12.75" customHeight="1" x14ac:dyDescent="0.2">
      <c r="R742" s="160"/>
      <c r="S742" s="160"/>
      <c r="T742" s="160"/>
      <c r="U742" s="160"/>
      <c r="V742" s="160"/>
      <c r="W742" s="160"/>
    </row>
    <row r="743" spans="18:23" ht="12.75" customHeight="1" x14ac:dyDescent="0.2">
      <c r="R743" s="160"/>
      <c r="S743" s="160"/>
      <c r="T743" s="160"/>
      <c r="U743" s="160"/>
      <c r="V743" s="160"/>
      <c r="W743" s="160"/>
    </row>
    <row r="744" spans="18:23" ht="12.75" customHeight="1" x14ac:dyDescent="0.2">
      <c r="R744" s="160"/>
      <c r="S744" s="160"/>
      <c r="T744" s="160"/>
      <c r="U744" s="160"/>
      <c r="V744" s="160"/>
      <c r="W744" s="160"/>
    </row>
    <row r="745" spans="18:23" ht="12.75" customHeight="1" x14ac:dyDescent="0.2">
      <c r="R745" s="160"/>
      <c r="S745" s="160"/>
      <c r="T745" s="160"/>
      <c r="U745" s="160"/>
      <c r="V745" s="160"/>
      <c r="W745" s="160"/>
    </row>
    <row r="746" spans="18:23" ht="12.75" customHeight="1" x14ac:dyDescent="0.2">
      <c r="R746" s="160"/>
      <c r="S746" s="160"/>
      <c r="T746" s="160"/>
      <c r="U746" s="160"/>
      <c r="V746" s="160"/>
      <c r="W746" s="160"/>
    </row>
    <row r="747" spans="18:23" ht="12.75" customHeight="1" x14ac:dyDescent="0.2">
      <c r="R747" s="160"/>
      <c r="S747" s="160"/>
      <c r="T747" s="160"/>
      <c r="U747" s="160"/>
      <c r="V747" s="160"/>
      <c r="W747" s="160"/>
    </row>
    <row r="748" spans="18:23" ht="12.75" customHeight="1" x14ac:dyDescent="0.2">
      <c r="R748" s="160"/>
      <c r="S748" s="160"/>
      <c r="T748" s="160"/>
      <c r="U748" s="160"/>
      <c r="V748" s="160"/>
      <c r="W748" s="160"/>
    </row>
    <row r="749" spans="18:23" ht="12.75" customHeight="1" x14ac:dyDescent="0.2">
      <c r="R749" s="160"/>
      <c r="S749" s="160"/>
      <c r="T749" s="160"/>
      <c r="U749" s="160"/>
      <c r="V749" s="160"/>
      <c r="W749" s="160"/>
    </row>
    <row r="750" spans="18:23" ht="12.75" customHeight="1" x14ac:dyDescent="0.2">
      <c r="R750" s="160"/>
      <c r="S750" s="160"/>
      <c r="T750" s="160"/>
      <c r="U750" s="160"/>
      <c r="V750" s="160"/>
      <c r="W750" s="160"/>
    </row>
    <row r="751" spans="18:23" ht="12.75" customHeight="1" x14ac:dyDescent="0.2">
      <c r="R751" s="160"/>
      <c r="S751" s="160"/>
      <c r="T751" s="160"/>
      <c r="U751" s="160"/>
      <c r="V751" s="160"/>
      <c r="W751" s="160"/>
    </row>
    <row r="752" spans="18:23" ht="12.75" customHeight="1" x14ac:dyDescent="0.2">
      <c r="R752" s="160"/>
      <c r="S752" s="160"/>
      <c r="T752" s="160"/>
      <c r="U752" s="160"/>
      <c r="V752" s="160"/>
      <c r="W752" s="160"/>
    </row>
    <row r="753" spans="18:23" ht="12.75" customHeight="1" x14ac:dyDescent="0.2">
      <c r="R753" s="160"/>
      <c r="S753" s="160"/>
      <c r="T753" s="160"/>
      <c r="U753" s="160"/>
      <c r="V753" s="160"/>
      <c r="W753" s="160"/>
    </row>
    <row r="754" spans="18:23" ht="12.75" customHeight="1" x14ac:dyDescent="0.2">
      <c r="R754" s="160"/>
      <c r="S754" s="160"/>
      <c r="T754" s="160"/>
      <c r="U754" s="160"/>
      <c r="V754" s="160"/>
      <c r="W754" s="160"/>
    </row>
    <row r="755" spans="18:23" ht="12.75" customHeight="1" x14ac:dyDescent="0.2">
      <c r="R755" s="160"/>
      <c r="S755" s="160"/>
      <c r="T755" s="160"/>
      <c r="U755" s="160"/>
      <c r="V755" s="160"/>
      <c r="W755" s="160"/>
    </row>
    <row r="756" spans="18:23" ht="12.75" customHeight="1" x14ac:dyDescent="0.2">
      <c r="R756" s="160"/>
      <c r="S756" s="160"/>
      <c r="T756" s="160"/>
      <c r="U756" s="160"/>
      <c r="V756" s="160"/>
      <c r="W756" s="160"/>
    </row>
    <row r="757" spans="18:23" ht="12.75" customHeight="1" x14ac:dyDescent="0.2">
      <c r="R757" s="160"/>
      <c r="S757" s="160"/>
      <c r="T757" s="160"/>
      <c r="U757" s="160"/>
      <c r="V757" s="160"/>
      <c r="W757" s="160"/>
    </row>
    <row r="758" spans="18:23" ht="12.75" customHeight="1" x14ac:dyDescent="0.2">
      <c r="R758" s="160"/>
      <c r="S758" s="160"/>
      <c r="T758" s="160"/>
      <c r="U758" s="160"/>
      <c r="V758" s="160"/>
      <c r="W758" s="160"/>
    </row>
    <row r="759" spans="18:23" ht="12.75" customHeight="1" x14ac:dyDescent="0.2">
      <c r="R759" s="160"/>
      <c r="S759" s="160"/>
      <c r="T759" s="160"/>
      <c r="U759" s="160"/>
      <c r="V759" s="160"/>
      <c r="W759" s="160"/>
    </row>
    <row r="760" spans="18:23" ht="12.75" customHeight="1" x14ac:dyDescent="0.2">
      <c r="R760" s="160"/>
      <c r="S760" s="160"/>
      <c r="T760" s="160"/>
      <c r="U760" s="160"/>
      <c r="V760" s="160"/>
      <c r="W760" s="160"/>
    </row>
    <row r="761" spans="18:23" ht="12.75" customHeight="1" x14ac:dyDescent="0.2">
      <c r="R761" s="160"/>
      <c r="S761" s="160"/>
      <c r="T761" s="160"/>
      <c r="U761" s="160"/>
      <c r="V761" s="160"/>
      <c r="W761" s="160"/>
    </row>
    <row r="762" spans="18:23" ht="12.75" customHeight="1" x14ac:dyDescent="0.2">
      <c r="R762" s="160"/>
      <c r="S762" s="160"/>
      <c r="T762" s="160"/>
      <c r="U762" s="160"/>
      <c r="V762" s="160"/>
      <c r="W762" s="160"/>
    </row>
    <row r="763" spans="18:23" ht="12.75" customHeight="1" x14ac:dyDescent="0.2">
      <c r="R763" s="160"/>
      <c r="S763" s="160"/>
      <c r="T763" s="160"/>
      <c r="U763" s="160"/>
      <c r="V763" s="160"/>
      <c r="W763" s="160"/>
    </row>
    <row r="764" spans="18:23" ht="12.75" customHeight="1" x14ac:dyDescent="0.2">
      <c r="R764" s="160"/>
      <c r="S764" s="160"/>
      <c r="T764" s="160"/>
      <c r="U764" s="160"/>
      <c r="V764" s="160"/>
      <c r="W764" s="160"/>
    </row>
    <row r="765" spans="18:23" ht="12.75" customHeight="1" x14ac:dyDescent="0.2">
      <c r="R765" s="160"/>
      <c r="S765" s="160"/>
      <c r="T765" s="160"/>
      <c r="U765" s="160"/>
      <c r="V765" s="160"/>
      <c r="W765" s="160"/>
    </row>
    <row r="766" spans="18:23" ht="12.75" customHeight="1" x14ac:dyDescent="0.2">
      <c r="R766" s="160"/>
      <c r="S766" s="160"/>
      <c r="T766" s="160"/>
      <c r="U766" s="160"/>
      <c r="V766" s="160"/>
      <c r="W766" s="160"/>
    </row>
    <row r="767" spans="18:23" ht="12.75" customHeight="1" x14ac:dyDescent="0.2">
      <c r="R767" s="160"/>
      <c r="S767" s="160"/>
      <c r="T767" s="160"/>
      <c r="U767" s="160"/>
      <c r="V767" s="160"/>
      <c r="W767" s="160"/>
    </row>
    <row r="768" spans="18:23" ht="12.75" customHeight="1" x14ac:dyDescent="0.2">
      <c r="R768" s="160"/>
      <c r="S768" s="160"/>
      <c r="T768" s="160"/>
      <c r="U768" s="160"/>
      <c r="V768" s="160"/>
      <c r="W768" s="160"/>
    </row>
    <row r="769" spans="18:23" ht="12.75" customHeight="1" x14ac:dyDescent="0.2">
      <c r="R769" s="160"/>
      <c r="S769" s="160"/>
      <c r="T769" s="160"/>
      <c r="U769" s="160"/>
      <c r="V769" s="160"/>
      <c r="W769" s="160"/>
    </row>
    <row r="770" spans="18:23" ht="12.75" customHeight="1" x14ac:dyDescent="0.2">
      <c r="R770" s="160"/>
      <c r="S770" s="160"/>
      <c r="T770" s="160"/>
      <c r="U770" s="160"/>
      <c r="V770" s="160"/>
      <c r="W770" s="160"/>
    </row>
    <row r="771" spans="18:23" ht="12.75" customHeight="1" x14ac:dyDescent="0.2">
      <c r="R771" s="160"/>
      <c r="S771" s="160"/>
      <c r="T771" s="160"/>
      <c r="U771" s="160"/>
      <c r="V771" s="160"/>
      <c r="W771" s="160"/>
    </row>
    <row r="772" spans="18:23" ht="12.75" customHeight="1" x14ac:dyDescent="0.2">
      <c r="R772" s="160"/>
      <c r="S772" s="160"/>
      <c r="T772" s="160"/>
      <c r="U772" s="160"/>
      <c r="V772" s="160"/>
      <c r="W772" s="160"/>
    </row>
    <row r="773" spans="18:23" ht="12.75" customHeight="1" x14ac:dyDescent="0.2">
      <c r="R773" s="160"/>
      <c r="S773" s="160"/>
      <c r="T773" s="160"/>
      <c r="U773" s="160"/>
      <c r="V773" s="160"/>
      <c r="W773" s="160"/>
    </row>
    <row r="774" spans="18:23" ht="12.75" customHeight="1" x14ac:dyDescent="0.2">
      <c r="R774" s="160"/>
      <c r="S774" s="160"/>
      <c r="T774" s="160"/>
      <c r="U774" s="160"/>
      <c r="V774" s="160"/>
      <c r="W774" s="160"/>
    </row>
    <row r="775" spans="18:23" ht="12.75" customHeight="1" x14ac:dyDescent="0.2">
      <c r="R775" s="160"/>
      <c r="S775" s="160"/>
      <c r="T775" s="160"/>
      <c r="U775" s="160"/>
      <c r="V775" s="160"/>
      <c r="W775" s="160"/>
    </row>
    <row r="776" spans="18:23" ht="12.75" customHeight="1" x14ac:dyDescent="0.2">
      <c r="R776" s="160"/>
      <c r="S776" s="160"/>
      <c r="T776" s="160"/>
      <c r="U776" s="160"/>
      <c r="V776" s="160"/>
      <c r="W776" s="160"/>
    </row>
    <row r="777" spans="18:23" ht="12.75" customHeight="1" x14ac:dyDescent="0.2">
      <c r="R777" s="160"/>
      <c r="S777" s="160"/>
      <c r="T777" s="160"/>
      <c r="U777" s="160"/>
      <c r="V777" s="160"/>
      <c r="W777" s="160"/>
    </row>
    <row r="778" spans="18:23" ht="12.75" customHeight="1" x14ac:dyDescent="0.2">
      <c r="R778" s="160"/>
      <c r="S778" s="160"/>
      <c r="T778" s="160"/>
      <c r="U778" s="160"/>
      <c r="V778" s="160"/>
      <c r="W778" s="160"/>
    </row>
    <row r="779" spans="18:23" ht="12.75" customHeight="1" x14ac:dyDescent="0.2">
      <c r="R779" s="160"/>
      <c r="S779" s="160"/>
      <c r="T779" s="160"/>
      <c r="U779" s="160"/>
      <c r="V779" s="160"/>
      <c r="W779" s="160"/>
    </row>
    <row r="780" spans="18:23" ht="12.75" customHeight="1" x14ac:dyDescent="0.2">
      <c r="R780" s="160"/>
      <c r="S780" s="160"/>
      <c r="T780" s="160"/>
      <c r="U780" s="160"/>
      <c r="V780" s="160"/>
      <c r="W780" s="160"/>
    </row>
    <row r="781" spans="18:23" ht="12.75" customHeight="1" x14ac:dyDescent="0.2">
      <c r="R781" s="160"/>
      <c r="S781" s="160"/>
      <c r="T781" s="160"/>
      <c r="U781" s="160"/>
      <c r="V781" s="160"/>
      <c r="W781" s="160"/>
    </row>
    <row r="782" spans="18:23" ht="12.75" customHeight="1" x14ac:dyDescent="0.2">
      <c r="R782" s="160"/>
      <c r="S782" s="160"/>
      <c r="T782" s="160"/>
      <c r="U782" s="160"/>
      <c r="V782" s="160"/>
      <c r="W782" s="160"/>
    </row>
    <row r="783" spans="18:23" ht="12.75" customHeight="1" x14ac:dyDescent="0.2">
      <c r="R783" s="160"/>
      <c r="S783" s="160"/>
      <c r="T783" s="160"/>
      <c r="U783" s="160"/>
      <c r="V783" s="160"/>
      <c r="W783" s="160"/>
    </row>
    <row r="784" spans="18:23" ht="12.75" customHeight="1" x14ac:dyDescent="0.2">
      <c r="R784" s="160"/>
      <c r="S784" s="160"/>
      <c r="T784" s="160"/>
      <c r="U784" s="160"/>
      <c r="V784" s="160"/>
      <c r="W784" s="160"/>
    </row>
    <row r="785" spans="18:23" ht="12.75" customHeight="1" x14ac:dyDescent="0.2">
      <c r="R785" s="160"/>
      <c r="S785" s="160"/>
      <c r="T785" s="160"/>
      <c r="U785" s="160"/>
      <c r="V785" s="160"/>
      <c r="W785" s="160"/>
    </row>
    <row r="786" spans="18:23" ht="12.75" customHeight="1" x14ac:dyDescent="0.2">
      <c r="R786" s="160"/>
      <c r="S786" s="160"/>
      <c r="T786" s="160"/>
      <c r="U786" s="160"/>
      <c r="V786" s="160"/>
      <c r="W786" s="160"/>
    </row>
    <row r="787" spans="18:23" ht="12.75" customHeight="1" x14ac:dyDescent="0.2">
      <c r="R787" s="160"/>
      <c r="S787" s="160"/>
      <c r="T787" s="160"/>
      <c r="U787" s="160"/>
      <c r="V787" s="160"/>
      <c r="W787" s="160"/>
    </row>
    <row r="788" spans="18:23" ht="12.75" customHeight="1" x14ac:dyDescent="0.2">
      <c r="R788" s="160"/>
      <c r="S788" s="160"/>
      <c r="T788" s="160"/>
      <c r="U788" s="160"/>
      <c r="V788" s="160"/>
      <c r="W788" s="160"/>
    </row>
    <row r="789" spans="18:23" ht="12.75" customHeight="1" x14ac:dyDescent="0.2">
      <c r="R789" s="160"/>
      <c r="S789" s="160"/>
      <c r="T789" s="160"/>
      <c r="U789" s="160"/>
      <c r="V789" s="160"/>
      <c r="W789" s="160"/>
    </row>
    <row r="790" spans="18:23" ht="12.75" customHeight="1" x14ac:dyDescent="0.2">
      <c r="R790" s="160"/>
      <c r="S790" s="160"/>
      <c r="T790" s="160"/>
      <c r="U790" s="160"/>
      <c r="V790" s="160"/>
      <c r="W790" s="160"/>
    </row>
    <row r="791" spans="18:23" ht="12.75" customHeight="1" x14ac:dyDescent="0.2">
      <c r="R791" s="160"/>
      <c r="S791" s="160"/>
      <c r="T791" s="160"/>
      <c r="U791" s="160"/>
      <c r="V791" s="160"/>
      <c r="W791" s="160"/>
    </row>
    <row r="792" spans="18:23" ht="12.75" customHeight="1" x14ac:dyDescent="0.2">
      <c r="R792" s="160"/>
      <c r="S792" s="160"/>
      <c r="T792" s="160"/>
      <c r="U792" s="160"/>
      <c r="V792" s="160"/>
      <c r="W792" s="160"/>
    </row>
    <row r="793" spans="18:23" ht="12.75" customHeight="1" x14ac:dyDescent="0.2">
      <c r="R793" s="160"/>
      <c r="S793" s="160"/>
      <c r="T793" s="160"/>
      <c r="U793" s="160"/>
      <c r="V793" s="160"/>
      <c r="W793" s="160"/>
    </row>
    <row r="794" spans="18:23" ht="12.75" customHeight="1" x14ac:dyDescent="0.2">
      <c r="R794" s="160"/>
      <c r="S794" s="160"/>
      <c r="T794" s="160"/>
      <c r="U794" s="160"/>
      <c r="V794" s="160"/>
      <c r="W794" s="160"/>
    </row>
    <row r="795" spans="18:23" ht="12.75" customHeight="1" x14ac:dyDescent="0.2">
      <c r="R795" s="160"/>
      <c r="S795" s="160"/>
      <c r="T795" s="160"/>
      <c r="U795" s="160"/>
      <c r="V795" s="160"/>
      <c r="W795" s="160"/>
    </row>
    <row r="796" spans="18:23" ht="12.75" customHeight="1" x14ac:dyDescent="0.2">
      <c r="R796" s="160"/>
      <c r="S796" s="160"/>
      <c r="T796" s="160"/>
      <c r="U796" s="160"/>
      <c r="V796" s="160"/>
      <c r="W796" s="160"/>
    </row>
    <row r="797" spans="18:23" ht="12.75" customHeight="1" x14ac:dyDescent="0.2">
      <c r="R797" s="160"/>
      <c r="S797" s="160"/>
      <c r="T797" s="160"/>
      <c r="U797" s="160"/>
      <c r="V797" s="160"/>
      <c r="W797" s="160"/>
    </row>
    <row r="798" spans="18:23" ht="12.75" customHeight="1" x14ac:dyDescent="0.2">
      <c r="R798" s="160"/>
      <c r="S798" s="160"/>
      <c r="T798" s="160"/>
      <c r="U798" s="160"/>
      <c r="V798" s="160"/>
      <c r="W798" s="160"/>
    </row>
    <row r="799" spans="18:23" ht="12.75" customHeight="1" x14ac:dyDescent="0.2">
      <c r="R799" s="160"/>
      <c r="S799" s="160"/>
      <c r="T799" s="160"/>
      <c r="U799" s="160"/>
      <c r="V799" s="160"/>
      <c r="W799" s="160"/>
    </row>
    <row r="800" spans="18:23" ht="12.75" customHeight="1" x14ac:dyDescent="0.2">
      <c r="R800" s="160"/>
      <c r="S800" s="160"/>
      <c r="T800" s="160"/>
      <c r="U800" s="160"/>
      <c r="V800" s="160"/>
      <c r="W800" s="160"/>
    </row>
    <row r="801" spans="18:23" ht="12.75" customHeight="1" x14ac:dyDescent="0.2">
      <c r="R801" s="160"/>
      <c r="S801" s="160"/>
      <c r="T801" s="160"/>
      <c r="U801" s="160"/>
      <c r="V801" s="160"/>
      <c r="W801" s="160"/>
    </row>
    <row r="802" spans="18:23" ht="12.75" customHeight="1" x14ac:dyDescent="0.2">
      <c r="R802" s="160"/>
      <c r="S802" s="160"/>
      <c r="T802" s="160"/>
      <c r="U802" s="160"/>
      <c r="V802" s="160"/>
      <c r="W802" s="160"/>
    </row>
    <row r="803" spans="18:23" ht="12.75" customHeight="1" x14ac:dyDescent="0.2">
      <c r="R803" s="160"/>
      <c r="S803" s="160"/>
      <c r="T803" s="160"/>
      <c r="U803" s="160"/>
      <c r="V803" s="160"/>
      <c r="W803" s="160"/>
    </row>
    <row r="804" spans="18:23" ht="12.75" customHeight="1" x14ac:dyDescent="0.2">
      <c r="R804" s="160"/>
      <c r="S804" s="160"/>
      <c r="T804" s="160"/>
      <c r="U804" s="160"/>
      <c r="V804" s="160"/>
      <c r="W804" s="160"/>
    </row>
    <row r="805" spans="18:23" ht="12.75" customHeight="1" x14ac:dyDescent="0.2">
      <c r="R805" s="160"/>
      <c r="S805" s="160"/>
      <c r="T805" s="160"/>
      <c r="U805" s="160"/>
      <c r="V805" s="160"/>
      <c r="W805" s="160"/>
    </row>
    <row r="806" spans="18:23" ht="12.75" customHeight="1" x14ac:dyDescent="0.2">
      <c r="R806" s="160"/>
      <c r="S806" s="160"/>
      <c r="T806" s="160"/>
      <c r="U806" s="160"/>
      <c r="V806" s="160"/>
      <c r="W806" s="160"/>
    </row>
    <row r="807" spans="18:23" ht="12.75" customHeight="1" x14ac:dyDescent="0.2">
      <c r="R807" s="160"/>
      <c r="S807" s="160"/>
      <c r="T807" s="160"/>
      <c r="U807" s="160"/>
      <c r="V807" s="160"/>
      <c r="W807" s="160"/>
    </row>
    <row r="808" spans="18:23" ht="12.75" customHeight="1" x14ac:dyDescent="0.2">
      <c r="R808" s="160"/>
      <c r="S808" s="160"/>
      <c r="T808" s="160"/>
      <c r="U808" s="160"/>
      <c r="V808" s="160"/>
      <c r="W808" s="160"/>
    </row>
    <row r="809" spans="18:23" ht="12.75" customHeight="1" x14ac:dyDescent="0.2">
      <c r="R809" s="160"/>
      <c r="S809" s="160"/>
      <c r="T809" s="160"/>
      <c r="U809" s="160"/>
      <c r="V809" s="160"/>
      <c r="W809" s="160"/>
    </row>
    <row r="810" spans="18:23" ht="12.75" customHeight="1" x14ac:dyDescent="0.2">
      <c r="R810" s="160"/>
      <c r="S810" s="160"/>
      <c r="T810" s="160"/>
      <c r="U810" s="160"/>
      <c r="V810" s="160"/>
      <c r="W810" s="160"/>
    </row>
    <row r="811" spans="18:23" ht="12.75" customHeight="1" x14ac:dyDescent="0.2">
      <c r="R811" s="160"/>
      <c r="S811" s="160"/>
      <c r="T811" s="160"/>
      <c r="U811" s="160"/>
      <c r="V811" s="160"/>
      <c r="W811" s="160"/>
    </row>
    <row r="812" spans="18:23" ht="12.75" customHeight="1" x14ac:dyDescent="0.2">
      <c r="R812" s="160"/>
      <c r="S812" s="160"/>
      <c r="T812" s="160"/>
      <c r="U812" s="160"/>
      <c r="V812" s="160"/>
      <c r="W812" s="160"/>
    </row>
    <row r="813" spans="18:23" ht="12.75" customHeight="1" x14ac:dyDescent="0.2">
      <c r="R813" s="160"/>
      <c r="S813" s="160"/>
      <c r="T813" s="160"/>
      <c r="U813" s="160"/>
      <c r="V813" s="160"/>
      <c r="W813" s="160"/>
    </row>
    <row r="814" spans="18:23" ht="12.75" customHeight="1" x14ac:dyDescent="0.2">
      <c r="R814" s="160"/>
      <c r="S814" s="160"/>
      <c r="T814" s="160"/>
      <c r="U814" s="160"/>
      <c r="V814" s="160"/>
      <c r="W814" s="160"/>
    </row>
    <row r="815" spans="18:23" ht="12.75" customHeight="1" x14ac:dyDescent="0.2">
      <c r="R815" s="160"/>
      <c r="S815" s="160"/>
      <c r="T815" s="160"/>
      <c r="U815" s="160"/>
      <c r="V815" s="160"/>
      <c r="W815" s="160"/>
    </row>
    <row r="816" spans="18:23" ht="12.75" customHeight="1" x14ac:dyDescent="0.2">
      <c r="R816" s="160"/>
      <c r="S816" s="160"/>
      <c r="T816" s="160"/>
      <c r="U816" s="160"/>
      <c r="V816" s="160"/>
      <c r="W816" s="160"/>
    </row>
    <row r="817" spans="18:23" ht="12.75" customHeight="1" x14ac:dyDescent="0.2">
      <c r="R817" s="160"/>
      <c r="S817" s="160"/>
      <c r="T817" s="160"/>
      <c r="U817" s="160"/>
      <c r="V817" s="160"/>
      <c r="W817" s="160"/>
    </row>
    <row r="818" spans="18:23" ht="12.75" customHeight="1" x14ac:dyDescent="0.2">
      <c r="R818" s="160"/>
      <c r="S818" s="160"/>
      <c r="T818" s="160"/>
      <c r="U818" s="160"/>
      <c r="V818" s="160"/>
      <c r="W818" s="160"/>
    </row>
    <row r="819" spans="18:23" ht="12.75" customHeight="1" x14ac:dyDescent="0.2">
      <c r="R819" s="160"/>
      <c r="S819" s="160"/>
      <c r="T819" s="160"/>
      <c r="U819" s="160"/>
      <c r="V819" s="160"/>
      <c r="W819" s="160"/>
    </row>
    <row r="820" spans="18:23" ht="12.75" customHeight="1" x14ac:dyDescent="0.2">
      <c r="R820" s="160"/>
      <c r="S820" s="160"/>
      <c r="T820" s="160"/>
      <c r="U820" s="160"/>
      <c r="V820" s="160"/>
      <c r="W820" s="160"/>
    </row>
    <row r="821" spans="18:23" ht="12.75" customHeight="1" x14ac:dyDescent="0.2">
      <c r="R821" s="160"/>
      <c r="S821" s="160"/>
      <c r="T821" s="160"/>
      <c r="U821" s="160"/>
      <c r="V821" s="160"/>
      <c r="W821" s="160"/>
    </row>
    <row r="822" spans="18:23" ht="12.75" customHeight="1" x14ac:dyDescent="0.2">
      <c r="R822" s="160"/>
      <c r="S822" s="160"/>
      <c r="T822" s="160"/>
      <c r="U822" s="160"/>
      <c r="V822" s="160"/>
      <c r="W822" s="160"/>
    </row>
    <row r="823" spans="18:23" ht="12.75" customHeight="1" x14ac:dyDescent="0.2">
      <c r="R823" s="160"/>
      <c r="S823" s="160"/>
      <c r="T823" s="160"/>
      <c r="U823" s="160"/>
      <c r="V823" s="160"/>
      <c r="W823" s="160"/>
    </row>
    <row r="824" spans="18:23" ht="12.75" customHeight="1" x14ac:dyDescent="0.2">
      <c r="R824" s="160"/>
      <c r="S824" s="160"/>
      <c r="T824" s="160"/>
      <c r="U824" s="160"/>
      <c r="V824" s="160"/>
      <c r="W824" s="160"/>
    </row>
    <row r="825" spans="18:23" ht="12.75" customHeight="1" x14ac:dyDescent="0.2">
      <c r="R825" s="160"/>
      <c r="S825" s="160"/>
      <c r="T825" s="160"/>
      <c r="U825" s="160"/>
      <c r="V825" s="160"/>
      <c r="W825" s="160"/>
    </row>
    <row r="826" spans="18:23" ht="12.75" customHeight="1" x14ac:dyDescent="0.2">
      <c r="R826" s="160"/>
      <c r="S826" s="160"/>
      <c r="T826" s="160"/>
      <c r="U826" s="160"/>
      <c r="V826" s="160"/>
      <c r="W826" s="160"/>
    </row>
    <row r="827" spans="18:23" ht="12.75" customHeight="1" x14ac:dyDescent="0.2">
      <c r="R827" s="160"/>
      <c r="S827" s="160"/>
      <c r="T827" s="160"/>
      <c r="U827" s="160"/>
      <c r="V827" s="160"/>
      <c r="W827" s="160"/>
    </row>
    <row r="828" spans="18:23" ht="12.75" customHeight="1" x14ac:dyDescent="0.2">
      <c r="R828" s="160"/>
      <c r="S828" s="160"/>
      <c r="T828" s="160"/>
      <c r="U828" s="160"/>
      <c r="V828" s="160"/>
      <c r="W828" s="160"/>
    </row>
    <row r="829" spans="18:23" ht="12.75" customHeight="1" x14ac:dyDescent="0.2">
      <c r="R829" s="160"/>
      <c r="S829" s="160"/>
      <c r="T829" s="160"/>
      <c r="U829" s="160"/>
      <c r="V829" s="160"/>
      <c r="W829" s="160"/>
    </row>
    <row r="830" spans="18:23" ht="12.75" customHeight="1" x14ac:dyDescent="0.2">
      <c r="R830" s="160"/>
      <c r="S830" s="160"/>
      <c r="T830" s="160"/>
      <c r="U830" s="160"/>
      <c r="V830" s="160"/>
      <c r="W830" s="160"/>
    </row>
    <row r="831" spans="18:23" ht="12.75" customHeight="1" x14ac:dyDescent="0.2">
      <c r="R831" s="160"/>
      <c r="S831" s="160"/>
      <c r="T831" s="160"/>
      <c r="U831" s="160"/>
      <c r="V831" s="160"/>
      <c r="W831" s="160"/>
    </row>
    <row r="832" spans="18:23" ht="12.75" customHeight="1" x14ac:dyDescent="0.2">
      <c r="R832" s="160"/>
      <c r="S832" s="160"/>
      <c r="T832" s="160"/>
      <c r="U832" s="160"/>
      <c r="V832" s="160"/>
      <c r="W832" s="160"/>
    </row>
    <row r="833" spans="18:23" ht="12.75" customHeight="1" x14ac:dyDescent="0.2">
      <c r="R833" s="160"/>
      <c r="S833" s="160"/>
      <c r="T833" s="160"/>
      <c r="U833" s="160"/>
      <c r="V833" s="160"/>
      <c r="W833" s="160"/>
    </row>
    <row r="834" spans="18:23" ht="12.75" customHeight="1" x14ac:dyDescent="0.2">
      <c r="R834" s="160"/>
      <c r="S834" s="160"/>
      <c r="T834" s="160"/>
      <c r="U834" s="160"/>
      <c r="V834" s="160"/>
      <c r="W834" s="160"/>
    </row>
    <row r="835" spans="18:23" ht="12.75" customHeight="1" x14ac:dyDescent="0.2">
      <c r="R835" s="160"/>
      <c r="S835" s="160"/>
      <c r="T835" s="160"/>
      <c r="U835" s="160"/>
      <c r="V835" s="160"/>
      <c r="W835" s="160"/>
    </row>
    <row r="836" spans="18:23" ht="12.75" customHeight="1" x14ac:dyDescent="0.2">
      <c r="R836" s="160"/>
      <c r="S836" s="160"/>
      <c r="T836" s="160"/>
      <c r="U836" s="160"/>
      <c r="V836" s="160"/>
      <c r="W836" s="160"/>
    </row>
    <row r="837" spans="18:23" ht="12.75" customHeight="1" x14ac:dyDescent="0.2">
      <c r="R837" s="160"/>
      <c r="S837" s="160"/>
      <c r="T837" s="160"/>
      <c r="U837" s="160"/>
      <c r="V837" s="160"/>
      <c r="W837" s="160"/>
    </row>
    <row r="838" spans="18:23" ht="12.75" customHeight="1" x14ac:dyDescent="0.2">
      <c r="R838" s="160"/>
      <c r="S838" s="160"/>
      <c r="T838" s="160"/>
      <c r="U838" s="160"/>
      <c r="V838" s="160"/>
      <c r="W838" s="160"/>
    </row>
    <row r="839" spans="18:23" ht="12.75" customHeight="1" x14ac:dyDescent="0.2">
      <c r="R839" s="160"/>
      <c r="S839" s="160"/>
      <c r="T839" s="160"/>
      <c r="U839" s="160"/>
      <c r="V839" s="160"/>
      <c r="W839" s="160"/>
    </row>
    <row r="840" spans="18:23" ht="12.75" customHeight="1" x14ac:dyDescent="0.2">
      <c r="R840" s="160"/>
      <c r="S840" s="160"/>
      <c r="T840" s="160"/>
      <c r="U840" s="160"/>
      <c r="V840" s="160"/>
      <c r="W840" s="160"/>
    </row>
    <row r="841" spans="18:23" ht="12.75" customHeight="1" x14ac:dyDescent="0.2">
      <c r="R841" s="160"/>
      <c r="S841" s="160"/>
      <c r="T841" s="160"/>
      <c r="U841" s="160"/>
      <c r="V841" s="160"/>
      <c r="W841" s="160"/>
    </row>
    <row r="842" spans="18:23" ht="12.75" customHeight="1" x14ac:dyDescent="0.2">
      <c r="R842" s="160"/>
      <c r="S842" s="160"/>
      <c r="T842" s="160"/>
      <c r="U842" s="160"/>
      <c r="V842" s="160"/>
      <c r="W842" s="160"/>
    </row>
    <row r="843" spans="18:23" ht="12.75" customHeight="1" x14ac:dyDescent="0.2">
      <c r="R843" s="160"/>
      <c r="S843" s="160"/>
      <c r="T843" s="160"/>
      <c r="U843" s="160"/>
      <c r="V843" s="160"/>
      <c r="W843" s="160"/>
    </row>
    <row r="844" spans="18:23" ht="12.75" customHeight="1" x14ac:dyDescent="0.2">
      <c r="R844" s="160"/>
      <c r="S844" s="160"/>
      <c r="T844" s="160"/>
      <c r="U844" s="160"/>
      <c r="V844" s="160"/>
      <c r="W844" s="160"/>
    </row>
    <row r="845" spans="18:23" ht="12.75" customHeight="1" x14ac:dyDescent="0.2">
      <c r="R845" s="160"/>
      <c r="S845" s="160"/>
      <c r="T845" s="160"/>
      <c r="U845" s="160"/>
      <c r="V845" s="160"/>
      <c r="W845" s="160"/>
    </row>
    <row r="846" spans="18:23" ht="12.75" customHeight="1" x14ac:dyDescent="0.2">
      <c r="R846" s="160"/>
      <c r="S846" s="160"/>
      <c r="T846" s="160"/>
      <c r="U846" s="160"/>
      <c r="V846" s="160"/>
      <c r="W846" s="160"/>
    </row>
    <row r="847" spans="18:23" ht="12.75" customHeight="1" x14ac:dyDescent="0.2">
      <c r="R847" s="160"/>
      <c r="S847" s="160"/>
      <c r="T847" s="160"/>
      <c r="U847" s="160"/>
      <c r="V847" s="160"/>
      <c r="W847" s="160"/>
    </row>
    <row r="848" spans="18:23" ht="12.75" customHeight="1" x14ac:dyDescent="0.2">
      <c r="R848" s="160"/>
      <c r="S848" s="160"/>
      <c r="T848" s="160"/>
      <c r="U848" s="160"/>
      <c r="V848" s="160"/>
      <c r="W848" s="160"/>
    </row>
    <row r="849" spans="18:23" ht="12.75" customHeight="1" x14ac:dyDescent="0.2">
      <c r="R849" s="160"/>
      <c r="S849" s="160"/>
      <c r="T849" s="160"/>
      <c r="U849" s="160"/>
      <c r="V849" s="160"/>
      <c r="W849" s="160"/>
    </row>
    <row r="850" spans="18:23" ht="12.75" customHeight="1" x14ac:dyDescent="0.2">
      <c r="R850" s="160"/>
      <c r="S850" s="160"/>
      <c r="T850" s="160"/>
      <c r="U850" s="160"/>
      <c r="V850" s="160"/>
      <c r="W850" s="160"/>
    </row>
    <row r="851" spans="18:23" ht="12.75" customHeight="1" x14ac:dyDescent="0.2">
      <c r="R851" s="160"/>
      <c r="S851" s="160"/>
      <c r="T851" s="160"/>
      <c r="U851" s="160"/>
      <c r="V851" s="160"/>
      <c r="W851" s="160"/>
    </row>
    <row r="852" spans="18:23" ht="12.75" customHeight="1" x14ac:dyDescent="0.2">
      <c r="R852" s="160"/>
      <c r="S852" s="160"/>
      <c r="T852" s="160"/>
      <c r="U852" s="160"/>
      <c r="V852" s="160"/>
      <c r="W852" s="160"/>
    </row>
    <row r="853" spans="18:23" ht="12.75" customHeight="1" x14ac:dyDescent="0.2">
      <c r="R853" s="160"/>
      <c r="S853" s="160"/>
      <c r="T853" s="160"/>
      <c r="U853" s="160"/>
      <c r="V853" s="160"/>
      <c r="W853" s="160"/>
    </row>
    <row r="854" spans="18:23" ht="12.75" customHeight="1" x14ac:dyDescent="0.2">
      <c r="R854" s="160"/>
      <c r="S854" s="160"/>
      <c r="T854" s="160"/>
      <c r="U854" s="160"/>
      <c r="V854" s="160"/>
      <c r="W854" s="160"/>
    </row>
    <row r="855" spans="18:23" ht="12.75" customHeight="1" x14ac:dyDescent="0.2">
      <c r="R855" s="160"/>
      <c r="S855" s="160"/>
      <c r="T855" s="160"/>
      <c r="U855" s="160"/>
      <c r="V855" s="160"/>
      <c r="W855" s="160"/>
    </row>
    <row r="856" spans="18:23" ht="12.75" customHeight="1" x14ac:dyDescent="0.2">
      <c r="R856" s="160"/>
      <c r="S856" s="160"/>
      <c r="T856" s="160"/>
      <c r="U856" s="160"/>
      <c r="V856" s="160"/>
      <c r="W856" s="160"/>
    </row>
    <row r="857" spans="18:23" ht="12.75" customHeight="1" x14ac:dyDescent="0.2">
      <c r="R857" s="160"/>
      <c r="S857" s="160"/>
      <c r="T857" s="160"/>
      <c r="U857" s="160"/>
      <c r="V857" s="160"/>
      <c r="W857" s="160"/>
    </row>
    <row r="858" spans="18:23" ht="12.75" customHeight="1" x14ac:dyDescent="0.2">
      <c r="R858" s="160"/>
      <c r="S858" s="160"/>
      <c r="T858" s="160"/>
      <c r="U858" s="160"/>
      <c r="V858" s="160"/>
      <c r="W858" s="160"/>
    </row>
    <row r="859" spans="18:23" ht="12.75" customHeight="1" x14ac:dyDescent="0.2">
      <c r="R859" s="160"/>
      <c r="S859" s="160"/>
      <c r="T859" s="160"/>
      <c r="U859" s="160"/>
      <c r="V859" s="160"/>
      <c r="W859" s="160"/>
    </row>
    <row r="860" spans="18:23" ht="12.75" customHeight="1" x14ac:dyDescent="0.2">
      <c r="R860" s="160"/>
      <c r="S860" s="160"/>
      <c r="T860" s="160"/>
      <c r="U860" s="160"/>
      <c r="V860" s="160"/>
      <c r="W860" s="160"/>
    </row>
    <row r="861" spans="18:23" ht="12.75" customHeight="1" x14ac:dyDescent="0.2">
      <c r="R861" s="160"/>
      <c r="S861" s="160"/>
      <c r="T861" s="160"/>
      <c r="U861" s="160"/>
      <c r="V861" s="160"/>
      <c r="W861" s="160"/>
    </row>
    <row r="862" spans="18:23" ht="12.75" customHeight="1" x14ac:dyDescent="0.2">
      <c r="R862" s="160"/>
      <c r="S862" s="160"/>
      <c r="T862" s="160"/>
      <c r="U862" s="160"/>
      <c r="V862" s="160"/>
      <c r="W862" s="160"/>
    </row>
    <row r="863" spans="18:23" ht="12.75" customHeight="1" x14ac:dyDescent="0.2">
      <c r="R863" s="160"/>
      <c r="S863" s="160"/>
      <c r="T863" s="160"/>
      <c r="U863" s="160"/>
      <c r="V863" s="160"/>
      <c r="W863" s="160"/>
    </row>
    <row r="864" spans="18:23" ht="12.75" customHeight="1" x14ac:dyDescent="0.2">
      <c r="R864" s="160"/>
      <c r="S864" s="160"/>
      <c r="T864" s="160"/>
      <c r="U864" s="160"/>
      <c r="V864" s="160"/>
      <c r="W864" s="160"/>
    </row>
    <row r="865" spans="18:23" ht="12.75" customHeight="1" x14ac:dyDescent="0.2">
      <c r="R865" s="160"/>
      <c r="S865" s="160"/>
      <c r="T865" s="160"/>
      <c r="U865" s="160"/>
      <c r="V865" s="160"/>
      <c r="W865" s="160"/>
    </row>
    <row r="866" spans="18:23" ht="12.75" customHeight="1" x14ac:dyDescent="0.2">
      <c r="R866" s="160"/>
      <c r="S866" s="160"/>
      <c r="T866" s="160"/>
      <c r="U866" s="160"/>
      <c r="V866" s="160"/>
      <c r="W866" s="160"/>
    </row>
    <row r="867" spans="18:23" ht="12.75" customHeight="1" x14ac:dyDescent="0.2">
      <c r="R867" s="160"/>
      <c r="S867" s="160"/>
      <c r="T867" s="160"/>
      <c r="U867" s="160"/>
      <c r="V867" s="160"/>
      <c r="W867" s="160"/>
    </row>
    <row r="868" spans="18:23" ht="12.75" customHeight="1" x14ac:dyDescent="0.2">
      <c r="R868" s="160"/>
      <c r="S868" s="160"/>
      <c r="T868" s="160"/>
      <c r="U868" s="160"/>
      <c r="V868" s="160"/>
      <c r="W868" s="160"/>
    </row>
    <row r="869" spans="18:23" ht="12.75" customHeight="1" x14ac:dyDescent="0.2">
      <c r="R869" s="160"/>
      <c r="S869" s="160"/>
      <c r="T869" s="160"/>
      <c r="U869" s="160"/>
      <c r="V869" s="160"/>
      <c r="W869" s="160"/>
    </row>
    <row r="870" spans="18:23" ht="12.75" customHeight="1" x14ac:dyDescent="0.2">
      <c r="R870" s="160"/>
      <c r="S870" s="160"/>
      <c r="T870" s="160"/>
      <c r="U870" s="160"/>
      <c r="V870" s="160"/>
      <c r="W870" s="160"/>
    </row>
    <row r="871" spans="18:23" ht="12.75" customHeight="1" x14ac:dyDescent="0.2">
      <c r="R871" s="160"/>
      <c r="S871" s="160"/>
      <c r="T871" s="160"/>
      <c r="U871" s="160"/>
      <c r="V871" s="160"/>
      <c r="W871" s="160"/>
    </row>
    <row r="872" spans="18:23" ht="12.75" customHeight="1" x14ac:dyDescent="0.2">
      <c r="R872" s="160"/>
      <c r="S872" s="160"/>
      <c r="T872" s="160"/>
      <c r="U872" s="160"/>
      <c r="V872" s="160"/>
      <c r="W872" s="160"/>
    </row>
    <row r="873" spans="18:23" ht="12.75" customHeight="1" x14ac:dyDescent="0.2">
      <c r="R873" s="160"/>
      <c r="S873" s="160"/>
      <c r="T873" s="160"/>
      <c r="U873" s="160"/>
      <c r="V873" s="160"/>
      <c r="W873" s="160"/>
    </row>
    <row r="874" spans="18:23" ht="12.75" customHeight="1" x14ac:dyDescent="0.2">
      <c r="R874" s="160"/>
      <c r="S874" s="160"/>
      <c r="T874" s="160"/>
      <c r="U874" s="160"/>
      <c r="V874" s="160"/>
      <c r="W874" s="160"/>
    </row>
    <row r="875" spans="18:23" ht="12.75" customHeight="1" x14ac:dyDescent="0.2">
      <c r="R875" s="160"/>
      <c r="S875" s="160"/>
      <c r="T875" s="160"/>
      <c r="U875" s="160"/>
      <c r="V875" s="160"/>
      <c r="W875" s="160"/>
    </row>
    <row r="876" spans="18:23" ht="12.75" customHeight="1" x14ac:dyDescent="0.2">
      <c r="R876" s="160"/>
      <c r="S876" s="160"/>
      <c r="T876" s="160"/>
      <c r="U876" s="160"/>
      <c r="V876" s="160"/>
      <c r="W876" s="160"/>
    </row>
    <row r="877" spans="18:23" ht="12.75" customHeight="1" x14ac:dyDescent="0.2">
      <c r="R877" s="160"/>
      <c r="S877" s="160"/>
      <c r="T877" s="160"/>
      <c r="U877" s="160"/>
      <c r="V877" s="160"/>
      <c r="W877" s="160"/>
    </row>
    <row r="878" spans="18:23" ht="12.75" customHeight="1" x14ac:dyDescent="0.2">
      <c r="R878" s="160"/>
      <c r="S878" s="160"/>
      <c r="T878" s="160"/>
      <c r="U878" s="160"/>
      <c r="V878" s="160"/>
      <c r="W878" s="160"/>
    </row>
    <row r="879" spans="18:23" ht="12.75" customHeight="1" x14ac:dyDescent="0.2">
      <c r="R879" s="160"/>
      <c r="S879" s="160"/>
      <c r="T879" s="160"/>
      <c r="U879" s="160"/>
      <c r="V879" s="160"/>
      <c r="W879" s="160"/>
    </row>
    <row r="880" spans="18:23" ht="12.75" customHeight="1" x14ac:dyDescent="0.2">
      <c r="R880" s="160"/>
      <c r="S880" s="160"/>
      <c r="T880" s="160"/>
      <c r="U880" s="160"/>
      <c r="V880" s="160"/>
      <c r="W880" s="160"/>
    </row>
    <row r="881" spans="18:23" ht="12.75" customHeight="1" x14ac:dyDescent="0.2">
      <c r="R881" s="160"/>
      <c r="S881" s="160"/>
      <c r="T881" s="160"/>
      <c r="U881" s="160"/>
      <c r="V881" s="160"/>
      <c r="W881" s="160"/>
    </row>
    <row r="882" spans="18:23" ht="12.75" customHeight="1" x14ac:dyDescent="0.2">
      <c r="R882" s="160"/>
      <c r="S882" s="160"/>
      <c r="T882" s="160"/>
      <c r="U882" s="160"/>
      <c r="V882" s="160"/>
      <c r="W882" s="160"/>
    </row>
    <row r="883" spans="18:23" ht="12.75" customHeight="1" x14ac:dyDescent="0.2">
      <c r="R883" s="160"/>
      <c r="S883" s="160"/>
      <c r="T883" s="160"/>
      <c r="U883" s="160"/>
      <c r="V883" s="160"/>
      <c r="W883" s="160"/>
    </row>
    <row r="884" spans="18:23" ht="12.75" customHeight="1" x14ac:dyDescent="0.2">
      <c r="R884" s="160"/>
      <c r="S884" s="160"/>
      <c r="T884" s="160"/>
      <c r="U884" s="160"/>
      <c r="V884" s="160"/>
      <c r="W884" s="160"/>
    </row>
    <row r="885" spans="18:23" ht="12.75" customHeight="1" x14ac:dyDescent="0.2">
      <c r="R885" s="160"/>
      <c r="S885" s="160"/>
      <c r="T885" s="160"/>
      <c r="U885" s="160"/>
      <c r="V885" s="160"/>
      <c r="W885" s="160"/>
    </row>
    <row r="886" spans="18:23" ht="12.75" customHeight="1" x14ac:dyDescent="0.2">
      <c r="R886" s="160"/>
      <c r="S886" s="160"/>
      <c r="T886" s="160"/>
      <c r="U886" s="160"/>
      <c r="V886" s="160"/>
      <c r="W886" s="160"/>
    </row>
    <row r="887" spans="18:23" ht="12.75" customHeight="1" x14ac:dyDescent="0.2">
      <c r="R887" s="160"/>
      <c r="S887" s="160"/>
      <c r="T887" s="160"/>
      <c r="U887" s="160"/>
      <c r="V887" s="160"/>
      <c r="W887" s="160"/>
    </row>
    <row r="888" spans="18:23" ht="12.75" customHeight="1" x14ac:dyDescent="0.2">
      <c r="R888" s="160"/>
      <c r="S888" s="160"/>
      <c r="T888" s="160"/>
      <c r="U888" s="160"/>
      <c r="V888" s="160"/>
      <c r="W888" s="160"/>
    </row>
    <row r="889" spans="18:23" ht="12.75" customHeight="1" x14ac:dyDescent="0.2">
      <c r="R889" s="160"/>
      <c r="S889" s="160"/>
      <c r="T889" s="160"/>
      <c r="U889" s="160"/>
      <c r="V889" s="160"/>
      <c r="W889" s="160"/>
    </row>
    <row r="890" spans="18:23" ht="12.75" customHeight="1" x14ac:dyDescent="0.2">
      <c r="R890" s="160"/>
      <c r="S890" s="160"/>
      <c r="T890" s="160"/>
      <c r="U890" s="160"/>
      <c r="V890" s="160"/>
      <c r="W890" s="160"/>
    </row>
    <row r="891" spans="18:23" ht="12.75" customHeight="1" x14ac:dyDescent="0.2">
      <c r="R891" s="160"/>
      <c r="S891" s="160"/>
      <c r="T891" s="160"/>
      <c r="U891" s="160"/>
      <c r="V891" s="160"/>
      <c r="W891" s="160"/>
    </row>
    <row r="892" spans="18:23" ht="12.75" customHeight="1" x14ac:dyDescent="0.2">
      <c r="R892" s="160"/>
      <c r="S892" s="160"/>
      <c r="T892" s="160"/>
      <c r="U892" s="160"/>
      <c r="V892" s="160"/>
      <c r="W892" s="160"/>
    </row>
    <row r="893" spans="18:23" ht="12.75" customHeight="1" x14ac:dyDescent="0.2">
      <c r="R893" s="160"/>
      <c r="S893" s="160"/>
      <c r="T893" s="160"/>
      <c r="U893" s="160"/>
      <c r="V893" s="160"/>
      <c r="W893" s="160"/>
    </row>
    <row r="894" spans="18:23" ht="12.75" customHeight="1" x14ac:dyDescent="0.2">
      <c r="R894" s="160"/>
      <c r="S894" s="160"/>
      <c r="T894" s="160"/>
      <c r="U894" s="160"/>
      <c r="V894" s="160"/>
      <c r="W894" s="160"/>
    </row>
    <row r="895" spans="18:23" ht="12.75" customHeight="1" x14ac:dyDescent="0.2">
      <c r="R895" s="160"/>
      <c r="S895" s="160"/>
      <c r="T895" s="160"/>
      <c r="U895" s="160"/>
      <c r="V895" s="160"/>
      <c r="W895" s="160"/>
    </row>
    <row r="896" spans="18:23" ht="12.75" customHeight="1" x14ac:dyDescent="0.2">
      <c r="R896" s="160"/>
      <c r="S896" s="160"/>
      <c r="T896" s="160"/>
      <c r="U896" s="160"/>
      <c r="V896" s="160"/>
      <c r="W896" s="160"/>
    </row>
    <row r="897" spans="18:23" ht="12.75" customHeight="1" x14ac:dyDescent="0.2">
      <c r="R897" s="160"/>
      <c r="S897" s="160"/>
      <c r="T897" s="160"/>
      <c r="U897" s="160"/>
      <c r="V897" s="160"/>
      <c r="W897" s="160"/>
    </row>
    <row r="898" spans="18:23" ht="12.75" customHeight="1" x14ac:dyDescent="0.2">
      <c r="R898" s="160"/>
      <c r="S898" s="160"/>
      <c r="T898" s="160"/>
      <c r="U898" s="160"/>
      <c r="V898" s="160"/>
      <c r="W898" s="160"/>
    </row>
    <row r="899" spans="18:23" ht="12.75" customHeight="1" x14ac:dyDescent="0.2">
      <c r="R899" s="160"/>
      <c r="S899" s="160"/>
      <c r="T899" s="160"/>
      <c r="U899" s="160"/>
      <c r="V899" s="160"/>
      <c r="W899" s="160"/>
    </row>
    <row r="900" spans="18:23" ht="12.75" customHeight="1" x14ac:dyDescent="0.2">
      <c r="R900" s="160"/>
      <c r="S900" s="160"/>
      <c r="T900" s="160"/>
      <c r="U900" s="160"/>
      <c r="V900" s="160"/>
      <c r="W900" s="160"/>
    </row>
    <row r="901" spans="18:23" ht="12.75" customHeight="1" x14ac:dyDescent="0.2">
      <c r="R901" s="160"/>
      <c r="S901" s="160"/>
      <c r="T901" s="160"/>
      <c r="U901" s="160"/>
      <c r="V901" s="160"/>
      <c r="W901" s="160"/>
    </row>
    <row r="902" spans="18:23" ht="12.75" customHeight="1" x14ac:dyDescent="0.2">
      <c r="R902" s="160"/>
      <c r="S902" s="160"/>
      <c r="T902" s="160"/>
      <c r="U902" s="160"/>
      <c r="V902" s="160"/>
      <c r="W902" s="160"/>
    </row>
    <row r="903" spans="18:23" ht="12.75" customHeight="1" x14ac:dyDescent="0.2">
      <c r="R903" s="160"/>
      <c r="S903" s="160"/>
      <c r="T903" s="160"/>
      <c r="U903" s="160"/>
      <c r="V903" s="160"/>
      <c r="W903" s="160"/>
    </row>
    <row r="904" spans="18:23" ht="12.75" customHeight="1" x14ac:dyDescent="0.2">
      <c r="R904" s="160"/>
      <c r="S904" s="160"/>
      <c r="T904" s="160"/>
      <c r="U904" s="160"/>
      <c r="V904" s="160"/>
      <c r="W904" s="160"/>
    </row>
    <row r="905" spans="18:23" ht="12.75" customHeight="1" x14ac:dyDescent="0.2">
      <c r="R905" s="160"/>
      <c r="S905" s="160"/>
      <c r="T905" s="160"/>
      <c r="U905" s="160"/>
      <c r="V905" s="160"/>
      <c r="W905" s="160"/>
    </row>
    <row r="906" spans="18:23" ht="12.75" customHeight="1" x14ac:dyDescent="0.2">
      <c r="R906" s="160"/>
      <c r="S906" s="160"/>
      <c r="T906" s="160"/>
      <c r="U906" s="160"/>
      <c r="V906" s="160"/>
      <c r="W906" s="160"/>
    </row>
    <row r="907" spans="18:23" ht="12.75" customHeight="1" x14ac:dyDescent="0.2">
      <c r="R907" s="160"/>
      <c r="S907" s="160"/>
      <c r="T907" s="160"/>
      <c r="U907" s="160"/>
      <c r="V907" s="160"/>
      <c r="W907" s="160"/>
    </row>
    <row r="908" spans="18:23" ht="12.75" customHeight="1" x14ac:dyDescent="0.2">
      <c r="R908" s="160"/>
      <c r="S908" s="160"/>
      <c r="T908" s="160"/>
      <c r="U908" s="160"/>
      <c r="V908" s="160"/>
      <c r="W908" s="160"/>
    </row>
    <row r="909" spans="18:23" ht="12.75" customHeight="1" x14ac:dyDescent="0.2">
      <c r="R909" s="160"/>
      <c r="S909" s="160"/>
      <c r="T909" s="160"/>
      <c r="U909" s="160"/>
      <c r="V909" s="160"/>
      <c r="W909" s="160"/>
    </row>
    <row r="910" spans="18:23" ht="12.75" customHeight="1" x14ac:dyDescent="0.2">
      <c r="R910" s="160"/>
      <c r="S910" s="160"/>
      <c r="T910" s="160"/>
      <c r="U910" s="160"/>
      <c r="V910" s="160"/>
      <c r="W910" s="160"/>
    </row>
    <row r="911" spans="18:23" ht="12.75" customHeight="1" x14ac:dyDescent="0.2">
      <c r="R911" s="160"/>
      <c r="S911" s="160"/>
      <c r="T911" s="160"/>
      <c r="U911" s="160"/>
      <c r="V911" s="160"/>
      <c r="W911" s="160"/>
    </row>
    <row r="912" spans="18:23" ht="12.75" customHeight="1" x14ac:dyDescent="0.2">
      <c r="R912" s="160"/>
      <c r="S912" s="160"/>
      <c r="T912" s="160"/>
      <c r="U912" s="160"/>
      <c r="V912" s="160"/>
      <c r="W912" s="160"/>
    </row>
    <row r="913" spans="18:23" ht="12.75" customHeight="1" x14ac:dyDescent="0.2">
      <c r="R913" s="160"/>
      <c r="S913" s="160"/>
      <c r="T913" s="160"/>
      <c r="U913" s="160"/>
      <c r="V913" s="160"/>
      <c r="W913" s="160"/>
    </row>
    <row r="914" spans="18:23" ht="12.75" customHeight="1" x14ac:dyDescent="0.2">
      <c r="R914" s="160"/>
      <c r="S914" s="160"/>
      <c r="T914" s="160"/>
      <c r="U914" s="160"/>
      <c r="V914" s="160"/>
      <c r="W914" s="160"/>
    </row>
    <row r="915" spans="18:23" ht="12.75" customHeight="1" x14ac:dyDescent="0.2">
      <c r="R915" s="160"/>
      <c r="S915" s="160"/>
      <c r="T915" s="160"/>
      <c r="U915" s="160"/>
      <c r="V915" s="160"/>
      <c r="W915" s="160"/>
    </row>
    <row r="916" spans="18:23" ht="12.75" customHeight="1" x14ac:dyDescent="0.2">
      <c r="R916" s="160"/>
      <c r="S916" s="160"/>
      <c r="T916" s="160"/>
      <c r="U916" s="160"/>
      <c r="V916" s="160"/>
      <c r="W916" s="160"/>
    </row>
    <row r="917" spans="18:23" ht="12.75" customHeight="1" x14ac:dyDescent="0.2">
      <c r="R917" s="160"/>
      <c r="S917" s="160"/>
      <c r="T917" s="160"/>
      <c r="U917" s="160"/>
      <c r="V917" s="160"/>
      <c r="W917" s="160"/>
    </row>
    <row r="918" spans="18:23" ht="12.75" customHeight="1" x14ac:dyDescent="0.2">
      <c r="R918" s="160"/>
      <c r="S918" s="160"/>
      <c r="T918" s="160"/>
      <c r="U918" s="160"/>
      <c r="V918" s="160"/>
      <c r="W918" s="160"/>
    </row>
    <row r="919" spans="18:23" ht="12.75" customHeight="1" x14ac:dyDescent="0.2">
      <c r="R919" s="160"/>
      <c r="S919" s="160"/>
      <c r="T919" s="160"/>
      <c r="U919" s="160"/>
      <c r="V919" s="160"/>
      <c r="W919" s="160"/>
    </row>
    <row r="920" spans="18:23" ht="12.75" customHeight="1" x14ac:dyDescent="0.2">
      <c r="R920" s="160"/>
      <c r="S920" s="160"/>
      <c r="T920" s="160"/>
      <c r="U920" s="160"/>
      <c r="V920" s="160"/>
      <c r="W920" s="160"/>
    </row>
    <row r="921" spans="18:23" ht="12.75" customHeight="1" x14ac:dyDescent="0.2">
      <c r="R921" s="160"/>
      <c r="S921" s="160"/>
      <c r="T921" s="160"/>
      <c r="U921" s="160"/>
      <c r="V921" s="160"/>
      <c r="W921" s="160"/>
    </row>
    <row r="922" spans="18:23" ht="12.75" customHeight="1" x14ac:dyDescent="0.2">
      <c r="R922" s="160"/>
      <c r="S922" s="160"/>
      <c r="T922" s="160"/>
      <c r="U922" s="160"/>
      <c r="V922" s="160"/>
      <c r="W922" s="160"/>
    </row>
    <row r="923" spans="18:23" ht="12.75" customHeight="1" x14ac:dyDescent="0.2">
      <c r="R923" s="160"/>
      <c r="S923" s="160"/>
      <c r="T923" s="160"/>
      <c r="U923" s="160"/>
      <c r="V923" s="160"/>
      <c r="W923" s="160"/>
    </row>
    <row r="924" spans="18:23" ht="12.75" customHeight="1" x14ac:dyDescent="0.2">
      <c r="R924" s="160"/>
      <c r="S924" s="160"/>
      <c r="T924" s="160"/>
      <c r="U924" s="160"/>
      <c r="V924" s="160"/>
      <c r="W924" s="160"/>
    </row>
    <row r="925" spans="18:23" ht="12.75" customHeight="1" x14ac:dyDescent="0.2">
      <c r="R925" s="160"/>
      <c r="S925" s="160"/>
      <c r="T925" s="160"/>
      <c r="U925" s="160"/>
      <c r="V925" s="160"/>
      <c r="W925" s="160"/>
    </row>
    <row r="926" spans="18:23" ht="12.75" customHeight="1" x14ac:dyDescent="0.2">
      <c r="R926" s="160"/>
      <c r="S926" s="160"/>
      <c r="T926" s="160"/>
      <c r="U926" s="160"/>
      <c r="V926" s="160"/>
      <c r="W926" s="160"/>
    </row>
    <row r="927" spans="18:23" ht="12.75" customHeight="1" x14ac:dyDescent="0.2">
      <c r="R927" s="160"/>
      <c r="S927" s="160"/>
      <c r="T927" s="160"/>
      <c r="U927" s="160"/>
      <c r="V927" s="160"/>
      <c r="W927" s="160"/>
    </row>
    <row r="928" spans="18:23" ht="12.75" customHeight="1" x14ac:dyDescent="0.2">
      <c r="R928" s="160"/>
      <c r="S928" s="160"/>
      <c r="T928" s="160"/>
      <c r="U928" s="160"/>
      <c r="V928" s="160"/>
      <c r="W928" s="160"/>
    </row>
    <row r="929" spans="18:23" ht="12.75" customHeight="1" x14ac:dyDescent="0.2">
      <c r="R929" s="160"/>
      <c r="S929" s="160"/>
      <c r="T929" s="160"/>
      <c r="U929" s="160"/>
      <c r="V929" s="160"/>
      <c r="W929" s="160"/>
    </row>
    <row r="930" spans="18:23" ht="12.75" customHeight="1" x14ac:dyDescent="0.2">
      <c r="R930" s="160"/>
      <c r="S930" s="160"/>
      <c r="T930" s="160"/>
      <c r="U930" s="160"/>
      <c r="V930" s="160"/>
      <c r="W930" s="160"/>
    </row>
    <row r="931" spans="18:23" ht="12.75" customHeight="1" x14ac:dyDescent="0.2">
      <c r="R931" s="160"/>
      <c r="S931" s="160"/>
      <c r="T931" s="160"/>
      <c r="U931" s="160"/>
      <c r="V931" s="160"/>
      <c r="W931" s="160"/>
    </row>
    <row r="932" spans="18:23" ht="12.75" customHeight="1" x14ac:dyDescent="0.2">
      <c r="R932" s="160"/>
      <c r="S932" s="160"/>
      <c r="T932" s="160"/>
      <c r="U932" s="160"/>
      <c r="V932" s="160"/>
      <c r="W932" s="160"/>
    </row>
    <row r="933" spans="18:23" ht="12.75" customHeight="1" x14ac:dyDescent="0.2">
      <c r="R933" s="160"/>
      <c r="S933" s="160"/>
      <c r="T933" s="160"/>
      <c r="U933" s="160"/>
      <c r="V933" s="160"/>
      <c r="W933" s="160"/>
    </row>
    <row r="934" spans="18:23" ht="12.75" customHeight="1" x14ac:dyDescent="0.2">
      <c r="R934" s="160"/>
      <c r="S934" s="160"/>
      <c r="T934" s="160"/>
      <c r="U934" s="160"/>
      <c r="V934" s="160"/>
      <c r="W934" s="160"/>
    </row>
    <row r="935" spans="18:23" ht="12.75" customHeight="1" x14ac:dyDescent="0.2">
      <c r="R935" s="160"/>
      <c r="S935" s="160"/>
      <c r="T935" s="160"/>
      <c r="U935" s="160"/>
      <c r="V935" s="160"/>
      <c r="W935" s="160"/>
    </row>
    <row r="936" spans="18:23" ht="12.75" customHeight="1" x14ac:dyDescent="0.2">
      <c r="R936" s="160"/>
      <c r="S936" s="160"/>
      <c r="T936" s="160"/>
      <c r="U936" s="160"/>
      <c r="V936" s="160"/>
      <c r="W936" s="160"/>
    </row>
    <row r="937" spans="18:23" ht="12.75" customHeight="1" x14ac:dyDescent="0.2">
      <c r="R937" s="160"/>
      <c r="S937" s="160"/>
      <c r="T937" s="160"/>
      <c r="U937" s="160"/>
      <c r="V937" s="160"/>
      <c r="W937" s="160"/>
    </row>
    <row r="938" spans="18:23" ht="12.75" customHeight="1" x14ac:dyDescent="0.2">
      <c r="R938" s="160"/>
      <c r="S938" s="160"/>
      <c r="T938" s="160"/>
      <c r="U938" s="160"/>
      <c r="V938" s="160"/>
      <c r="W938" s="160"/>
    </row>
    <row r="939" spans="18:23" ht="12.75" customHeight="1" x14ac:dyDescent="0.2">
      <c r="R939" s="160"/>
      <c r="S939" s="160"/>
      <c r="T939" s="160"/>
      <c r="U939" s="160"/>
      <c r="V939" s="160"/>
      <c r="W939" s="160"/>
    </row>
    <row r="940" spans="18:23" ht="12.75" customHeight="1" x14ac:dyDescent="0.2">
      <c r="R940" s="160"/>
      <c r="S940" s="160"/>
      <c r="T940" s="160"/>
      <c r="U940" s="160"/>
      <c r="V940" s="160"/>
      <c r="W940" s="160"/>
    </row>
    <row r="941" spans="18:23" ht="12.75" customHeight="1" x14ac:dyDescent="0.2">
      <c r="R941" s="160"/>
      <c r="S941" s="160"/>
      <c r="T941" s="160"/>
      <c r="U941" s="160"/>
      <c r="V941" s="160"/>
      <c r="W941" s="160"/>
    </row>
    <row r="942" spans="18:23" ht="12.75" customHeight="1" x14ac:dyDescent="0.2">
      <c r="R942" s="160"/>
      <c r="S942" s="160"/>
      <c r="T942" s="160"/>
      <c r="U942" s="160"/>
      <c r="V942" s="160"/>
      <c r="W942" s="160"/>
    </row>
    <row r="943" spans="18:23" ht="12.75" customHeight="1" x14ac:dyDescent="0.2">
      <c r="R943" s="160"/>
      <c r="S943" s="160"/>
      <c r="T943" s="160"/>
      <c r="U943" s="160"/>
      <c r="V943" s="160"/>
      <c r="W943" s="160"/>
    </row>
    <row r="944" spans="18:23" ht="12.75" customHeight="1" x14ac:dyDescent="0.2">
      <c r="R944" s="160"/>
      <c r="S944" s="160"/>
      <c r="T944" s="160"/>
      <c r="U944" s="160"/>
      <c r="V944" s="160"/>
      <c r="W944" s="160"/>
    </row>
    <row r="945" spans="18:23" ht="12.75" customHeight="1" x14ac:dyDescent="0.2">
      <c r="R945" s="160"/>
      <c r="S945" s="160"/>
      <c r="T945" s="160"/>
      <c r="U945" s="160"/>
      <c r="V945" s="160"/>
      <c r="W945" s="160"/>
    </row>
    <row r="946" spans="18:23" ht="12.75" customHeight="1" x14ac:dyDescent="0.2">
      <c r="R946" s="160"/>
      <c r="S946" s="160"/>
      <c r="T946" s="160"/>
      <c r="U946" s="160"/>
      <c r="V946" s="160"/>
      <c r="W946" s="160"/>
    </row>
    <row r="947" spans="18:23" ht="12.75" customHeight="1" x14ac:dyDescent="0.2">
      <c r="R947" s="160"/>
      <c r="S947" s="160"/>
      <c r="T947" s="160"/>
      <c r="U947" s="160"/>
      <c r="V947" s="160"/>
      <c r="W947" s="160"/>
    </row>
    <row r="948" spans="18:23" ht="12.75" customHeight="1" x14ac:dyDescent="0.2">
      <c r="R948" s="160"/>
      <c r="S948" s="160"/>
      <c r="T948" s="160"/>
      <c r="U948" s="160"/>
      <c r="V948" s="160"/>
      <c r="W948" s="160"/>
    </row>
    <row r="949" spans="18:23" ht="12.75" customHeight="1" x14ac:dyDescent="0.2">
      <c r="R949" s="160"/>
      <c r="S949" s="160"/>
      <c r="T949" s="160"/>
      <c r="U949" s="160"/>
      <c r="V949" s="160"/>
      <c r="W949" s="160"/>
    </row>
    <row r="950" spans="18:23" ht="12.75" customHeight="1" x14ac:dyDescent="0.2">
      <c r="R950" s="160"/>
      <c r="S950" s="160"/>
      <c r="T950" s="160"/>
      <c r="U950" s="160"/>
      <c r="V950" s="160"/>
      <c r="W950" s="160"/>
    </row>
    <row r="951" spans="18:23" ht="12.75" customHeight="1" x14ac:dyDescent="0.2">
      <c r="R951" s="160"/>
      <c r="S951" s="160"/>
      <c r="T951" s="160"/>
      <c r="U951" s="160"/>
      <c r="V951" s="160"/>
      <c r="W951" s="160"/>
    </row>
    <row r="952" spans="18:23" ht="12.75" customHeight="1" x14ac:dyDescent="0.2">
      <c r="R952" s="160"/>
      <c r="S952" s="160"/>
      <c r="T952" s="160"/>
      <c r="U952" s="160"/>
      <c r="V952" s="160"/>
      <c r="W952" s="160"/>
    </row>
    <row r="953" spans="18:23" ht="12.75" customHeight="1" x14ac:dyDescent="0.2">
      <c r="R953" s="160"/>
      <c r="S953" s="160"/>
      <c r="T953" s="160"/>
      <c r="U953" s="160"/>
      <c r="V953" s="160"/>
      <c r="W953" s="160"/>
    </row>
    <row r="954" spans="18:23" ht="12.75" customHeight="1" x14ac:dyDescent="0.2">
      <c r="R954" s="160"/>
      <c r="S954" s="160"/>
      <c r="T954" s="160"/>
      <c r="U954" s="160"/>
      <c r="V954" s="160"/>
      <c r="W954" s="160"/>
    </row>
    <row r="955" spans="18:23" ht="12.75" customHeight="1" x14ac:dyDescent="0.2">
      <c r="R955" s="160"/>
      <c r="S955" s="160"/>
      <c r="T955" s="160"/>
      <c r="U955" s="160"/>
      <c r="V955" s="160"/>
      <c r="W955" s="160"/>
    </row>
    <row r="956" spans="18:23" ht="12.75" customHeight="1" x14ac:dyDescent="0.2">
      <c r="R956" s="160"/>
      <c r="S956" s="160"/>
      <c r="T956" s="160"/>
      <c r="U956" s="160"/>
      <c r="V956" s="160"/>
      <c r="W956" s="160"/>
    </row>
    <row r="957" spans="18:23" ht="12.75" customHeight="1" x14ac:dyDescent="0.2">
      <c r="R957" s="160"/>
      <c r="S957" s="160"/>
      <c r="T957" s="160"/>
      <c r="U957" s="160"/>
      <c r="V957" s="160"/>
      <c r="W957" s="160"/>
    </row>
    <row r="958" spans="18:23" ht="12.75" customHeight="1" x14ac:dyDescent="0.2">
      <c r="R958" s="160"/>
      <c r="S958" s="160"/>
      <c r="T958" s="160"/>
      <c r="U958" s="160"/>
      <c r="V958" s="160"/>
      <c r="W958" s="160"/>
    </row>
    <row r="959" spans="18:23" ht="12.75" customHeight="1" x14ac:dyDescent="0.2">
      <c r="R959" s="160"/>
      <c r="S959" s="160"/>
      <c r="T959" s="160"/>
      <c r="U959" s="160"/>
      <c r="V959" s="160"/>
      <c r="W959" s="160"/>
    </row>
    <row r="960" spans="18:23" ht="12.75" customHeight="1" x14ac:dyDescent="0.2">
      <c r="R960" s="160"/>
      <c r="S960" s="160"/>
      <c r="T960" s="160"/>
      <c r="U960" s="160"/>
      <c r="V960" s="160"/>
      <c r="W960" s="160"/>
    </row>
    <row r="961" spans="18:23" ht="12.75" customHeight="1" x14ac:dyDescent="0.2">
      <c r="R961" s="160"/>
      <c r="S961" s="160"/>
      <c r="T961" s="160"/>
      <c r="U961" s="160"/>
      <c r="V961" s="160"/>
      <c r="W961" s="160"/>
    </row>
    <row r="962" spans="18:23" ht="12.75" customHeight="1" x14ac:dyDescent="0.2">
      <c r="R962" s="160"/>
      <c r="S962" s="160"/>
      <c r="T962" s="160"/>
      <c r="U962" s="160"/>
      <c r="V962" s="160"/>
      <c r="W962" s="160"/>
    </row>
    <row r="963" spans="18:23" ht="12.75" customHeight="1" x14ac:dyDescent="0.2">
      <c r="R963" s="160"/>
      <c r="S963" s="160"/>
      <c r="T963" s="160"/>
      <c r="U963" s="160"/>
      <c r="V963" s="160"/>
      <c r="W963" s="160"/>
    </row>
    <row r="964" spans="18:23" ht="12.75" customHeight="1" x14ac:dyDescent="0.2">
      <c r="R964" s="160"/>
      <c r="S964" s="160"/>
      <c r="T964" s="160"/>
      <c r="U964" s="160"/>
      <c r="V964" s="160"/>
      <c r="W964" s="160"/>
    </row>
    <row r="965" spans="18:23" ht="12.75" customHeight="1" x14ac:dyDescent="0.2">
      <c r="R965" s="160"/>
      <c r="S965" s="160"/>
      <c r="T965" s="160"/>
      <c r="U965" s="160"/>
      <c r="V965" s="160"/>
      <c r="W965" s="160"/>
    </row>
    <row r="966" spans="18:23" ht="12.75" customHeight="1" x14ac:dyDescent="0.2">
      <c r="R966" s="160"/>
      <c r="S966" s="160"/>
      <c r="T966" s="160"/>
      <c r="U966" s="160"/>
      <c r="V966" s="160"/>
      <c r="W966" s="160"/>
    </row>
    <row r="967" spans="18:23" ht="12.75" customHeight="1" x14ac:dyDescent="0.2">
      <c r="R967" s="160"/>
      <c r="S967" s="160"/>
      <c r="T967" s="160"/>
      <c r="U967" s="160"/>
      <c r="V967" s="160"/>
      <c r="W967" s="160"/>
    </row>
    <row r="968" spans="18:23" ht="12.75" customHeight="1" x14ac:dyDescent="0.2">
      <c r="R968" s="160"/>
      <c r="S968" s="160"/>
      <c r="T968" s="160"/>
      <c r="U968" s="160"/>
      <c r="V968" s="160"/>
      <c r="W968" s="160"/>
    </row>
    <row r="969" spans="18:23" ht="12.75" customHeight="1" x14ac:dyDescent="0.2">
      <c r="R969" s="160"/>
      <c r="S969" s="160"/>
      <c r="T969" s="160"/>
      <c r="U969" s="160"/>
      <c r="V969" s="160"/>
      <c r="W969" s="160"/>
    </row>
    <row r="970" spans="18:23" ht="12.75" customHeight="1" x14ac:dyDescent="0.2">
      <c r="R970" s="160"/>
      <c r="S970" s="160"/>
      <c r="T970" s="160"/>
      <c r="U970" s="160"/>
      <c r="V970" s="160"/>
      <c r="W970" s="160"/>
    </row>
    <row r="971" spans="18:23" ht="12.75" customHeight="1" x14ac:dyDescent="0.2">
      <c r="R971" s="160"/>
      <c r="S971" s="160"/>
      <c r="T971" s="160"/>
      <c r="U971" s="160"/>
      <c r="V971" s="160"/>
      <c r="W971" s="160"/>
    </row>
    <row r="972" spans="18:23" ht="12.75" customHeight="1" x14ac:dyDescent="0.2">
      <c r="R972" s="160"/>
      <c r="S972" s="160"/>
      <c r="T972" s="160"/>
      <c r="U972" s="160"/>
      <c r="V972" s="160"/>
      <c r="W972" s="160"/>
    </row>
    <row r="973" spans="18:23" ht="12.75" customHeight="1" x14ac:dyDescent="0.2">
      <c r="R973" s="160"/>
      <c r="S973" s="160"/>
      <c r="T973" s="160"/>
      <c r="U973" s="160"/>
      <c r="V973" s="160"/>
      <c r="W973" s="160"/>
    </row>
    <row r="974" spans="18:23" ht="12.75" customHeight="1" x14ac:dyDescent="0.2">
      <c r="R974" s="160"/>
      <c r="S974" s="160"/>
      <c r="T974" s="160"/>
      <c r="U974" s="160"/>
      <c r="V974" s="160"/>
      <c r="W974" s="160"/>
    </row>
    <row r="975" spans="18:23" ht="12.75" customHeight="1" x14ac:dyDescent="0.2">
      <c r="R975" s="160"/>
      <c r="S975" s="160"/>
      <c r="T975" s="160"/>
      <c r="U975" s="160"/>
      <c r="V975" s="160"/>
      <c r="W975" s="160"/>
    </row>
    <row r="976" spans="18:23" ht="12.75" customHeight="1" x14ac:dyDescent="0.2">
      <c r="R976" s="160"/>
      <c r="S976" s="160"/>
      <c r="T976" s="160"/>
      <c r="U976" s="160"/>
      <c r="V976" s="160"/>
      <c r="W976" s="160"/>
    </row>
    <row r="977" spans="18:23" ht="12.75" customHeight="1" x14ac:dyDescent="0.2">
      <c r="R977" s="160"/>
      <c r="S977" s="160"/>
      <c r="T977" s="160"/>
      <c r="U977" s="160"/>
      <c r="V977" s="160"/>
      <c r="W977" s="160"/>
    </row>
    <row r="978" spans="18:23" ht="12.75" customHeight="1" x14ac:dyDescent="0.2">
      <c r="R978" s="160"/>
      <c r="S978" s="160"/>
      <c r="T978" s="160"/>
      <c r="U978" s="160"/>
      <c r="V978" s="160"/>
      <c r="W978" s="160"/>
    </row>
    <row r="979" spans="18:23" ht="12.75" customHeight="1" x14ac:dyDescent="0.2">
      <c r="R979" s="160"/>
      <c r="S979" s="160"/>
      <c r="T979" s="160"/>
      <c r="U979" s="160"/>
      <c r="V979" s="160"/>
      <c r="W979" s="160"/>
    </row>
    <row r="980" spans="18:23" ht="12.75" customHeight="1" x14ac:dyDescent="0.2">
      <c r="R980" s="160"/>
      <c r="S980" s="160"/>
      <c r="T980" s="160"/>
      <c r="U980" s="160"/>
      <c r="V980" s="160"/>
      <c r="W980" s="160"/>
    </row>
    <row r="981" spans="18:23" ht="12.75" customHeight="1" x14ac:dyDescent="0.2">
      <c r="R981" s="160"/>
      <c r="S981" s="160"/>
      <c r="T981" s="160"/>
      <c r="U981" s="160"/>
      <c r="V981" s="160"/>
      <c r="W981" s="160"/>
    </row>
    <row r="982" spans="18:23" ht="12.75" customHeight="1" x14ac:dyDescent="0.2">
      <c r="R982" s="160"/>
      <c r="S982" s="160"/>
      <c r="T982" s="160"/>
      <c r="U982" s="160"/>
      <c r="V982" s="160"/>
      <c r="W982" s="160"/>
    </row>
    <row r="983" spans="18:23" ht="12.75" customHeight="1" x14ac:dyDescent="0.2">
      <c r="R983" s="160"/>
      <c r="S983" s="160"/>
      <c r="T983" s="160"/>
      <c r="U983" s="160"/>
      <c r="V983" s="160"/>
      <c r="W983" s="160"/>
    </row>
    <row r="984" spans="18:23" ht="12.75" customHeight="1" x14ac:dyDescent="0.2">
      <c r="R984" s="160"/>
      <c r="S984" s="160"/>
      <c r="T984" s="160"/>
      <c r="U984" s="160"/>
      <c r="V984" s="160"/>
      <c r="W984" s="160"/>
    </row>
    <row r="985" spans="18:23" ht="12.75" customHeight="1" x14ac:dyDescent="0.2">
      <c r="R985" s="160"/>
      <c r="S985" s="160"/>
      <c r="T985" s="160"/>
      <c r="U985" s="160"/>
      <c r="V985" s="160"/>
      <c r="W985" s="160"/>
    </row>
    <row r="986" spans="18:23" ht="12.75" customHeight="1" x14ac:dyDescent="0.2">
      <c r="R986" s="160"/>
      <c r="S986" s="160"/>
      <c r="T986" s="160"/>
      <c r="U986" s="160"/>
      <c r="V986" s="160"/>
      <c r="W986" s="160"/>
    </row>
    <row r="987" spans="18:23" ht="12.75" customHeight="1" x14ac:dyDescent="0.2">
      <c r="R987" s="160"/>
      <c r="S987" s="160"/>
      <c r="T987" s="160"/>
      <c r="U987" s="160"/>
      <c r="V987" s="160"/>
      <c r="W987" s="160"/>
    </row>
    <row r="988" spans="18:23" ht="12.75" customHeight="1" x14ac:dyDescent="0.2">
      <c r="R988" s="160"/>
      <c r="S988" s="160"/>
      <c r="T988" s="160"/>
      <c r="U988" s="160"/>
      <c r="V988" s="160"/>
      <c r="W988" s="160"/>
    </row>
    <row r="989" spans="18:23" ht="12.75" customHeight="1" x14ac:dyDescent="0.2">
      <c r="R989" s="160"/>
      <c r="S989" s="160"/>
      <c r="T989" s="160"/>
      <c r="U989" s="160"/>
      <c r="V989" s="160"/>
      <c r="W989" s="160"/>
    </row>
    <row r="990" spans="18:23" ht="12.75" customHeight="1" x14ac:dyDescent="0.2">
      <c r="R990" s="160"/>
      <c r="S990" s="160"/>
      <c r="T990" s="160"/>
      <c r="U990" s="160"/>
      <c r="V990" s="160"/>
      <c r="W990" s="160"/>
    </row>
    <row r="991" spans="18:23" ht="12.75" customHeight="1" x14ac:dyDescent="0.2">
      <c r="R991" s="160"/>
      <c r="S991" s="160"/>
      <c r="T991" s="160"/>
      <c r="U991" s="160"/>
      <c r="V991" s="160"/>
      <c r="W991" s="160"/>
    </row>
    <row r="992" spans="18:23" ht="12.75" customHeight="1" x14ac:dyDescent="0.2">
      <c r="R992" s="160"/>
      <c r="S992" s="160"/>
      <c r="T992" s="160"/>
      <c r="U992" s="160"/>
      <c r="V992" s="160"/>
      <c r="W992" s="160"/>
    </row>
    <row r="993" spans="18:23" ht="12.75" customHeight="1" x14ac:dyDescent="0.2">
      <c r="R993" s="160"/>
      <c r="S993" s="160"/>
      <c r="T993" s="160"/>
      <c r="U993" s="160"/>
      <c r="V993" s="160"/>
      <c r="W993" s="160"/>
    </row>
    <row r="994" spans="18:23" ht="12.75" customHeight="1" x14ac:dyDescent="0.2">
      <c r="R994" s="160"/>
      <c r="S994" s="160"/>
      <c r="T994" s="160"/>
      <c r="U994" s="160"/>
      <c r="V994" s="160"/>
      <c r="W994" s="160"/>
    </row>
    <row r="995" spans="18:23" ht="12.75" customHeight="1" x14ac:dyDescent="0.2">
      <c r="R995" s="160"/>
      <c r="S995" s="160"/>
      <c r="T995" s="160"/>
      <c r="U995" s="160"/>
      <c r="V995" s="160"/>
      <c r="W995" s="160"/>
    </row>
    <row r="996" spans="18:23" ht="12.75" customHeight="1" x14ac:dyDescent="0.2">
      <c r="R996" s="160"/>
      <c r="S996" s="160"/>
      <c r="T996" s="160"/>
      <c r="U996" s="160"/>
      <c r="V996" s="160"/>
      <c r="W996" s="160"/>
    </row>
    <row r="997" spans="18:23" ht="12.75" customHeight="1" x14ac:dyDescent="0.2">
      <c r="R997" s="160"/>
      <c r="S997" s="160"/>
      <c r="T997" s="160"/>
      <c r="U997" s="160"/>
      <c r="V997" s="160"/>
      <c r="W997" s="160"/>
    </row>
    <row r="998" spans="18:23" ht="12.75" customHeight="1" x14ac:dyDescent="0.2">
      <c r="R998" s="160"/>
      <c r="S998" s="160"/>
      <c r="T998" s="160"/>
      <c r="U998" s="160"/>
      <c r="V998" s="160"/>
      <c r="W998" s="160"/>
    </row>
    <row r="999" spans="18:23" ht="12.75" customHeight="1" x14ac:dyDescent="0.2">
      <c r="R999" s="160"/>
      <c r="S999" s="160"/>
      <c r="T999" s="160"/>
      <c r="U999" s="160"/>
      <c r="V999" s="160"/>
      <c r="W999" s="160"/>
    </row>
    <row r="1000" spans="18:23" ht="12.75" customHeight="1" x14ac:dyDescent="0.2">
      <c r="R1000" s="160"/>
      <c r="S1000" s="160"/>
      <c r="T1000" s="160"/>
      <c r="U1000" s="160"/>
      <c r="V1000" s="160"/>
      <c r="W1000" s="160"/>
    </row>
  </sheetData>
  <mergeCells count="71">
    <mergeCell ref="K31:N32"/>
    <mergeCell ref="O10:O11"/>
    <mergeCell ref="G10:G11"/>
    <mergeCell ref="H10:H11"/>
    <mergeCell ref="I10:I11"/>
    <mergeCell ref="J10:J11"/>
    <mergeCell ref="K10:K11"/>
    <mergeCell ref="P10:P11"/>
    <mergeCell ref="L3:M3"/>
    <mergeCell ref="M6:P6"/>
    <mergeCell ref="F8:J8"/>
    <mergeCell ref="A9:A11"/>
    <mergeCell ref="B9:B11"/>
    <mergeCell ref="D9:J9"/>
    <mergeCell ref="K9:Q9"/>
    <mergeCell ref="Q10:Q11"/>
    <mergeCell ref="E10:E11"/>
    <mergeCell ref="F10:F11"/>
    <mergeCell ref="C9:C10"/>
    <mergeCell ref="D10:D11"/>
    <mergeCell ref="L10:L11"/>
    <mergeCell ref="M10:M11"/>
    <mergeCell ref="N10:N11"/>
    <mergeCell ref="K34:Q34"/>
    <mergeCell ref="J42:J43"/>
    <mergeCell ref="K42:K43"/>
    <mergeCell ref="L42:L43"/>
    <mergeCell ref="M42:M43"/>
    <mergeCell ref="N42:N43"/>
    <mergeCell ref="O42:O43"/>
    <mergeCell ref="P42:P43"/>
    <mergeCell ref="Q42:Q43"/>
    <mergeCell ref="K35:K36"/>
    <mergeCell ref="L35:L36"/>
    <mergeCell ref="M35:M36"/>
    <mergeCell ref="N35:N36"/>
    <mergeCell ref="O35:O36"/>
    <mergeCell ref="K41:Q41"/>
    <mergeCell ref="Q35:Q36"/>
    <mergeCell ref="P35:P36"/>
    <mergeCell ref="D38:G39"/>
    <mergeCell ref="K38:N39"/>
    <mergeCell ref="D35:D36"/>
    <mergeCell ref="E35:E36"/>
    <mergeCell ref="F35:F36"/>
    <mergeCell ref="G35:G36"/>
    <mergeCell ref="H35:H36"/>
    <mergeCell ref="I35:I36"/>
    <mergeCell ref="J35:J36"/>
    <mergeCell ref="A30:C30"/>
    <mergeCell ref="A32:C32"/>
    <mergeCell ref="A34:A36"/>
    <mergeCell ref="B34:B36"/>
    <mergeCell ref="C34:C36"/>
    <mergeCell ref="A41:A43"/>
    <mergeCell ref="B41:B43"/>
    <mergeCell ref="C41:C42"/>
    <mergeCell ref="D41:J41"/>
    <mergeCell ref="D31:G32"/>
    <mergeCell ref="D34:J34"/>
    <mergeCell ref="D42:D43"/>
    <mergeCell ref="E42:E43"/>
    <mergeCell ref="F42:F43"/>
    <mergeCell ref="G42:G43"/>
    <mergeCell ref="H42:H43"/>
    <mergeCell ref="I42:I43"/>
    <mergeCell ref="Q46:Q47"/>
    <mergeCell ref="K47:N47"/>
    <mergeCell ref="A46:C46"/>
    <mergeCell ref="D47:G47"/>
    <mergeCell ref="B48:D48"/>
  </mergeCells>
  <pageMargins left="0.7" right="0.7" top="0.75" bottom="0.75" header="0" footer="0"/>
  <pageSetup orientation="landscape" r:id="rId1"/>
  <headerFooter>
    <oddFooter>&amp;CUSV.FIESC.ESCCA.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topLeftCell="A8" workbookViewId="0">
      <selection activeCell="Z8" sqref="Z1:Z1048576"/>
    </sheetView>
  </sheetViews>
  <sheetFormatPr defaultColWidth="14.42578125" defaultRowHeight="15" customHeight="1" x14ac:dyDescent="0.2"/>
  <cols>
    <col min="1" max="1" width="3.7109375" customWidth="1"/>
    <col min="2" max="2" width="38.28515625" customWidth="1"/>
    <col min="3" max="3" width="7.28515625" customWidth="1"/>
    <col min="4" max="7" width="2.5703125" customWidth="1"/>
    <col min="8" max="8" width="3.28515625" customWidth="1"/>
    <col min="9" max="9" width="3.140625" customWidth="1"/>
    <col min="10" max="10" width="4.7109375" customWidth="1"/>
    <col min="11" max="12" width="2.7109375" customWidth="1"/>
    <col min="13" max="13" width="2.85546875" customWidth="1"/>
    <col min="14" max="14" width="2.5703125" customWidth="1"/>
    <col min="15" max="15" width="4" customWidth="1"/>
    <col min="16" max="16" width="3.140625" customWidth="1"/>
    <col min="17" max="17" width="4.7109375" customWidth="1"/>
    <col min="18" max="18" width="19.42578125" hidden="1" customWidth="1"/>
    <col min="19" max="24" width="9" hidden="1" customWidth="1"/>
    <col min="25" max="25" width="3.5703125" customWidth="1"/>
    <col min="26" max="27" width="8" customWidth="1"/>
  </cols>
  <sheetData>
    <row r="1" spans="1:27" ht="12.75" hidden="1" customHeight="1" x14ac:dyDescent="0.2">
      <c r="A1" s="160"/>
      <c r="B1" s="160"/>
      <c r="C1" s="160"/>
      <c r="D1" s="160"/>
      <c r="E1" s="160"/>
      <c r="F1" s="160"/>
      <c r="G1" s="160"/>
      <c r="H1" s="160"/>
      <c r="I1" s="160"/>
      <c r="J1" s="160"/>
      <c r="K1" s="160"/>
      <c r="L1" s="160"/>
      <c r="M1" s="160"/>
      <c r="N1" s="160"/>
      <c r="O1" s="160"/>
      <c r="P1" s="160"/>
      <c r="Q1" s="160"/>
    </row>
    <row r="2" spans="1:27" ht="12.75" customHeight="1" x14ac:dyDescent="0.2">
      <c r="A2" s="29" t="s">
        <v>41</v>
      </c>
      <c r="B2" s="29"/>
      <c r="C2" s="28"/>
      <c r="D2" s="29"/>
      <c r="E2" s="29"/>
      <c r="F2" s="29"/>
      <c r="G2" s="29"/>
      <c r="H2" s="29"/>
      <c r="I2" s="29"/>
      <c r="J2" s="29"/>
      <c r="K2" s="29"/>
      <c r="L2" s="29"/>
      <c r="M2" s="29"/>
      <c r="N2" s="10"/>
      <c r="O2" s="10"/>
      <c r="P2" s="10"/>
      <c r="Q2" s="29"/>
      <c r="R2" s="10"/>
      <c r="S2" s="10"/>
      <c r="T2" s="10"/>
      <c r="U2" s="10"/>
      <c r="V2" s="10"/>
      <c r="W2" s="10"/>
      <c r="X2" s="10"/>
      <c r="Y2" s="10"/>
      <c r="Z2" s="10"/>
      <c r="AA2" s="10"/>
    </row>
    <row r="3" spans="1:27" ht="12.75" customHeight="1" x14ac:dyDescent="0.2">
      <c r="A3" s="29" t="s">
        <v>2</v>
      </c>
      <c r="B3" s="29"/>
      <c r="C3" s="28"/>
      <c r="D3" s="10"/>
      <c r="E3" s="10"/>
      <c r="F3" s="10"/>
      <c r="G3" s="10"/>
      <c r="H3" s="10"/>
      <c r="I3" s="10"/>
      <c r="J3" s="3"/>
      <c r="K3" s="3"/>
      <c r="L3" s="761"/>
      <c r="M3" s="706"/>
      <c r="N3" s="30"/>
      <c r="O3" s="30"/>
      <c r="P3" s="3"/>
      <c r="Q3" s="3"/>
      <c r="R3" s="10"/>
      <c r="S3" s="10"/>
      <c r="T3" s="10"/>
      <c r="U3" s="10"/>
      <c r="V3" s="10"/>
      <c r="W3" s="10"/>
      <c r="X3" s="10"/>
      <c r="Y3" s="10"/>
      <c r="Z3" s="10"/>
      <c r="AA3" s="10"/>
    </row>
    <row r="4" spans="1:27" ht="12.75" customHeight="1" x14ac:dyDescent="0.2">
      <c r="A4" s="2" t="s">
        <v>42</v>
      </c>
      <c r="B4" s="2"/>
      <c r="C4" s="28"/>
      <c r="D4" s="2"/>
      <c r="E4" s="2"/>
      <c r="F4" s="2"/>
      <c r="G4" s="2"/>
      <c r="H4" s="2"/>
      <c r="I4" s="2"/>
      <c r="J4" s="2"/>
      <c r="K4" s="2"/>
      <c r="L4" s="2"/>
      <c r="M4" s="2"/>
      <c r="N4" s="2"/>
      <c r="O4" s="2"/>
      <c r="P4" s="2"/>
      <c r="Q4" s="2"/>
      <c r="R4" s="10"/>
      <c r="S4" s="10"/>
      <c r="T4" s="10"/>
      <c r="U4" s="10"/>
      <c r="V4" s="10"/>
      <c r="W4" s="10"/>
      <c r="X4" s="10"/>
      <c r="Y4" s="10"/>
      <c r="Z4" s="10"/>
      <c r="AA4" s="10"/>
    </row>
    <row r="5" spans="1:27" ht="12.75" customHeight="1" x14ac:dyDescent="0.2">
      <c r="A5" s="8" t="s">
        <v>5</v>
      </c>
      <c r="B5" s="8"/>
      <c r="C5" s="10"/>
      <c r="D5" s="10"/>
      <c r="E5" s="8"/>
      <c r="F5" s="8"/>
      <c r="G5" s="10"/>
      <c r="H5" s="8"/>
      <c r="I5" s="8"/>
      <c r="J5" s="8"/>
      <c r="K5" s="8"/>
      <c r="L5" s="10"/>
      <c r="M5" s="8"/>
      <c r="N5" s="8"/>
      <c r="O5" s="8"/>
      <c r="P5" s="10"/>
      <c r="Q5" s="29"/>
      <c r="R5" s="10"/>
      <c r="S5" s="10"/>
      <c r="T5" s="10"/>
      <c r="U5" s="10"/>
      <c r="V5" s="10"/>
      <c r="W5" s="10"/>
      <c r="X5" s="10"/>
      <c r="Y5" s="10"/>
      <c r="Z5" s="10"/>
      <c r="AA5" s="10"/>
    </row>
    <row r="6" spans="1:27" ht="12.75" customHeight="1" x14ac:dyDescent="0.2">
      <c r="A6" s="29" t="s">
        <v>7</v>
      </c>
      <c r="B6" s="29"/>
      <c r="C6" s="28"/>
      <c r="D6" s="29"/>
      <c r="E6" s="28" t="s">
        <v>6</v>
      </c>
      <c r="F6" s="29"/>
      <c r="G6" s="29"/>
      <c r="H6" s="29"/>
      <c r="I6" s="29"/>
      <c r="J6" s="29"/>
      <c r="K6" s="29"/>
      <c r="L6" s="29"/>
      <c r="M6" s="762"/>
      <c r="N6" s="706"/>
      <c r="O6" s="706"/>
      <c r="P6" s="706"/>
      <c r="Q6" s="29"/>
      <c r="R6" s="10"/>
      <c r="S6" s="10"/>
      <c r="T6" s="10"/>
      <c r="U6" s="10"/>
      <c r="V6" s="10"/>
      <c r="W6" s="10"/>
      <c r="X6" s="10"/>
      <c r="Y6" s="10"/>
      <c r="Z6" s="10"/>
      <c r="AA6" s="10"/>
    </row>
    <row r="7" spans="1:27" ht="12.75" customHeight="1" x14ac:dyDescent="0.2">
      <c r="A7" s="2" t="s">
        <v>346</v>
      </c>
      <c r="B7" s="2"/>
      <c r="C7" s="28"/>
      <c r="D7" s="2"/>
      <c r="E7" s="2"/>
      <c r="F7" s="2"/>
      <c r="G7" s="2"/>
      <c r="H7" s="2"/>
      <c r="I7" s="2"/>
      <c r="J7" s="2"/>
      <c r="K7" s="2"/>
      <c r="L7" s="2"/>
      <c r="M7" s="2"/>
      <c r="N7" s="2"/>
      <c r="O7" s="2"/>
      <c r="P7" s="2"/>
      <c r="Q7" s="2"/>
      <c r="R7" s="10"/>
      <c r="S7" s="10"/>
      <c r="T7" s="10"/>
      <c r="U7" s="10"/>
      <c r="V7" s="10"/>
      <c r="W7" s="10"/>
      <c r="X7" s="10"/>
      <c r="Y7" s="10"/>
      <c r="Z7" s="10"/>
      <c r="AA7" s="10"/>
    </row>
    <row r="8" spans="1:27" ht="12.75" customHeight="1" x14ac:dyDescent="0.2">
      <c r="A8" s="31"/>
      <c r="B8" s="31"/>
      <c r="C8" s="32"/>
      <c r="D8" s="31"/>
      <c r="E8" s="31"/>
      <c r="F8" s="31"/>
      <c r="G8" s="758" t="s">
        <v>165</v>
      </c>
      <c r="H8" s="706"/>
      <c r="I8" s="706"/>
      <c r="J8" s="706"/>
      <c r="K8" s="31"/>
      <c r="L8" s="31"/>
      <c r="M8" s="31"/>
      <c r="N8" s="31"/>
      <c r="O8" s="31"/>
      <c r="P8" s="31"/>
      <c r="Q8" s="31"/>
      <c r="S8" s="14" t="s">
        <v>166</v>
      </c>
      <c r="T8" s="14" t="s">
        <v>167</v>
      </c>
      <c r="U8" s="14" t="s">
        <v>168</v>
      </c>
      <c r="V8" s="14" t="s">
        <v>169</v>
      </c>
      <c r="W8" s="14" t="s">
        <v>170</v>
      </c>
      <c r="X8" s="14" t="s">
        <v>171</v>
      </c>
    </row>
    <row r="9" spans="1:27" ht="6" hidden="1" customHeight="1" x14ac:dyDescent="0.2">
      <c r="A9" s="197"/>
      <c r="B9" s="198"/>
      <c r="C9" s="198"/>
      <c r="D9" s="198"/>
      <c r="E9" s="198"/>
      <c r="F9" s="198"/>
      <c r="G9" s="198"/>
      <c r="H9" s="198"/>
      <c r="I9" s="198"/>
      <c r="J9" s="198"/>
      <c r="K9" s="198"/>
      <c r="L9" s="198"/>
      <c r="M9" s="198"/>
      <c r="N9" s="198"/>
      <c r="O9" s="198"/>
      <c r="P9" s="198"/>
      <c r="Q9" s="198"/>
    </row>
    <row r="10" spans="1:27" ht="9.75" customHeight="1" x14ac:dyDescent="0.2">
      <c r="A10" s="755" t="s">
        <v>44</v>
      </c>
      <c r="B10" s="751" t="s">
        <v>45</v>
      </c>
      <c r="C10" s="755" t="s">
        <v>46</v>
      </c>
      <c r="D10" s="734" t="s">
        <v>172</v>
      </c>
      <c r="E10" s="703"/>
      <c r="F10" s="703"/>
      <c r="G10" s="703"/>
      <c r="H10" s="703"/>
      <c r="I10" s="703"/>
      <c r="J10" s="704"/>
      <c r="K10" s="734" t="s">
        <v>173</v>
      </c>
      <c r="L10" s="703"/>
      <c r="M10" s="703"/>
      <c r="N10" s="703"/>
      <c r="O10" s="703"/>
      <c r="P10" s="703"/>
      <c r="Q10" s="704"/>
    </row>
    <row r="11" spans="1:27" ht="8.25" customHeight="1" x14ac:dyDescent="0.2">
      <c r="A11" s="756"/>
      <c r="B11" s="746"/>
      <c r="C11" s="756"/>
      <c r="D11" s="738" t="s">
        <v>49</v>
      </c>
      <c r="E11" s="740" t="s">
        <v>50</v>
      </c>
      <c r="F11" s="740" t="s">
        <v>51</v>
      </c>
      <c r="G11" s="737" t="s">
        <v>52</v>
      </c>
      <c r="H11" s="753" t="s">
        <v>53</v>
      </c>
      <c r="I11" s="730" t="s">
        <v>54</v>
      </c>
      <c r="J11" s="773" t="s">
        <v>55</v>
      </c>
      <c r="K11" s="738" t="s">
        <v>49</v>
      </c>
      <c r="L11" s="740" t="s">
        <v>50</v>
      </c>
      <c r="M11" s="740" t="s">
        <v>51</v>
      </c>
      <c r="N11" s="737" t="s">
        <v>52</v>
      </c>
      <c r="O11" s="753" t="s">
        <v>53</v>
      </c>
      <c r="P11" s="730" t="s">
        <v>54</v>
      </c>
      <c r="Q11" s="773" t="s">
        <v>55</v>
      </c>
    </row>
    <row r="12" spans="1:27" ht="9.75" customHeight="1" x14ac:dyDescent="0.2">
      <c r="A12" s="756"/>
      <c r="B12" s="746"/>
      <c r="C12" s="522" t="s">
        <v>56</v>
      </c>
      <c r="D12" s="739"/>
      <c r="E12" s="741"/>
      <c r="F12" s="741"/>
      <c r="G12" s="744"/>
      <c r="H12" s="754"/>
      <c r="I12" s="741"/>
      <c r="J12" s="744"/>
      <c r="K12" s="739"/>
      <c r="L12" s="741"/>
      <c r="M12" s="741"/>
      <c r="N12" s="744"/>
      <c r="O12" s="754"/>
      <c r="P12" s="741"/>
      <c r="Q12" s="744"/>
      <c r="Z12" s="14"/>
      <c r="AA12" s="14"/>
    </row>
    <row r="13" spans="1:27" ht="12" customHeight="1" x14ac:dyDescent="0.2">
      <c r="A13" s="199">
        <v>1</v>
      </c>
      <c r="B13" s="200" t="s">
        <v>174</v>
      </c>
      <c r="C13" s="201" t="s">
        <v>175</v>
      </c>
      <c r="D13" s="202">
        <v>2</v>
      </c>
      <c r="E13" s="203"/>
      <c r="F13" s="203">
        <v>1</v>
      </c>
      <c r="G13" s="204"/>
      <c r="H13" s="40">
        <f t="shared" ref="H13:H19" si="0">25*J13-(D13+E13+F13+G13)*14-3</f>
        <v>55</v>
      </c>
      <c r="I13" s="41" t="s">
        <v>59</v>
      </c>
      <c r="J13" s="42">
        <v>4</v>
      </c>
      <c r="K13" s="40"/>
      <c r="L13" s="41"/>
      <c r="M13" s="41"/>
      <c r="N13" s="44"/>
      <c r="O13" s="40"/>
      <c r="P13" s="41"/>
      <c r="Q13" s="42"/>
      <c r="R13" s="14"/>
      <c r="S13" s="14"/>
      <c r="T13" s="14"/>
      <c r="U13" s="14"/>
      <c r="V13" s="14" t="s">
        <v>60</v>
      </c>
      <c r="W13" s="14"/>
      <c r="X13" s="14"/>
      <c r="Y13" s="10"/>
      <c r="Z13" s="14"/>
      <c r="AA13" s="14"/>
    </row>
    <row r="14" spans="1:27" ht="12" customHeight="1" x14ac:dyDescent="0.2">
      <c r="A14" s="67">
        <v>2</v>
      </c>
      <c r="B14" s="49" t="s">
        <v>176</v>
      </c>
      <c r="C14" s="71" t="s">
        <v>177</v>
      </c>
      <c r="D14" s="205">
        <v>2</v>
      </c>
      <c r="E14" s="206"/>
      <c r="F14" s="206">
        <v>1</v>
      </c>
      <c r="G14" s="207"/>
      <c r="H14" s="51">
        <f t="shared" si="0"/>
        <v>55</v>
      </c>
      <c r="I14" s="52" t="s">
        <v>59</v>
      </c>
      <c r="J14" s="53">
        <v>4</v>
      </c>
      <c r="K14" s="51"/>
      <c r="L14" s="52"/>
      <c r="M14" s="52"/>
      <c r="N14" s="55"/>
      <c r="O14" s="51"/>
      <c r="P14" s="52"/>
      <c r="Q14" s="53"/>
      <c r="R14" s="14"/>
      <c r="S14" s="14"/>
      <c r="T14" s="14"/>
      <c r="U14" s="14"/>
      <c r="V14" s="14" t="s">
        <v>60</v>
      </c>
      <c r="W14" s="14"/>
      <c r="X14" s="14"/>
      <c r="Y14" s="10"/>
      <c r="Z14" s="14"/>
      <c r="AA14" s="14"/>
    </row>
    <row r="15" spans="1:27" ht="12.75" customHeight="1" x14ac:dyDescent="0.2">
      <c r="A15" s="67">
        <v>3</v>
      </c>
      <c r="B15" s="208" t="s">
        <v>178</v>
      </c>
      <c r="C15" s="72" t="s">
        <v>179</v>
      </c>
      <c r="D15" s="205">
        <v>2</v>
      </c>
      <c r="E15" s="206"/>
      <c r="F15" s="206">
        <v>2</v>
      </c>
      <c r="G15" s="207"/>
      <c r="H15" s="51">
        <f t="shared" si="0"/>
        <v>66</v>
      </c>
      <c r="I15" s="52" t="s">
        <v>59</v>
      </c>
      <c r="J15" s="53">
        <v>5</v>
      </c>
      <c r="K15" s="51"/>
      <c r="L15" s="52"/>
      <c r="M15" s="52"/>
      <c r="N15" s="55"/>
      <c r="O15" s="51"/>
      <c r="P15" s="52"/>
      <c r="Q15" s="53"/>
      <c r="R15" s="14"/>
      <c r="S15" s="14"/>
      <c r="T15" s="14" t="s">
        <v>60</v>
      </c>
      <c r="U15" s="14"/>
      <c r="V15" s="14"/>
      <c r="W15" s="14"/>
      <c r="X15" s="14"/>
      <c r="Y15" s="10"/>
      <c r="Z15" s="10"/>
      <c r="AA15" s="30"/>
    </row>
    <row r="16" spans="1:27" ht="12" customHeight="1" x14ac:dyDescent="0.2">
      <c r="A16" s="67">
        <v>4</v>
      </c>
      <c r="B16" s="173" t="s">
        <v>180</v>
      </c>
      <c r="C16" s="73" t="s">
        <v>181</v>
      </c>
      <c r="D16" s="205">
        <v>2</v>
      </c>
      <c r="E16" s="206"/>
      <c r="F16" s="206">
        <v>1</v>
      </c>
      <c r="G16" s="207"/>
      <c r="H16" s="51">
        <f t="shared" si="0"/>
        <v>30</v>
      </c>
      <c r="I16" s="52" t="s">
        <v>49</v>
      </c>
      <c r="J16" s="53">
        <v>3</v>
      </c>
      <c r="K16" s="51"/>
      <c r="L16" s="52"/>
      <c r="M16" s="52"/>
      <c r="N16" s="55"/>
      <c r="O16" s="51"/>
      <c r="P16" s="52"/>
      <c r="Q16" s="53"/>
      <c r="R16" s="14"/>
      <c r="S16" s="14"/>
      <c r="T16" s="14"/>
      <c r="U16" s="14"/>
      <c r="V16" s="14" t="s">
        <v>60</v>
      </c>
      <c r="W16" s="14"/>
      <c r="X16" s="14"/>
      <c r="Y16" s="10"/>
      <c r="Z16" s="525"/>
      <c r="AA16" s="14"/>
    </row>
    <row r="17" spans="1:27" ht="12.75" customHeight="1" x14ac:dyDescent="0.2">
      <c r="A17" s="67">
        <v>5</v>
      </c>
      <c r="B17" s="209" t="s">
        <v>182</v>
      </c>
      <c r="C17" s="73" t="s">
        <v>183</v>
      </c>
      <c r="D17" s="205">
        <v>2</v>
      </c>
      <c r="E17" s="206"/>
      <c r="F17" s="206">
        <v>1</v>
      </c>
      <c r="G17" s="207"/>
      <c r="H17" s="51">
        <f t="shared" si="0"/>
        <v>30</v>
      </c>
      <c r="I17" s="52" t="s">
        <v>59</v>
      </c>
      <c r="J17" s="53">
        <v>3</v>
      </c>
      <c r="K17" s="51"/>
      <c r="L17" s="52"/>
      <c r="M17" s="52"/>
      <c r="N17" s="55"/>
      <c r="O17" s="51"/>
      <c r="P17" s="52"/>
      <c r="Q17" s="53"/>
      <c r="R17" s="14"/>
      <c r="S17" s="14"/>
      <c r="T17" s="14"/>
      <c r="U17" s="14"/>
      <c r="V17" s="14"/>
      <c r="W17" s="14"/>
      <c r="X17" s="14"/>
      <c r="Y17" s="10"/>
      <c r="Z17" s="527"/>
      <c r="AA17" s="210"/>
    </row>
    <row r="18" spans="1:27" ht="12" customHeight="1" x14ac:dyDescent="0.2">
      <c r="A18" s="67">
        <v>6</v>
      </c>
      <c r="B18" s="211" t="s">
        <v>184</v>
      </c>
      <c r="C18" s="73" t="s">
        <v>185</v>
      </c>
      <c r="D18" s="205">
        <v>2</v>
      </c>
      <c r="E18" s="206"/>
      <c r="F18" s="206">
        <v>1</v>
      </c>
      <c r="G18" s="207"/>
      <c r="H18" s="51">
        <f t="shared" si="0"/>
        <v>30</v>
      </c>
      <c r="I18" s="52" t="s">
        <v>49</v>
      </c>
      <c r="J18" s="53">
        <v>3</v>
      </c>
      <c r="K18" s="51"/>
      <c r="L18" s="52"/>
      <c r="M18" s="52"/>
      <c r="N18" s="55"/>
      <c r="O18" s="51"/>
      <c r="P18" s="52"/>
      <c r="Q18" s="53"/>
      <c r="R18" s="14"/>
      <c r="S18" s="14"/>
      <c r="T18" s="14"/>
      <c r="U18" s="14"/>
      <c r="V18" s="14"/>
      <c r="W18" s="14"/>
      <c r="X18" s="14"/>
      <c r="Y18" s="10"/>
      <c r="Z18" s="526"/>
      <c r="AA18" s="14"/>
    </row>
    <row r="19" spans="1:27" ht="12.75" customHeight="1" x14ac:dyDescent="0.2">
      <c r="A19" s="67">
        <v>7</v>
      </c>
      <c r="B19" s="212" t="s">
        <v>186</v>
      </c>
      <c r="C19" s="72" t="s">
        <v>187</v>
      </c>
      <c r="D19" s="205">
        <v>2</v>
      </c>
      <c r="E19" s="206"/>
      <c r="F19" s="206">
        <v>2</v>
      </c>
      <c r="G19" s="207"/>
      <c r="H19" s="51">
        <f t="shared" si="0"/>
        <v>66</v>
      </c>
      <c r="I19" s="52" t="s">
        <v>59</v>
      </c>
      <c r="J19" s="53">
        <v>5</v>
      </c>
      <c r="K19" s="51"/>
      <c r="L19" s="52"/>
      <c r="M19" s="52"/>
      <c r="N19" s="55"/>
      <c r="O19" s="51"/>
      <c r="P19" s="52"/>
      <c r="Q19" s="53"/>
      <c r="R19" s="14"/>
      <c r="S19" s="14" t="s">
        <v>60</v>
      </c>
      <c r="T19" s="14"/>
      <c r="U19" s="14"/>
      <c r="V19" s="14"/>
      <c r="W19" s="14"/>
      <c r="X19" s="14"/>
      <c r="Y19" s="10"/>
      <c r="Z19" s="525"/>
      <c r="AA19" s="14"/>
    </row>
    <row r="20" spans="1:27" ht="12" customHeight="1" x14ac:dyDescent="0.2">
      <c r="A20" s="67">
        <v>8</v>
      </c>
      <c r="B20" s="173" t="s">
        <v>188</v>
      </c>
      <c r="C20" s="48" t="s">
        <v>189</v>
      </c>
      <c r="D20" s="205"/>
      <c r="E20" s="206"/>
      <c r="F20" s="206"/>
      <c r="G20" s="207"/>
      <c r="H20" s="174"/>
      <c r="I20" s="52"/>
      <c r="J20" s="53"/>
      <c r="K20" s="213">
        <v>2</v>
      </c>
      <c r="L20" s="206"/>
      <c r="M20" s="206">
        <v>1</v>
      </c>
      <c r="N20" s="207"/>
      <c r="O20" s="214">
        <f t="shared" ref="O20:O24" si="1">25*Q20-(K20+L20+M20+N20)*14-3</f>
        <v>30</v>
      </c>
      <c r="P20" s="52" t="s">
        <v>49</v>
      </c>
      <c r="Q20" s="53">
        <v>3</v>
      </c>
      <c r="R20" s="14"/>
      <c r="S20" s="14"/>
      <c r="T20" s="14"/>
      <c r="U20" s="14"/>
      <c r="V20" s="14" t="s">
        <v>60</v>
      </c>
      <c r="W20" s="14"/>
      <c r="X20" s="14"/>
      <c r="Y20" s="10"/>
      <c r="Z20" s="525"/>
      <c r="AA20" s="14"/>
    </row>
    <row r="21" spans="1:27" ht="12" customHeight="1" x14ac:dyDescent="0.2">
      <c r="A21" s="67">
        <v>9</v>
      </c>
      <c r="B21" s="215" t="s">
        <v>190</v>
      </c>
      <c r="C21" s="72" t="s">
        <v>191</v>
      </c>
      <c r="D21" s="216"/>
      <c r="E21" s="217"/>
      <c r="F21" s="217"/>
      <c r="G21" s="218"/>
      <c r="H21" s="124"/>
      <c r="I21" s="125"/>
      <c r="J21" s="219"/>
      <c r="K21" s="213">
        <v>2</v>
      </c>
      <c r="L21" s="206">
        <v>1</v>
      </c>
      <c r="M21" s="206">
        <v>1</v>
      </c>
      <c r="N21" s="220"/>
      <c r="O21" s="214">
        <f t="shared" si="1"/>
        <v>41</v>
      </c>
      <c r="P21" s="52" t="s">
        <v>59</v>
      </c>
      <c r="Q21" s="53">
        <v>4</v>
      </c>
      <c r="R21" s="14"/>
      <c r="S21" s="14"/>
      <c r="T21" s="14"/>
      <c r="U21" s="14"/>
      <c r="V21" s="14" t="s">
        <v>60</v>
      </c>
      <c r="W21" s="14"/>
      <c r="X21" s="14"/>
      <c r="Y21" s="10"/>
      <c r="Z21" s="525"/>
      <c r="AA21" s="14"/>
    </row>
    <row r="22" spans="1:27" ht="12" customHeight="1" x14ac:dyDescent="0.2">
      <c r="A22" s="67">
        <v>10</v>
      </c>
      <c r="B22" s="221" t="s">
        <v>192</v>
      </c>
      <c r="C22" s="222" t="s">
        <v>193</v>
      </c>
      <c r="D22" s="223"/>
      <c r="E22" s="224"/>
      <c r="F22" s="224"/>
      <c r="G22" s="225"/>
      <c r="H22" s="226"/>
      <c r="I22" s="227"/>
      <c r="J22" s="228"/>
      <c r="K22" s="229">
        <v>2</v>
      </c>
      <c r="L22" s="224"/>
      <c r="M22" s="224">
        <v>1</v>
      </c>
      <c r="N22" s="225"/>
      <c r="O22" s="214">
        <f t="shared" si="1"/>
        <v>30</v>
      </c>
      <c r="P22" s="227" t="s">
        <v>59</v>
      </c>
      <c r="Q22" s="228">
        <v>3</v>
      </c>
      <c r="R22" s="14" t="s">
        <v>194</v>
      </c>
      <c r="S22" s="14" t="s">
        <v>60</v>
      </c>
      <c r="T22" s="14"/>
      <c r="U22" s="14"/>
      <c r="V22" s="14"/>
      <c r="W22" s="14"/>
      <c r="X22" s="14"/>
      <c r="Y22" s="10"/>
      <c r="Z22" s="525"/>
      <c r="AA22" s="14"/>
    </row>
    <row r="23" spans="1:27" ht="12" customHeight="1" x14ac:dyDescent="0.2">
      <c r="A23" s="67">
        <v>11</v>
      </c>
      <c r="B23" s="173" t="s">
        <v>195</v>
      </c>
      <c r="C23" s="73" t="s">
        <v>196</v>
      </c>
      <c r="D23" s="216"/>
      <c r="E23" s="217"/>
      <c r="F23" s="217"/>
      <c r="G23" s="218"/>
      <c r="H23" s="124"/>
      <c r="I23" s="125"/>
      <c r="J23" s="219"/>
      <c r="K23" s="213">
        <v>2</v>
      </c>
      <c r="L23" s="206"/>
      <c r="M23" s="206">
        <v>1</v>
      </c>
      <c r="N23" s="220"/>
      <c r="O23" s="214">
        <f t="shared" si="1"/>
        <v>30</v>
      </c>
      <c r="P23" s="52" t="s">
        <v>49</v>
      </c>
      <c r="Q23" s="53">
        <v>3</v>
      </c>
      <c r="R23" s="14"/>
      <c r="S23" s="14" t="s">
        <v>197</v>
      </c>
      <c r="T23" s="14"/>
      <c r="U23" s="14"/>
      <c r="V23" s="14"/>
      <c r="W23" s="14"/>
      <c r="X23" s="14"/>
      <c r="Y23" s="10"/>
      <c r="Z23" s="525"/>
      <c r="AA23" s="14"/>
    </row>
    <row r="24" spans="1:27" ht="21" customHeight="1" x14ac:dyDescent="0.2">
      <c r="A24" s="67">
        <v>12</v>
      </c>
      <c r="B24" s="208" t="s">
        <v>198</v>
      </c>
      <c r="C24" s="230" t="s">
        <v>199</v>
      </c>
      <c r="D24" s="205"/>
      <c r="E24" s="206"/>
      <c r="F24" s="206"/>
      <c r="G24" s="207"/>
      <c r="H24" s="51"/>
      <c r="I24" s="52"/>
      <c r="J24" s="53"/>
      <c r="K24" s="231">
        <v>2</v>
      </c>
      <c r="L24" s="232"/>
      <c r="M24" s="232">
        <v>1</v>
      </c>
      <c r="N24" s="233">
        <v>1</v>
      </c>
      <c r="O24" s="214">
        <f t="shared" si="1"/>
        <v>41</v>
      </c>
      <c r="P24" s="121" t="s">
        <v>59</v>
      </c>
      <c r="Q24" s="126">
        <v>4</v>
      </c>
      <c r="R24" s="14" t="s">
        <v>200</v>
      </c>
      <c r="S24" s="14" t="s">
        <v>60</v>
      </c>
      <c r="T24" s="14"/>
      <c r="U24" s="14"/>
      <c r="V24" s="14"/>
      <c r="W24" s="14"/>
      <c r="X24" s="14"/>
      <c r="Y24" s="10"/>
      <c r="Z24" s="526"/>
      <c r="AA24" s="14"/>
    </row>
    <row r="25" spans="1:27" ht="12.75" customHeight="1" x14ac:dyDescent="0.2">
      <c r="A25" s="234">
        <v>13</v>
      </c>
      <c r="B25" s="235" t="s">
        <v>201</v>
      </c>
      <c r="C25" s="74" t="s">
        <v>202</v>
      </c>
      <c r="D25" s="236"/>
      <c r="E25" s="78"/>
      <c r="F25" s="78"/>
      <c r="G25" s="237"/>
      <c r="H25" s="77"/>
      <c r="I25" s="78"/>
      <c r="J25" s="76"/>
      <c r="K25" s="143"/>
      <c r="L25" s="144"/>
      <c r="M25" s="144"/>
      <c r="N25" s="145"/>
      <c r="O25" s="77"/>
      <c r="P25" s="78" t="s">
        <v>49</v>
      </c>
      <c r="Q25" s="76">
        <v>4</v>
      </c>
      <c r="R25" s="14"/>
      <c r="S25" s="14" t="s">
        <v>60</v>
      </c>
      <c r="T25" s="14"/>
      <c r="U25" s="14"/>
      <c r="V25" s="14"/>
      <c r="W25" s="14"/>
      <c r="X25" s="14"/>
      <c r="Y25" s="10"/>
      <c r="Z25" s="14"/>
      <c r="AA25" s="14"/>
    </row>
    <row r="26" spans="1:27" ht="11.25" customHeight="1" x14ac:dyDescent="0.2">
      <c r="A26" s="788"/>
      <c r="B26" s="711"/>
      <c r="C26" s="711"/>
      <c r="D26" s="239">
        <f t="shared" ref="D26:F26" si="2">SUM(D13:D25)</f>
        <v>14</v>
      </c>
      <c r="E26" s="239">
        <f t="shared" si="2"/>
        <v>0</v>
      </c>
      <c r="F26" s="239">
        <f t="shared" si="2"/>
        <v>9</v>
      </c>
      <c r="G26" s="84"/>
      <c r="H26" s="85"/>
      <c r="I26" s="81" t="s">
        <v>95</v>
      </c>
      <c r="J26" s="775">
        <f t="shared" ref="J26:N26" si="3">SUM(J13:J25)</f>
        <v>27</v>
      </c>
      <c r="K26" s="80">
        <f t="shared" si="3"/>
        <v>10</v>
      </c>
      <c r="L26" s="80">
        <f t="shared" si="3"/>
        <v>1</v>
      </c>
      <c r="M26" s="80">
        <f t="shared" si="3"/>
        <v>5</v>
      </c>
      <c r="N26" s="84">
        <f t="shared" si="3"/>
        <v>1</v>
      </c>
      <c r="O26" s="85"/>
      <c r="P26" s="81" t="s">
        <v>203</v>
      </c>
      <c r="Q26" s="763">
        <f>SUM(Q13:Q25)</f>
        <v>21</v>
      </c>
    </row>
    <row r="27" spans="1:27" ht="9.75" customHeight="1" x14ac:dyDescent="0.2">
      <c r="A27" s="79"/>
      <c r="B27" s="91"/>
      <c r="C27" s="91"/>
      <c r="D27" s="86"/>
      <c r="E27" s="87"/>
      <c r="F27" s="87"/>
      <c r="G27" s="88"/>
      <c r="H27" s="155"/>
      <c r="I27" s="156" t="s">
        <v>113</v>
      </c>
      <c r="J27" s="706"/>
      <c r="K27" s="86"/>
      <c r="L27" s="87"/>
      <c r="M27" s="87"/>
      <c r="N27" s="88"/>
      <c r="O27" s="155"/>
      <c r="P27" s="156" t="s">
        <v>204</v>
      </c>
      <c r="Q27" s="746"/>
    </row>
    <row r="28" spans="1:27" ht="11.25" customHeight="1" x14ac:dyDescent="0.2">
      <c r="A28" s="86"/>
      <c r="B28" s="87" t="s">
        <v>97</v>
      </c>
      <c r="C28" s="88"/>
      <c r="D28" s="812">
        <f>D26+E26+F26+G26</f>
        <v>23</v>
      </c>
      <c r="E28" s="714"/>
      <c r="F28" s="714"/>
      <c r="G28" s="715"/>
      <c r="H28" s="88">
        <f>SUM(H13:H25)</f>
        <v>332</v>
      </c>
      <c r="I28" s="89"/>
      <c r="J28" s="714"/>
      <c r="K28" s="747">
        <f>K26+L26+M26+N26</f>
        <v>17</v>
      </c>
      <c r="L28" s="714"/>
      <c r="M28" s="714"/>
      <c r="N28" s="715"/>
      <c r="O28" s="88">
        <f>SUM(O13:O25)</f>
        <v>172</v>
      </c>
      <c r="P28" s="89"/>
      <c r="Q28" s="715"/>
    </row>
    <row r="29" spans="1:27" ht="12.75" customHeight="1" x14ac:dyDescent="0.2">
      <c r="A29" s="91"/>
      <c r="B29" s="91"/>
      <c r="C29" s="91"/>
      <c r="D29" s="91"/>
      <c r="E29" s="91"/>
      <c r="F29" s="91"/>
      <c r="G29" s="91"/>
      <c r="H29" s="91"/>
      <c r="I29" s="91"/>
      <c r="J29" s="92"/>
      <c r="K29" s="91"/>
      <c r="L29" s="91"/>
      <c r="M29" s="91"/>
      <c r="N29" s="91"/>
      <c r="O29" s="91"/>
      <c r="P29" s="91"/>
      <c r="Q29" s="92"/>
    </row>
    <row r="30" spans="1:27" ht="10.5" customHeight="1" x14ac:dyDescent="0.2">
      <c r="A30" s="755" t="s">
        <v>44</v>
      </c>
      <c r="B30" s="755" t="s">
        <v>205</v>
      </c>
      <c r="C30" s="755" t="s">
        <v>46</v>
      </c>
      <c r="D30" s="734" t="s">
        <v>172</v>
      </c>
      <c r="E30" s="703"/>
      <c r="F30" s="703"/>
      <c r="G30" s="703"/>
      <c r="H30" s="703"/>
      <c r="I30" s="703"/>
      <c r="J30" s="704"/>
      <c r="K30" s="734" t="s">
        <v>173</v>
      </c>
      <c r="L30" s="703"/>
      <c r="M30" s="703"/>
      <c r="N30" s="703"/>
      <c r="O30" s="703"/>
      <c r="P30" s="703"/>
      <c r="Q30" s="704"/>
    </row>
    <row r="31" spans="1:27" ht="6.75" customHeight="1" x14ac:dyDescent="0.2">
      <c r="A31" s="756"/>
      <c r="B31" s="756"/>
      <c r="C31" s="756"/>
      <c r="D31" s="735" t="s">
        <v>49</v>
      </c>
      <c r="E31" s="730" t="s">
        <v>50</v>
      </c>
      <c r="F31" s="730" t="s">
        <v>51</v>
      </c>
      <c r="G31" s="737" t="s">
        <v>52</v>
      </c>
      <c r="H31" s="753" t="s">
        <v>53</v>
      </c>
      <c r="I31" s="730" t="s">
        <v>54</v>
      </c>
      <c r="J31" s="773" t="s">
        <v>55</v>
      </c>
      <c r="K31" s="735" t="s">
        <v>49</v>
      </c>
      <c r="L31" s="730" t="s">
        <v>50</v>
      </c>
      <c r="M31" s="730" t="s">
        <v>51</v>
      </c>
      <c r="N31" s="737" t="s">
        <v>52</v>
      </c>
      <c r="O31" s="753" t="s">
        <v>53</v>
      </c>
      <c r="P31" s="730" t="s">
        <v>54</v>
      </c>
      <c r="Q31" s="773" t="s">
        <v>55</v>
      </c>
    </row>
    <row r="32" spans="1:27" ht="11.25" customHeight="1" x14ac:dyDescent="0.2">
      <c r="A32" s="756"/>
      <c r="B32" s="759"/>
      <c r="C32" s="522" t="s">
        <v>102</v>
      </c>
      <c r="D32" s="736"/>
      <c r="E32" s="731"/>
      <c r="F32" s="731"/>
      <c r="G32" s="733"/>
      <c r="H32" s="760"/>
      <c r="I32" s="731"/>
      <c r="J32" s="744"/>
      <c r="K32" s="736"/>
      <c r="L32" s="731"/>
      <c r="M32" s="731"/>
      <c r="N32" s="733"/>
      <c r="O32" s="760"/>
      <c r="P32" s="731"/>
      <c r="Q32" s="744"/>
    </row>
    <row r="33" spans="1:27" ht="12" customHeight="1" x14ac:dyDescent="0.2">
      <c r="A33" s="194">
        <v>14</v>
      </c>
      <c r="B33" s="241" t="s">
        <v>206</v>
      </c>
      <c r="C33" s="242" t="s">
        <v>207</v>
      </c>
      <c r="D33" s="804">
        <v>2</v>
      </c>
      <c r="E33" s="805"/>
      <c r="F33" s="806">
        <v>1</v>
      </c>
      <c r="G33" s="809"/>
      <c r="H33" s="810">
        <f>25*J33-(D33+E33+F33+G33)*14-3</f>
        <v>30</v>
      </c>
      <c r="I33" s="805" t="s">
        <v>49</v>
      </c>
      <c r="J33" s="737">
        <v>3</v>
      </c>
      <c r="K33" s="94"/>
      <c r="L33" s="36"/>
      <c r="M33" s="36"/>
      <c r="N33" s="34"/>
      <c r="O33" s="35"/>
      <c r="P33" s="36"/>
      <c r="Q33" s="34"/>
      <c r="R33" s="14" t="s">
        <v>208</v>
      </c>
      <c r="S33" s="14" t="s">
        <v>60</v>
      </c>
      <c r="T33" s="14"/>
      <c r="U33" s="14"/>
      <c r="V33" s="14"/>
      <c r="W33" s="14"/>
      <c r="X33" s="14"/>
      <c r="Y33" s="244"/>
      <c r="Z33" s="245"/>
      <c r="AA33" s="14"/>
    </row>
    <row r="34" spans="1:27" ht="12" customHeight="1" x14ac:dyDescent="0.2">
      <c r="A34" s="107">
        <v>15</v>
      </c>
      <c r="B34" s="246" t="s">
        <v>209</v>
      </c>
      <c r="C34" s="247" t="s">
        <v>210</v>
      </c>
      <c r="D34" s="736"/>
      <c r="E34" s="731"/>
      <c r="F34" s="731"/>
      <c r="G34" s="733"/>
      <c r="H34" s="760"/>
      <c r="I34" s="731"/>
      <c r="J34" s="733"/>
      <c r="K34" s="248"/>
      <c r="L34" s="249"/>
      <c r="M34" s="249"/>
      <c r="N34" s="250"/>
      <c r="O34" s="251"/>
      <c r="P34" s="249"/>
      <c r="Q34" s="250"/>
      <c r="R34" s="252"/>
      <c r="S34" s="252"/>
      <c r="T34" s="252"/>
      <c r="U34" s="252"/>
      <c r="V34" s="252" t="s">
        <v>60</v>
      </c>
      <c r="W34" s="252"/>
      <c r="X34" s="252"/>
      <c r="Y34" s="244"/>
      <c r="Z34" s="529"/>
      <c r="AA34" s="252"/>
    </row>
    <row r="35" spans="1:27" ht="12" customHeight="1" x14ac:dyDescent="0.2">
      <c r="A35" s="194">
        <v>16</v>
      </c>
      <c r="B35" s="253" t="s">
        <v>211</v>
      </c>
      <c r="C35" s="67" t="s">
        <v>212</v>
      </c>
      <c r="D35" s="807"/>
      <c r="E35" s="808"/>
      <c r="F35" s="808"/>
      <c r="G35" s="811"/>
      <c r="H35" s="810"/>
      <c r="I35" s="805"/>
      <c r="J35" s="737"/>
      <c r="K35" s="777">
        <v>1</v>
      </c>
      <c r="L35" s="730"/>
      <c r="M35" s="730">
        <v>1</v>
      </c>
      <c r="N35" s="737"/>
      <c r="O35" s="735">
        <f>25*Q35:Q36-(K35+L35+M35+N35)*14-3</f>
        <v>44</v>
      </c>
      <c r="P35" s="730" t="s">
        <v>59</v>
      </c>
      <c r="Q35" s="737">
        <v>3</v>
      </c>
      <c r="R35" s="14"/>
      <c r="S35" s="14"/>
      <c r="T35" s="14"/>
      <c r="U35" s="14"/>
      <c r="V35" s="14" t="s">
        <v>60</v>
      </c>
      <c r="W35" s="14"/>
      <c r="X35" s="14"/>
      <c r="Y35" s="254"/>
      <c r="Z35" s="525"/>
      <c r="AA35" s="14"/>
    </row>
    <row r="36" spans="1:27" ht="12" customHeight="1" x14ac:dyDescent="0.2">
      <c r="A36" s="107">
        <v>17</v>
      </c>
      <c r="B36" s="255" t="s">
        <v>213</v>
      </c>
      <c r="C36" s="247" t="s">
        <v>214</v>
      </c>
      <c r="D36" s="736"/>
      <c r="E36" s="731"/>
      <c r="F36" s="731"/>
      <c r="G36" s="733"/>
      <c r="H36" s="760"/>
      <c r="I36" s="731"/>
      <c r="J36" s="733"/>
      <c r="K36" s="736"/>
      <c r="L36" s="731"/>
      <c r="M36" s="731"/>
      <c r="N36" s="733"/>
      <c r="O36" s="736"/>
      <c r="P36" s="731"/>
      <c r="Q36" s="733"/>
      <c r="R36" s="252"/>
      <c r="S36" s="252"/>
      <c r="T36" s="252"/>
      <c r="U36" s="252"/>
      <c r="V36" s="252" t="s">
        <v>60</v>
      </c>
      <c r="W36" s="252"/>
      <c r="X36" s="252"/>
      <c r="Y36" s="254"/>
      <c r="Z36" s="527"/>
      <c r="AA36" s="252"/>
    </row>
    <row r="37" spans="1:27" ht="12" customHeight="1" x14ac:dyDescent="0.2">
      <c r="A37" s="194">
        <v>18</v>
      </c>
      <c r="B37" s="256" t="s">
        <v>215</v>
      </c>
      <c r="C37" s="242" t="s">
        <v>216</v>
      </c>
      <c r="D37" s="257"/>
      <c r="E37" s="258"/>
      <c r="F37" s="258"/>
      <c r="G37" s="259"/>
      <c r="H37" s="260"/>
      <c r="I37" s="258"/>
      <c r="J37" s="258"/>
      <c r="K37" s="735">
        <v>2</v>
      </c>
      <c r="L37" s="730"/>
      <c r="M37" s="730">
        <v>1</v>
      </c>
      <c r="N37" s="737">
        <v>1</v>
      </c>
      <c r="O37" s="735">
        <f>25*Q37-(K37+L37+M37+N37)*14-3</f>
        <v>41</v>
      </c>
      <c r="P37" s="730" t="s">
        <v>59</v>
      </c>
      <c r="Q37" s="737">
        <v>4</v>
      </c>
      <c r="R37" s="14"/>
      <c r="S37" s="14" t="s">
        <v>60</v>
      </c>
      <c r="T37" s="14" t="s">
        <v>60</v>
      </c>
      <c r="U37" s="14"/>
      <c r="V37" s="14"/>
      <c r="W37" s="14"/>
      <c r="X37" s="14"/>
      <c r="Y37" s="254"/>
      <c r="Z37" s="525"/>
      <c r="AA37" s="14"/>
    </row>
    <row r="38" spans="1:27" ht="12" customHeight="1" x14ac:dyDescent="0.2">
      <c r="A38" s="107">
        <v>19</v>
      </c>
      <c r="B38" s="235" t="s">
        <v>217</v>
      </c>
      <c r="C38" s="261" t="s">
        <v>218</v>
      </c>
      <c r="D38" s="262"/>
      <c r="E38" s="153"/>
      <c r="F38" s="153"/>
      <c r="G38" s="154"/>
      <c r="H38" s="262"/>
      <c r="I38" s="263"/>
      <c r="J38" s="264"/>
      <c r="K38" s="736"/>
      <c r="L38" s="731"/>
      <c r="M38" s="731"/>
      <c r="N38" s="733"/>
      <c r="O38" s="736"/>
      <c r="P38" s="731"/>
      <c r="Q38" s="733"/>
      <c r="R38" s="14"/>
      <c r="S38" s="14"/>
      <c r="T38" s="14"/>
      <c r="U38" s="14"/>
      <c r="V38" s="14"/>
      <c r="W38" s="14"/>
      <c r="X38" s="14"/>
      <c r="Y38" s="254"/>
      <c r="Z38" s="525"/>
      <c r="AA38" s="14"/>
    </row>
    <row r="39" spans="1:27" ht="12" customHeight="1" x14ac:dyDescent="0.2">
      <c r="A39" s="194">
        <v>20</v>
      </c>
      <c r="B39" s="265" t="s">
        <v>219</v>
      </c>
      <c r="C39" s="266" t="s">
        <v>220</v>
      </c>
      <c r="D39" s="267"/>
      <c r="E39" s="268"/>
      <c r="F39" s="268"/>
      <c r="G39" s="269"/>
      <c r="H39" s="267"/>
      <c r="I39" s="270"/>
      <c r="J39" s="271"/>
      <c r="K39" s="777">
        <v>2</v>
      </c>
      <c r="L39" s="781">
        <v>1</v>
      </c>
      <c r="M39" s="781"/>
      <c r="N39" s="782"/>
      <c r="O39" s="735">
        <f>25*Q39-(K39+L39+M39+N39)*14-3</f>
        <v>5</v>
      </c>
      <c r="P39" s="781" t="s">
        <v>49</v>
      </c>
      <c r="Q39" s="782">
        <v>2</v>
      </c>
      <c r="R39" s="14"/>
      <c r="S39" s="14"/>
      <c r="T39" s="14"/>
      <c r="U39" s="14"/>
      <c r="V39" s="14"/>
      <c r="W39" s="14"/>
      <c r="X39" s="14"/>
      <c r="Y39" s="254"/>
      <c r="Z39" s="245"/>
      <c r="AA39" s="14"/>
    </row>
    <row r="40" spans="1:27" ht="12" customHeight="1" x14ac:dyDescent="0.2">
      <c r="A40" s="107">
        <v>21</v>
      </c>
      <c r="B40" s="272" t="s">
        <v>221</v>
      </c>
      <c r="C40" s="273" t="s">
        <v>222</v>
      </c>
      <c r="D40" s="274"/>
      <c r="E40" s="275"/>
      <c r="F40" s="275"/>
      <c r="G40" s="276"/>
      <c r="H40" s="274"/>
      <c r="I40" s="275"/>
      <c r="J40" s="277"/>
      <c r="K40" s="736"/>
      <c r="L40" s="731"/>
      <c r="M40" s="731"/>
      <c r="N40" s="733"/>
      <c r="O40" s="736"/>
      <c r="P40" s="731"/>
      <c r="Q40" s="733"/>
      <c r="R40" s="14"/>
      <c r="S40" s="14"/>
      <c r="T40" s="14"/>
      <c r="U40" s="14"/>
      <c r="V40" s="14"/>
      <c r="W40" s="14"/>
      <c r="X40" s="14"/>
      <c r="Y40" s="254"/>
      <c r="Z40" s="14"/>
      <c r="AA40" s="14"/>
    </row>
    <row r="41" spans="1:27" ht="9" customHeight="1" x14ac:dyDescent="0.2">
      <c r="A41" s="788"/>
      <c r="B41" s="711"/>
      <c r="C41" s="711"/>
      <c r="D41" s="80">
        <f>SUM(D33:D37)</f>
        <v>2</v>
      </c>
      <c r="E41" s="101"/>
      <c r="F41" s="278">
        <f>SUM(F33:F38)</f>
        <v>1</v>
      </c>
      <c r="G41" s="102"/>
      <c r="H41" s="279"/>
      <c r="I41" s="81"/>
      <c r="J41" s="775">
        <f>SUM(J33:J38)</f>
        <v>3</v>
      </c>
      <c r="K41" s="80">
        <f>SUM(K33:K34:K40)</f>
        <v>5</v>
      </c>
      <c r="L41" s="80">
        <f>L33+L35+L37+L39</f>
        <v>1</v>
      </c>
      <c r="M41" s="80">
        <f t="shared" ref="M41" si="4">SUM(M33:M34:M40)</f>
        <v>2</v>
      </c>
      <c r="N41" s="80">
        <f>N33+N35+N37+N39</f>
        <v>1</v>
      </c>
      <c r="O41" s="180"/>
      <c r="P41" s="81" t="s">
        <v>223</v>
      </c>
      <c r="Q41" s="763">
        <f>SUM(Q33:Q40)</f>
        <v>9</v>
      </c>
    </row>
    <row r="42" spans="1:27" ht="10.5" customHeight="1" x14ac:dyDescent="0.2">
      <c r="A42" s="86"/>
      <c r="B42" s="87" t="s">
        <v>224</v>
      </c>
      <c r="C42" s="88"/>
      <c r="D42" s="789">
        <f>D41+E41+F41+G41</f>
        <v>3</v>
      </c>
      <c r="E42" s="714"/>
      <c r="F42" s="714"/>
      <c r="G42" s="715"/>
      <c r="H42" s="280">
        <f>SUM(H33:H38)</f>
        <v>30</v>
      </c>
      <c r="I42" s="89" t="s">
        <v>225</v>
      </c>
      <c r="J42" s="714"/>
      <c r="K42" s="747">
        <f>K41+L41+M41+N41</f>
        <v>9</v>
      </c>
      <c r="L42" s="714"/>
      <c r="M42" s="714"/>
      <c r="N42" s="715"/>
      <c r="O42" s="87">
        <f>SUM(O33:O40)</f>
        <v>90</v>
      </c>
      <c r="P42" s="89" t="s">
        <v>225</v>
      </c>
      <c r="Q42" s="715"/>
    </row>
    <row r="43" spans="1:27" ht="12.75" customHeight="1" x14ac:dyDescent="0.2">
      <c r="A43" s="91"/>
      <c r="B43" s="91"/>
      <c r="C43" s="91"/>
      <c r="D43" s="92"/>
      <c r="E43" s="92"/>
      <c r="F43" s="92"/>
      <c r="G43" s="92"/>
      <c r="H43" s="281"/>
      <c r="I43" s="91"/>
      <c r="J43" s="92"/>
      <c r="K43" s="92"/>
      <c r="L43" s="92"/>
      <c r="M43" s="92"/>
      <c r="N43" s="92"/>
      <c r="O43" s="91"/>
      <c r="P43" s="91"/>
      <c r="Q43" s="92"/>
    </row>
    <row r="44" spans="1:27" ht="10.5" customHeight="1" x14ac:dyDescent="0.2">
      <c r="A44" s="790"/>
      <c r="B44" s="793" t="s">
        <v>226</v>
      </c>
      <c r="C44" s="795"/>
      <c r="D44" s="797" t="s">
        <v>172</v>
      </c>
      <c r="E44" s="779"/>
      <c r="F44" s="779"/>
      <c r="G44" s="779"/>
      <c r="H44" s="779"/>
      <c r="I44" s="779"/>
      <c r="J44" s="798"/>
      <c r="K44" s="778" t="s">
        <v>173</v>
      </c>
      <c r="L44" s="779"/>
      <c r="M44" s="779"/>
      <c r="N44" s="779"/>
      <c r="O44" s="779"/>
      <c r="P44" s="779"/>
      <c r="Q44" s="780"/>
    </row>
    <row r="45" spans="1:27" ht="9.75" customHeight="1" x14ac:dyDescent="0.2">
      <c r="A45" s="791"/>
      <c r="B45" s="741"/>
      <c r="C45" s="743"/>
      <c r="D45" s="799" t="s">
        <v>49</v>
      </c>
      <c r="E45" s="755" t="s">
        <v>50</v>
      </c>
      <c r="F45" s="755" t="s">
        <v>51</v>
      </c>
      <c r="G45" s="755" t="s">
        <v>52</v>
      </c>
      <c r="H45" s="755" t="s">
        <v>53</v>
      </c>
      <c r="I45" s="755" t="s">
        <v>54</v>
      </c>
      <c r="J45" s="803" t="s">
        <v>55</v>
      </c>
      <c r="K45" s="755" t="s">
        <v>49</v>
      </c>
      <c r="L45" s="755" t="s">
        <v>50</v>
      </c>
      <c r="M45" s="755" t="s">
        <v>51</v>
      </c>
      <c r="N45" s="755" t="s">
        <v>52</v>
      </c>
      <c r="O45" s="755" t="s">
        <v>53</v>
      </c>
      <c r="P45" s="755" t="s">
        <v>54</v>
      </c>
      <c r="Q45" s="801" t="s">
        <v>55</v>
      </c>
    </row>
    <row r="46" spans="1:27" ht="6" customHeight="1" x14ac:dyDescent="0.2">
      <c r="A46" s="792"/>
      <c r="B46" s="794"/>
      <c r="C46" s="796"/>
      <c r="D46" s="800"/>
      <c r="E46" s="759"/>
      <c r="F46" s="759"/>
      <c r="G46" s="759"/>
      <c r="H46" s="759"/>
      <c r="I46" s="759"/>
      <c r="J46" s="759"/>
      <c r="K46" s="759"/>
      <c r="L46" s="759"/>
      <c r="M46" s="759"/>
      <c r="N46" s="759"/>
      <c r="O46" s="759"/>
      <c r="P46" s="759"/>
      <c r="Q46" s="802"/>
    </row>
    <row r="47" spans="1:27" ht="11.25" customHeight="1" x14ac:dyDescent="0.2">
      <c r="A47" s="282"/>
      <c r="B47" s="121"/>
      <c r="C47" s="122"/>
      <c r="D47" s="283">
        <f>D26+D41</f>
        <v>16</v>
      </c>
      <c r="E47" s="284">
        <f t="shared" ref="E47:F47" si="5">E41+E26</f>
        <v>0</v>
      </c>
      <c r="F47" s="284">
        <f t="shared" si="5"/>
        <v>10</v>
      </c>
      <c r="G47" s="284"/>
      <c r="H47" s="284"/>
      <c r="I47" s="285" t="s">
        <v>95</v>
      </c>
      <c r="J47" s="285"/>
      <c r="K47" s="84">
        <f t="shared" ref="K47:N47" si="6">K41+K26</f>
        <v>15</v>
      </c>
      <c r="L47" s="84">
        <f t="shared" si="6"/>
        <v>2</v>
      </c>
      <c r="M47" s="84">
        <f t="shared" si="6"/>
        <v>7</v>
      </c>
      <c r="N47" s="84">
        <f t="shared" si="6"/>
        <v>2</v>
      </c>
      <c r="O47" s="84"/>
      <c r="P47" s="285" t="s">
        <v>95</v>
      </c>
      <c r="Q47" s="286"/>
    </row>
    <row r="48" spans="1:27" ht="12.75" customHeight="1" x14ac:dyDescent="0.2">
      <c r="A48" s="287"/>
      <c r="B48" s="288"/>
      <c r="C48" s="289"/>
      <c r="D48" s="786">
        <f>D42+D28</f>
        <v>26</v>
      </c>
      <c r="E48" s="784"/>
      <c r="F48" s="784"/>
      <c r="G48" s="785"/>
      <c r="H48" s="290">
        <f>H42+H28</f>
        <v>362</v>
      </c>
      <c r="I48" s="291" t="s">
        <v>204</v>
      </c>
      <c r="J48" s="292">
        <f>J41+J26</f>
        <v>30</v>
      </c>
      <c r="K48" s="783">
        <f>K42+K28</f>
        <v>26</v>
      </c>
      <c r="L48" s="784"/>
      <c r="M48" s="784"/>
      <c r="N48" s="785"/>
      <c r="O48" s="293">
        <f>O42+O28</f>
        <v>262</v>
      </c>
      <c r="P48" s="291" t="s">
        <v>98</v>
      </c>
      <c r="Q48" s="294">
        <f>Q41+Q26</f>
        <v>30</v>
      </c>
    </row>
    <row r="49" spans="1:27" ht="9" customHeight="1" x14ac:dyDescent="0.2">
      <c r="A49" s="104"/>
      <c r="B49" s="105"/>
      <c r="C49" s="105"/>
      <c r="D49" s="295"/>
      <c r="E49" s="295"/>
      <c r="F49" s="295"/>
      <c r="G49" s="295"/>
      <c r="H49" s="108"/>
      <c r="I49" s="105"/>
      <c r="J49" s="105"/>
      <c r="K49" s="295"/>
      <c r="L49" s="295"/>
      <c r="M49" s="295"/>
      <c r="N49" s="295"/>
      <c r="O49" s="108"/>
      <c r="P49" s="105"/>
      <c r="Q49" s="105"/>
      <c r="R49" s="14"/>
      <c r="S49" s="14"/>
      <c r="T49" s="14"/>
      <c r="U49" s="14"/>
      <c r="V49" s="14"/>
      <c r="W49" s="14"/>
      <c r="X49" s="14"/>
      <c r="Y49" s="14"/>
    </row>
    <row r="50" spans="1:27" ht="12.75" customHeight="1" x14ac:dyDescent="0.2">
      <c r="A50" s="755" t="s">
        <v>44</v>
      </c>
      <c r="B50" s="755" t="s">
        <v>101</v>
      </c>
      <c r="C50" s="751" t="s">
        <v>46</v>
      </c>
      <c r="D50" s="769" t="s">
        <v>172</v>
      </c>
      <c r="E50" s="711"/>
      <c r="F50" s="711"/>
      <c r="G50" s="711"/>
      <c r="H50" s="711"/>
      <c r="I50" s="711"/>
      <c r="J50" s="712"/>
      <c r="K50" s="734" t="s">
        <v>173</v>
      </c>
      <c r="L50" s="703"/>
      <c r="M50" s="703"/>
      <c r="N50" s="703"/>
      <c r="O50" s="703"/>
      <c r="P50" s="703"/>
      <c r="Q50" s="704"/>
    </row>
    <row r="51" spans="1:27" ht="10.5" customHeight="1" x14ac:dyDescent="0.2">
      <c r="A51" s="756"/>
      <c r="B51" s="756"/>
      <c r="C51" s="746"/>
      <c r="D51" s="735" t="s">
        <v>49</v>
      </c>
      <c r="E51" s="730" t="s">
        <v>50</v>
      </c>
      <c r="F51" s="730" t="s">
        <v>51</v>
      </c>
      <c r="G51" s="770" t="s">
        <v>52</v>
      </c>
      <c r="H51" s="735" t="s">
        <v>53</v>
      </c>
      <c r="I51" s="730" t="s">
        <v>54</v>
      </c>
      <c r="J51" s="772" t="s">
        <v>55</v>
      </c>
      <c r="K51" s="774" t="s">
        <v>49</v>
      </c>
      <c r="L51" s="740" t="s">
        <v>50</v>
      </c>
      <c r="M51" s="740" t="s">
        <v>51</v>
      </c>
      <c r="N51" s="737" t="s">
        <v>52</v>
      </c>
      <c r="O51" s="753" t="s">
        <v>53</v>
      </c>
      <c r="P51" s="730" t="s">
        <v>54</v>
      </c>
      <c r="Q51" s="773" t="s">
        <v>55</v>
      </c>
    </row>
    <row r="52" spans="1:27" ht="6" customHeight="1" x14ac:dyDescent="0.2">
      <c r="A52" s="756"/>
      <c r="B52" s="756"/>
      <c r="C52" s="524" t="s">
        <v>102</v>
      </c>
      <c r="D52" s="736"/>
      <c r="E52" s="731"/>
      <c r="F52" s="731"/>
      <c r="G52" s="771"/>
      <c r="H52" s="736"/>
      <c r="I52" s="731"/>
      <c r="J52" s="733"/>
      <c r="K52" s="754"/>
      <c r="L52" s="741"/>
      <c r="M52" s="741"/>
      <c r="N52" s="744"/>
      <c r="O52" s="754"/>
      <c r="P52" s="741"/>
      <c r="Q52" s="744"/>
    </row>
    <row r="53" spans="1:27" ht="16.5" customHeight="1" x14ac:dyDescent="0.2">
      <c r="A53" s="111">
        <v>22</v>
      </c>
      <c r="B53" s="241" t="s">
        <v>227</v>
      </c>
      <c r="C53" s="523" t="s">
        <v>344</v>
      </c>
      <c r="D53" s="45">
        <v>1</v>
      </c>
      <c r="E53" s="46">
        <v>1</v>
      </c>
      <c r="F53" s="46"/>
      <c r="G53" s="47"/>
      <c r="H53" s="45">
        <v>2</v>
      </c>
      <c r="I53" s="297" t="s">
        <v>49</v>
      </c>
      <c r="J53" s="298">
        <v>2</v>
      </c>
      <c r="K53" s="299"/>
      <c r="L53" s="300"/>
      <c r="M53" s="300"/>
      <c r="N53" s="301"/>
      <c r="O53" s="302"/>
      <c r="P53" s="41"/>
      <c r="Q53" s="301"/>
      <c r="R53" s="14"/>
      <c r="S53" s="14"/>
      <c r="T53" s="14"/>
      <c r="U53" s="14"/>
      <c r="V53" s="14"/>
      <c r="W53" s="14"/>
      <c r="X53" s="14"/>
      <c r="Y53" s="14"/>
      <c r="Z53" s="14"/>
      <c r="AA53" s="14"/>
    </row>
    <row r="54" spans="1:27" ht="15" customHeight="1" x14ac:dyDescent="0.2">
      <c r="A54" s="116">
        <v>23</v>
      </c>
      <c r="B54" s="303" t="s">
        <v>228</v>
      </c>
      <c r="C54" s="523" t="s">
        <v>229</v>
      </c>
      <c r="D54" s="123"/>
      <c r="E54" s="121">
        <v>3</v>
      </c>
      <c r="F54" s="121"/>
      <c r="G54" s="126"/>
      <c r="H54" s="123">
        <v>2</v>
      </c>
      <c r="I54" s="121" t="s">
        <v>49</v>
      </c>
      <c r="J54" s="126">
        <v>3</v>
      </c>
      <c r="K54" s="124"/>
      <c r="L54" s="125"/>
      <c r="M54" s="125"/>
      <c r="N54" s="219"/>
      <c r="O54" s="304"/>
      <c r="P54" s="52"/>
      <c r="Q54" s="219"/>
      <c r="R54" s="14"/>
      <c r="S54" s="14"/>
      <c r="T54" s="14"/>
      <c r="U54" s="14"/>
      <c r="V54" s="14"/>
      <c r="W54" s="14"/>
      <c r="X54" s="14"/>
      <c r="Y54" s="14"/>
      <c r="Z54" s="14"/>
      <c r="AA54" s="14"/>
    </row>
    <row r="55" spans="1:27" ht="15" customHeight="1" x14ac:dyDescent="0.2">
      <c r="A55" s="305">
        <v>24</v>
      </c>
      <c r="B55" s="215" t="s">
        <v>230</v>
      </c>
      <c r="C55" s="296" t="s">
        <v>231</v>
      </c>
      <c r="D55" s="306"/>
      <c r="E55" s="307"/>
      <c r="F55" s="307"/>
      <c r="G55" s="308"/>
      <c r="H55" s="306"/>
      <c r="I55" s="52"/>
      <c r="J55" s="53"/>
      <c r="K55" s="306">
        <v>1</v>
      </c>
      <c r="L55" s="307">
        <v>1</v>
      </c>
      <c r="M55" s="121"/>
      <c r="N55" s="126"/>
      <c r="O55" s="214">
        <v>2</v>
      </c>
      <c r="P55" s="227" t="s">
        <v>59</v>
      </c>
      <c r="Q55" s="228">
        <v>3</v>
      </c>
      <c r="R55" s="14"/>
      <c r="S55" s="14"/>
      <c r="T55" s="14"/>
      <c r="U55" s="14"/>
      <c r="V55" s="14"/>
      <c r="W55" s="14"/>
      <c r="X55" s="14"/>
      <c r="Y55" s="14"/>
      <c r="Z55" s="14"/>
      <c r="AA55" s="14"/>
    </row>
    <row r="56" spans="1:27" ht="14.25" customHeight="1" x14ac:dyDescent="0.2">
      <c r="A56" s="116">
        <v>25</v>
      </c>
      <c r="B56" s="303" t="s">
        <v>232</v>
      </c>
      <c r="C56" s="296" t="s">
        <v>233</v>
      </c>
      <c r="D56" s="123"/>
      <c r="E56" s="121"/>
      <c r="F56" s="121"/>
      <c r="G56" s="126"/>
      <c r="H56" s="123"/>
      <c r="I56" s="121"/>
      <c r="J56" s="126"/>
      <c r="K56" s="306"/>
      <c r="L56" s="307">
        <v>3</v>
      </c>
      <c r="M56" s="121"/>
      <c r="N56" s="126"/>
      <c r="O56" s="214">
        <v>2</v>
      </c>
      <c r="P56" s="121" t="s">
        <v>49</v>
      </c>
      <c r="Q56" s="126">
        <v>2</v>
      </c>
      <c r="R56" s="14"/>
      <c r="S56" s="14"/>
      <c r="T56" s="14"/>
      <c r="U56" s="14"/>
      <c r="V56" s="14"/>
      <c r="W56" s="14"/>
      <c r="X56" s="14"/>
      <c r="Y56" s="14"/>
      <c r="Z56" s="14"/>
      <c r="AA56" s="14"/>
    </row>
    <row r="57" spans="1:27" ht="12.75" customHeight="1" x14ac:dyDescent="0.2">
      <c r="A57" s="116">
        <v>26</v>
      </c>
      <c r="B57" s="215" t="s">
        <v>234</v>
      </c>
      <c r="C57" s="296" t="s">
        <v>235</v>
      </c>
      <c r="D57" s="123"/>
      <c r="E57" s="121"/>
      <c r="F57" s="121"/>
      <c r="G57" s="126"/>
      <c r="H57" s="123"/>
      <c r="I57" s="227"/>
      <c r="J57" s="228"/>
      <c r="K57" s="306"/>
      <c r="L57" s="307"/>
      <c r="M57" s="121"/>
      <c r="N57" s="126"/>
      <c r="O57" s="214"/>
      <c r="P57" s="227" t="s">
        <v>59</v>
      </c>
      <c r="Q57" s="228">
        <v>5</v>
      </c>
      <c r="R57" s="14"/>
      <c r="S57" s="14"/>
      <c r="T57" s="14"/>
      <c r="U57" s="14"/>
      <c r="V57" s="14"/>
      <c r="W57" s="14"/>
      <c r="X57" s="14"/>
      <c r="Y57" s="14"/>
      <c r="Z57" s="14"/>
      <c r="AA57" s="14"/>
    </row>
    <row r="58" spans="1:27" ht="13.5" customHeight="1" x14ac:dyDescent="0.2">
      <c r="A58" s="116">
        <v>27</v>
      </c>
      <c r="B58" s="215" t="s">
        <v>236</v>
      </c>
      <c r="C58" s="523" t="s">
        <v>345</v>
      </c>
      <c r="D58" s="309"/>
      <c r="E58" s="121">
        <v>2</v>
      </c>
      <c r="F58" s="309"/>
      <c r="G58" s="310"/>
      <c r="H58" s="311"/>
      <c r="I58" s="309"/>
      <c r="J58" s="312"/>
      <c r="K58" s="313"/>
      <c r="L58" s="121">
        <v>2</v>
      </c>
      <c r="M58" s="309"/>
      <c r="N58" s="310"/>
      <c r="O58" s="214">
        <f>25*Q58-(E58+K58+L58+M58+N58)*14-3</f>
        <v>16</v>
      </c>
      <c r="P58" s="121" t="s">
        <v>49</v>
      </c>
      <c r="Q58" s="126">
        <v>3</v>
      </c>
      <c r="R58" s="314"/>
      <c r="S58" s="315"/>
      <c r="T58" s="316"/>
      <c r="U58" s="316"/>
      <c r="V58" s="316"/>
      <c r="W58" s="316"/>
      <c r="X58" s="316"/>
      <c r="Y58" s="316"/>
      <c r="Z58" s="316"/>
      <c r="AA58" s="316"/>
    </row>
    <row r="59" spans="1:27" ht="11.25" customHeight="1" x14ac:dyDescent="0.2">
      <c r="A59" s="140">
        <v>28</v>
      </c>
      <c r="B59" s="317" t="s">
        <v>237</v>
      </c>
      <c r="C59" s="296" t="s">
        <v>238</v>
      </c>
      <c r="D59" s="143"/>
      <c r="E59" s="144"/>
      <c r="F59" s="144"/>
      <c r="G59" s="148"/>
      <c r="H59" s="143"/>
      <c r="I59" s="144"/>
      <c r="J59" s="148"/>
      <c r="K59" s="77">
        <v>2</v>
      </c>
      <c r="L59" s="78">
        <v>1</v>
      </c>
      <c r="M59" s="318"/>
      <c r="N59" s="319"/>
      <c r="O59" s="320">
        <f>25*Q59-(K59+L59+M59+N59)*14-3</f>
        <v>30</v>
      </c>
      <c r="P59" s="321" t="s">
        <v>49</v>
      </c>
      <c r="Q59" s="322">
        <v>3</v>
      </c>
      <c r="R59" s="14"/>
      <c r="S59" s="14"/>
      <c r="T59" s="14"/>
      <c r="U59" s="14"/>
      <c r="V59" s="14"/>
      <c r="W59" s="14"/>
      <c r="X59" s="14"/>
      <c r="Y59" s="14"/>
      <c r="Z59" s="14"/>
      <c r="AA59" s="14"/>
    </row>
    <row r="60" spans="1:27" ht="12.75" customHeight="1" x14ac:dyDescent="0.2">
      <c r="A60" s="93"/>
      <c r="B60" s="323"/>
      <c r="C60" s="323"/>
      <c r="D60" s="80">
        <f t="shared" ref="D60:H60" si="7">SUM(D53:D59)</f>
        <v>1</v>
      </c>
      <c r="E60" s="101">
        <f t="shared" si="7"/>
        <v>6</v>
      </c>
      <c r="F60" s="101">
        <f t="shared" si="7"/>
        <v>0</v>
      </c>
      <c r="G60" s="102">
        <f t="shared" si="7"/>
        <v>0</v>
      </c>
      <c r="H60" s="751">
        <f t="shared" si="7"/>
        <v>4</v>
      </c>
      <c r="I60" s="81" t="s">
        <v>239</v>
      </c>
      <c r="J60" s="775">
        <f t="shared" ref="J60:O60" si="8">SUM(J53:J59)</f>
        <v>5</v>
      </c>
      <c r="K60" s="80">
        <f t="shared" si="8"/>
        <v>3</v>
      </c>
      <c r="L60" s="101">
        <f t="shared" si="8"/>
        <v>7</v>
      </c>
      <c r="M60" s="101">
        <f t="shared" si="8"/>
        <v>0</v>
      </c>
      <c r="N60" s="102">
        <f t="shared" si="8"/>
        <v>0</v>
      </c>
      <c r="O60" s="751">
        <f t="shared" si="8"/>
        <v>50</v>
      </c>
      <c r="P60" s="81" t="s">
        <v>223</v>
      </c>
      <c r="Q60" s="776">
        <f>SUM(Q53:Q59)</f>
        <v>16</v>
      </c>
      <c r="R60" s="14"/>
      <c r="S60" s="14"/>
      <c r="T60" s="14"/>
      <c r="U60" s="14"/>
      <c r="V60" s="14"/>
      <c r="W60" s="14"/>
      <c r="X60" s="14"/>
      <c r="Y60" s="14"/>
      <c r="Z60" s="14"/>
      <c r="AA60" s="14"/>
    </row>
    <row r="61" spans="1:27" ht="10.5" customHeight="1" x14ac:dyDescent="0.2">
      <c r="A61" s="757" t="s">
        <v>112</v>
      </c>
      <c r="B61" s="714"/>
      <c r="C61" s="715"/>
      <c r="D61" s="787">
        <f>SUM(D60:G60)</f>
        <v>7</v>
      </c>
      <c r="E61" s="703"/>
      <c r="F61" s="703"/>
      <c r="G61" s="704"/>
      <c r="H61" s="715"/>
      <c r="I61" s="89" t="s">
        <v>113</v>
      </c>
      <c r="J61" s="714"/>
      <c r="K61" s="787">
        <f>SUM(K60:N60)</f>
        <v>10</v>
      </c>
      <c r="L61" s="703"/>
      <c r="M61" s="703"/>
      <c r="N61" s="704"/>
      <c r="O61" s="715"/>
      <c r="P61" s="89" t="s">
        <v>204</v>
      </c>
      <c r="Q61" s="715"/>
      <c r="R61" s="14"/>
      <c r="S61" s="14"/>
      <c r="T61" s="14"/>
      <c r="U61" s="14"/>
      <c r="V61" s="14"/>
      <c r="W61" s="14"/>
      <c r="X61" s="14"/>
      <c r="Y61" s="14"/>
      <c r="Z61" s="14"/>
      <c r="AA61" s="14"/>
    </row>
    <row r="62" spans="1:27" ht="9.75" customHeight="1" x14ac:dyDescent="0.2">
      <c r="A62" s="96"/>
      <c r="B62" s="752" t="s">
        <v>114</v>
      </c>
      <c r="C62" s="706"/>
      <c r="D62" s="706"/>
      <c r="E62" s="100"/>
      <c r="F62" s="161" t="s">
        <v>115</v>
      </c>
      <c r="G62" s="100"/>
      <c r="H62" s="100"/>
      <c r="I62" s="96"/>
      <c r="J62" s="96"/>
      <c r="K62" s="100"/>
      <c r="L62" s="100"/>
      <c r="M62" s="100"/>
      <c r="N62" s="100"/>
      <c r="O62" s="100"/>
      <c r="P62" s="96"/>
      <c r="Q62" s="96"/>
    </row>
    <row r="63" spans="1:27" s="645" customFormat="1" ht="9.75" customHeight="1" x14ac:dyDescent="0.2">
      <c r="A63" s="96"/>
      <c r="B63" s="646"/>
      <c r="E63" s="100"/>
      <c r="F63" s="646"/>
      <c r="G63" s="100"/>
      <c r="H63" s="100"/>
      <c r="I63" s="96"/>
      <c r="J63" s="96"/>
      <c r="K63" s="100"/>
      <c r="L63" s="100"/>
      <c r="M63" s="100"/>
      <c r="N63" s="100"/>
      <c r="O63" s="100"/>
      <c r="P63" s="96"/>
      <c r="Q63" s="96"/>
    </row>
    <row r="64" spans="1:27" ht="13.5" customHeight="1" x14ac:dyDescent="0.2">
      <c r="B64" s="690" t="s">
        <v>421</v>
      </c>
      <c r="C64" s="691"/>
      <c r="D64" s="691" t="s">
        <v>38</v>
      </c>
      <c r="E64" s="691"/>
      <c r="F64" s="691"/>
      <c r="G64" s="527"/>
      <c r="H64" s="691"/>
      <c r="I64" s="691"/>
      <c r="J64" s="526" t="s">
        <v>39</v>
      </c>
      <c r="K64" s="527"/>
      <c r="L64" s="527"/>
      <c r="M64" s="527"/>
      <c r="N64" s="691"/>
      <c r="O64" s="691"/>
      <c r="P64" s="691"/>
      <c r="Q64" s="691"/>
      <c r="R64" s="527"/>
      <c r="S64" s="527"/>
      <c r="T64" s="527"/>
      <c r="U64" s="527"/>
      <c r="V64" s="527"/>
      <c r="W64" s="527"/>
      <c r="X64" s="527"/>
      <c r="Y64" s="527"/>
    </row>
    <row r="65" spans="1:27" ht="9.75" customHeight="1" x14ac:dyDescent="0.2">
      <c r="A65" s="96"/>
      <c r="B65" s="162" t="s">
        <v>422</v>
      </c>
      <c r="C65" s="10"/>
      <c r="E65" s="10"/>
      <c r="F65" s="691" t="s">
        <v>423</v>
      </c>
      <c r="G65" s="10"/>
      <c r="H65" s="10"/>
      <c r="I65" s="10"/>
      <c r="J65" s="10"/>
      <c r="M65" s="10"/>
      <c r="N65" s="691" t="s">
        <v>424</v>
      </c>
      <c r="O65" s="10"/>
      <c r="P65" s="10"/>
      <c r="Q65" s="10"/>
      <c r="R65" s="10"/>
      <c r="S65" s="10"/>
      <c r="T65" s="10"/>
      <c r="U65" s="10"/>
      <c r="V65" s="10"/>
      <c r="W65" s="10"/>
      <c r="X65" s="10"/>
      <c r="Y65" s="10"/>
      <c r="Z65" s="10"/>
      <c r="AA65" s="10"/>
    </row>
    <row r="66" spans="1:27" ht="6.75" customHeight="1" x14ac:dyDescent="0.2">
      <c r="A66" s="10"/>
      <c r="C66" s="7"/>
      <c r="D66" s="7"/>
      <c r="E66" s="7"/>
      <c r="F66" s="7"/>
      <c r="G66" s="7"/>
      <c r="H66" s="7"/>
      <c r="I66" s="7"/>
      <c r="J66" s="7"/>
      <c r="K66" s="7"/>
      <c r="L66" s="7"/>
      <c r="M66" s="7"/>
      <c r="N66" s="7"/>
      <c r="O66" s="7"/>
      <c r="P66" s="7"/>
      <c r="Q66" s="7"/>
      <c r="R66" s="10"/>
      <c r="S66" s="10"/>
      <c r="T66" s="10"/>
      <c r="U66" s="10"/>
      <c r="V66" s="10"/>
      <c r="W66" s="10"/>
      <c r="X66" s="10"/>
      <c r="Y66" s="10"/>
      <c r="Z66" s="10"/>
      <c r="AA66" s="10"/>
    </row>
    <row r="67" spans="1:27" ht="9" customHeight="1" x14ac:dyDescent="0.2">
      <c r="A67" s="10"/>
      <c r="C67" s="28"/>
      <c r="D67" s="28"/>
      <c r="E67" s="28"/>
      <c r="F67" s="28"/>
      <c r="G67" s="28"/>
      <c r="H67" s="28"/>
      <c r="J67" s="10"/>
      <c r="K67" s="28"/>
      <c r="L67" s="28"/>
      <c r="M67" s="28"/>
      <c r="N67" s="28"/>
      <c r="O67" s="28"/>
      <c r="P67" s="28"/>
      <c r="Q67" s="28"/>
      <c r="R67" s="10"/>
      <c r="S67" s="10"/>
      <c r="T67" s="10"/>
      <c r="U67" s="10"/>
      <c r="V67" s="10"/>
      <c r="W67" s="10"/>
      <c r="X67" s="10"/>
      <c r="Y67" s="10"/>
      <c r="Z67" s="10"/>
      <c r="AA67" s="10"/>
    </row>
    <row r="68" spans="1:27" ht="11.25" customHeight="1" x14ac:dyDescent="0.2">
      <c r="A68" s="10"/>
      <c r="C68" s="30"/>
      <c r="D68" s="30"/>
      <c r="E68" s="30"/>
      <c r="F68" s="30"/>
      <c r="G68" s="30"/>
      <c r="H68" s="30"/>
      <c r="J68" s="10"/>
      <c r="K68" s="30"/>
      <c r="M68" s="30"/>
      <c r="N68" s="30"/>
      <c r="O68" s="30"/>
      <c r="P68" s="30"/>
      <c r="Q68" s="30"/>
      <c r="R68" s="10"/>
      <c r="S68" s="10"/>
      <c r="T68" s="10"/>
      <c r="U68" s="10"/>
      <c r="V68" s="10"/>
      <c r="W68" s="10"/>
      <c r="X68" s="10"/>
      <c r="Y68" s="10"/>
      <c r="Z68" s="10"/>
      <c r="AA68" s="10"/>
    </row>
    <row r="69" spans="1:27" ht="12.75" customHeight="1" x14ac:dyDescent="0.2">
      <c r="A69" s="10"/>
      <c r="B69" s="10"/>
      <c r="C69" s="10"/>
      <c r="D69" s="10"/>
      <c r="E69" s="10"/>
      <c r="F69" s="10"/>
      <c r="G69" s="10"/>
      <c r="H69" s="10"/>
      <c r="I69" s="10"/>
      <c r="J69" s="722"/>
      <c r="K69" s="706"/>
      <c r="L69" s="706"/>
      <c r="M69" s="706"/>
      <c r="N69" s="706"/>
      <c r="O69" s="706"/>
      <c r="P69" s="30"/>
      <c r="Q69" s="30"/>
      <c r="R69" s="30"/>
      <c r="S69" s="10"/>
      <c r="T69" s="10"/>
      <c r="U69" s="10"/>
      <c r="V69" s="10"/>
      <c r="W69" s="10"/>
      <c r="X69" s="10"/>
      <c r="Y69" s="10"/>
      <c r="Z69" s="10"/>
      <c r="AA69" s="10"/>
    </row>
    <row r="70" spans="1:27" ht="12.75" customHeight="1" x14ac:dyDescent="0.2">
      <c r="C70" s="14"/>
    </row>
    <row r="71" spans="1:27" ht="12.75" customHeight="1" x14ac:dyDescent="0.2">
      <c r="C71" s="14"/>
    </row>
    <row r="72" spans="1:27" ht="12.75" customHeight="1" x14ac:dyDescent="0.2">
      <c r="C72" s="14"/>
    </row>
    <row r="73" spans="1:27" ht="12.75" customHeight="1" x14ac:dyDescent="0.2">
      <c r="C73" s="14"/>
    </row>
    <row r="74" spans="1:27" ht="12.75" customHeight="1" x14ac:dyDescent="0.2">
      <c r="C74" s="14"/>
    </row>
    <row r="75" spans="1:27" ht="12.75" customHeight="1" x14ac:dyDescent="0.2">
      <c r="C75" s="14"/>
    </row>
    <row r="76" spans="1:27" ht="12.75" customHeight="1" x14ac:dyDescent="0.2">
      <c r="C76" s="14"/>
    </row>
    <row r="77" spans="1:27" ht="12.75" customHeight="1" x14ac:dyDescent="0.2">
      <c r="C77" s="14"/>
    </row>
    <row r="78" spans="1:27" ht="12.75" customHeight="1" x14ac:dyDescent="0.2">
      <c r="C78" s="14"/>
    </row>
    <row r="79" spans="1:27" ht="12.75" customHeight="1" x14ac:dyDescent="0.2">
      <c r="C79" s="14"/>
    </row>
    <row r="80" spans="1:27" ht="12.75" customHeight="1" x14ac:dyDescent="0.2">
      <c r="C80" s="14"/>
    </row>
    <row r="81" spans="3:3" ht="12.75" customHeight="1" x14ac:dyDescent="0.2">
      <c r="C81" s="14"/>
    </row>
    <row r="82" spans="3:3" ht="12.75" customHeight="1" x14ac:dyDescent="0.2">
      <c r="C82" s="14"/>
    </row>
    <row r="83" spans="3:3" ht="12.75" customHeight="1" x14ac:dyDescent="0.2">
      <c r="C83" s="14"/>
    </row>
    <row r="84" spans="3:3" ht="12.75" customHeight="1" x14ac:dyDescent="0.2">
      <c r="C84" s="14"/>
    </row>
    <row r="85" spans="3:3" ht="12.75" customHeight="1" x14ac:dyDescent="0.2">
      <c r="C85" s="14"/>
    </row>
    <row r="86" spans="3:3" ht="12.75" customHeight="1" x14ac:dyDescent="0.2">
      <c r="C86" s="14"/>
    </row>
    <row r="87" spans="3:3" ht="12.75" customHeight="1" x14ac:dyDescent="0.2">
      <c r="C87" s="14"/>
    </row>
    <row r="88" spans="3:3" ht="12.75" customHeight="1" x14ac:dyDescent="0.2">
      <c r="C88" s="14"/>
    </row>
    <row r="89" spans="3:3" ht="12.75" customHeight="1" x14ac:dyDescent="0.2">
      <c r="C89" s="14"/>
    </row>
    <row r="90" spans="3:3" ht="12.75" customHeight="1" x14ac:dyDescent="0.2">
      <c r="C90" s="14"/>
    </row>
    <row r="91" spans="3:3" ht="12.75" customHeight="1" x14ac:dyDescent="0.2">
      <c r="C91" s="14"/>
    </row>
    <row r="92" spans="3:3" ht="12.75" customHeight="1" x14ac:dyDescent="0.2">
      <c r="C92" s="14"/>
    </row>
    <row r="93" spans="3:3" ht="12.75" customHeight="1" x14ac:dyDescent="0.2">
      <c r="C93" s="14"/>
    </row>
    <row r="94" spans="3:3" ht="12.75" customHeight="1" x14ac:dyDescent="0.2">
      <c r="C94" s="14"/>
    </row>
    <row r="95" spans="3:3" ht="12.75" customHeight="1" x14ac:dyDescent="0.2">
      <c r="C95" s="14"/>
    </row>
    <row r="96" spans="3:3" ht="12.75" customHeight="1" x14ac:dyDescent="0.2">
      <c r="C96" s="14"/>
    </row>
    <row r="97" spans="3:3" ht="12.75" customHeight="1" x14ac:dyDescent="0.2">
      <c r="C97" s="14"/>
    </row>
    <row r="98" spans="3:3" ht="12.75" customHeight="1" x14ac:dyDescent="0.2">
      <c r="C98" s="14"/>
    </row>
    <row r="99" spans="3:3" ht="12.75" customHeight="1" x14ac:dyDescent="0.2">
      <c r="C99" s="14"/>
    </row>
    <row r="100" spans="3:3" ht="12.75" customHeight="1" x14ac:dyDescent="0.2">
      <c r="C100" s="14"/>
    </row>
    <row r="101" spans="3:3" ht="12.75" customHeight="1" x14ac:dyDescent="0.2">
      <c r="C101" s="14"/>
    </row>
    <row r="102" spans="3:3" ht="12.75" customHeight="1" x14ac:dyDescent="0.2">
      <c r="C102" s="14"/>
    </row>
    <row r="103" spans="3:3" ht="12.75" customHeight="1" x14ac:dyDescent="0.2">
      <c r="C103" s="14"/>
    </row>
    <row r="104" spans="3:3" ht="12.75" customHeight="1" x14ac:dyDescent="0.2">
      <c r="C104" s="14"/>
    </row>
    <row r="105" spans="3:3" ht="12.75" customHeight="1" x14ac:dyDescent="0.2">
      <c r="C105" s="14"/>
    </row>
    <row r="106" spans="3:3" ht="12.75" customHeight="1" x14ac:dyDescent="0.2">
      <c r="C106" s="14"/>
    </row>
    <row r="107" spans="3:3" ht="12.75" customHeight="1" x14ac:dyDescent="0.2">
      <c r="C107" s="14"/>
    </row>
    <row r="108" spans="3:3" ht="12.75" customHeight="1" x14ac:dyDescent="0.2">
      <c r="C108" s="14"/>
    </row>
    <row r="109" spans="3:3" ht="12.75" customHeight="1" x14ac:dyDescent="0.2">
      <c r="C109" s="14"/>
    </row>
    <row r="110" spans="3:3" ht="12.75" customHeight="1" x14ac:dyDescent="0.2">
      <c r="C110" s="14"/>
    </row>
    <row r="111" spans="3:3" ht="12.75" customHeight="1" x14ac:dyDescent="0.2">
      <c r="C111" s="14"/>
    </row>
    <row r="112" spans="3:3" ht="12.75" customHeight="1" x14ac:dyDescent="0.2">
      <c r="C112" s="14"/>
    </row>
    <row r="113" spans="3:3" ht="12.75" customHeight="1" x14ac:dyDescent="0.2">
      <c r="C113" s="14"/>
    </row>
    <row r="114" spans="3:3" ht="12.75" customHeight="1" x14ac:dyDescent="0.2">
      <c r="C114" s="14"/>
    </row>
    <row r="115" spans="3:3" ht="12.75" customHeight="1" x14ac:dyDescent="0.2">
      <c r="C115" s="14"/>
    </row>
    <row r="116" spans="3:3" ht="12.75" customHeight="1" x14ac:dyDescent="0.2">
      <c r="C116" s="14"/>
    </row>
    <row r="117" spans="3:3" ht="12.75" customHeight="1" x14ac:dyDescent="0.2">
      <c r="C117" s="14"/>
    </row>
    <row r="118" spans="3:3" ht="12.75" customHeight="1" x14ac:dyDescent="0.2">
      <c r="C118" s="14"/>
    </row>
    <row r="119" spans="3:3" ht="12.75" customHeight="1" x14ac:dyDescent="0.2">
      <c r="C119" s="14"/>
    </row>
    <row r="120" spans="3:3" ht="12.75" customHeight="1" x14ac:dyDescent="0.2">
      <c r="C120" s="14"/>
    </row>
    <row r="121" spans="3:3" ht="12.75" customHeight="1" x14ac:dyDescent="0.2">
      <c r="C121" s="14"/>
    </row>
    <row r="122" spans="3:3" ht="12.75" customHeight="1" x14ac:dyDescent="0.2">
      <c r="C122" s="14"/>
    </row>
    <row r="123" spans="3:3" ht="12.75" customHeight="1" x14ac:dyDescent="0.2">
      <c r="C123" s="14"/>
    </row>
    <row r="124" spans="3:3" ht="12.75" customHeight="1" x14ac:dyDescent="0.2">
      <c r="C124" s="14"/>
    </row>
    <row r="125" spans="3:3" ht="12.75" customHeight="1" x14ac:dyDescent="0.2">
      <c r="C125" s="14"/>
    </row>
    <row r="126" spans="3:3" ht="12.75" customHeight="1" x14ac:dyDescent="0.2">
      <c r="C126" s="14"/>
    </row>
    <row r="127" spans="3:3" ht="12.75" customHeight="1" x14ac:dyDescent="0.2">
      <c r="C127" s="14"/>
    </row>
    <row r="128" spans="3:3" ht="12.75" customHeight="1" x14ac:dyDescent="0.2">
      <c r="C128" s="14"/>
    </row>
    <row r="129" spans="3:3" ht="12.75" customHeight="1" x14ac:dyDescent="0.2">
      <c r="C129" s="14"/>
    </row>
    <row r="130" spans="3:3" ht="12.75" customHeight="1" x14ac:dyDescent="0.2">
      <c r="C130" s="14"/>
    </row>
    <row r="131" spans="3:3" ht="12.75" customHeight="1" x14ac:dyDescent="0.2">
      <c r="C131" s="14"/>
    </row>
    <row r="132" spans="3:3" ht="12.75" customHeight="1" x14ac:dyDescent="0.2">
      <c r="C132" s="14"/>
    </row>
    <row r="133" spans="3:3" ht="12.75" customHeight="1" x14ac:dyDescent="0.2">
      <c r="C133" s="14"/>
    </row>
    <row r="134" spans="3:3" ht="12.75" customHeight="1" x14ac:dyDescent="0.2">
      <c r="C134" s="14"/>
    </row>
    <row r="135" spans="3:3" ht="12.75" customHeight="1" x14ac:dyDescent="0.2">
      <c r="C135" s="14"/>
    </row>
    <row r="136" spans="3:3" ht="12.75" customHeight="1" x14ac:dyDescent="0.2">
      <c r="C136" s="14"/>
    </row>
    <row r="137" spans="3:3" ht="12.75" customHeight="1" x14ac:dyDescent="0.2">
      <c r="C137" s="14"/>
    </row>
    <row r="138" spans="3:3" ht="12.75" customHeight="1" x14ac:dyDescent="0.2">
      <c r="C138" s="14"/>
    </row>
    <row r="139" spans="3:3" ht="12.75" customHeight="1" x14ac:dyDescent="0.2">
      <c r="C139" s="14"/>
    </row>
    <row r="140" spans="3:3" ht="12.75" customHeight="1" x14ac:dyDescent="0.2">
      <c r="C140" s="14"/>
    </row>
    <row r="141" spans="3:3" ht="12.75" customHeight="1" x14ac:dyDescent="0.2">
      <c r="C141" s="14"/>
    </row>
    <row r="142" spans="3:3" ht="12.75" customHeight="1" x14ac:dyDescent="0.2">
      <c r="C142" s="14"/>
    </row>
    <row r="143" spans="3:3" ht="12.75" customHeight="1" x14ac:dyDescent="0.2">
      <c r="C143" s="14"/>
    </row>
    <row r="144" spans="3:3" ht="12.75" customHeight="1" x14ac:dyDescent="0.2">
      <c r="C144" s="14"/>
    </row>
    <row r="145" spans="3:3" ht="12.75" customHeight="1" x14ac:dyDescent="0.2">
      <c r="C145" s="14"/>
    </row>
    <row r="146" spans="3:3" ht="12.75" customHeight="1" x14ac:dyDescent="0.2">
      <c r="C146" s="14"/>
    </row>
    <row r="147" spans="3:3" ht="12.75" customHeight="1" x14ac:dyDescent="0.2">
      <c r="C147" s="14"/>
    </row>
    <row r="148" spans="3:3" ht="12.75" customHeight="1" x14ac:dyDescent="0.2">
      <c r="C148" s="14"/>
    </row>
    <row r="149" spans="3:3" ht="12.75" customHeight="1" x14ac:dyDescent="0.2">
      <c r="C149" s="14"/>
    </row>
    <row r="150" spans="3:3" ht="12.75" customHeight="1" x14ac:dyDescent="0.2">
      <c r="C150" s="14"/>
    </row>
    <row r="151" spans="3:3" ht="12.75" customHeight="1" x14ac:dyDescent="0.2">
      <c r="C151" s="14"/>
    </row>
    <row r="152" spans="3:3" ht="12.75" customHeight="1" x14ac:dyDescent="0.2">
      <c r="C152" s="14"/>
    </row>
    <row r="153" spans="3:3" ht="12.75" customHeight="1" x14ac:dyDescent="0.2">
      <c r="C153" s="14"/>
    </row>
    <row r="154" spans="3:3" ht="12.75" customHeight="1" x14ac:dyDescent="0.2">
      <c r="C154" s="14"/>
    </row>
    <row r="155" spans="3:3" ht="12.75" customHeight="1" x14ac:dyDescent="0.2">
      <c r="C155" s="14"/>
    </row>
    <row r="156" spans="3:3" ht="12.75" customHeight="1" x14ac:dyDescent="0.2">
      <c r="C156" s="14"/>
    </row>
    <row r="157" spans="3:3" ht="12.75" customHeight="1" x14ac:dyDescent="0.2">
      <c r="C157" s="14"/>
    </row>
    <row r="158" spans="3:3" ht="12.75" customHeight="1" x14ac:dyDescent="0.2">
      <c r="C158" s="14"/>
    </row>
    <row r="159" spans="3:3" ht="12.75" customHeight="1" x14ac:dyDescent="0.2">
      <c r="C159" s="14"/>
    </row>
    <row r="160" spans="3:3" ht="12.75" customHeight="1" x14ac:dyDescent="0.2">
      <c r="C160" s="14"/>
    </row>
    <row r="161" spans="3:3" ht="12.75" customHeight="1" x14ac:dyDescent="0.2">
      <c r="C161" s="14"/>
    </row>
    <row r="162" spans="3:3" ht="12.75" customHeight="1" x14ac:dyDescent="0.2">
      <c r="C162" s="14"/>
    </row>
    <row r="163" spans="3:3" ht="12.75" customHeight="1" x14ac:dyDescent="0.2">
      <c r="C163" s="14"/>
    </row>
    <row r="164" spans="3:3" ht="12.75" customHeight="1" x14ac:dyDescent="0.2">
      <c r="C164" s="14"/>
    </row>
    <row r="165" spans="3:3" ht="12.75" customHeight="1" x14ac:dyDescent="0.2">
      <c r="C165" s="14"/>
    </row>
    <row r="166" spans="3:3" ht="12.75" customHeight="1" x14ac:dyDescent="0.2">
      <c r="C166" s="14"/>
    </row>
    <row r="167" spans="3:3" ht="12.75" customHeight="1" x14ac:dyDescent="0.2">
      <c r="C167" s="14"/>
    </row>
    <row r="168" spans="3:3" ht="12.75" customHeight="1" x14ac:dyDescent="0.2">
      <c r="C168" s="14"/>
    </row>
    <row r="169" spans="3:3" ht="12.75" customHeight="1" x14ac:dyDescent="0.2">
      <c r="C169" s="14"/>
    </row>
    <row r="170" spans="3:3" ht="12.75" customHeight="1" x14ac:dyDescent="0.2">
      <c r="C170" s="14"/>
    </row>
    <row r="171" spans="3:3" ht="12.75" customHeight="1" x14ac:dyDescent="0.2">
      <c r="C171" s="14"/>
    </row>
    <row r="172" spans="3:3" ht="12.75" customHeight="1" x14ac:dyDescent="0.2">
      <c r="C172" s="14"/>
    </row>
    <row r="173" spans="3:3" ht="12.75" customHeight="1" x14ac:dyDescent="0.2">
      <c r="C173" s="14"/>
    </row>
    <row r="174" spans="3:3" ht="12.75" customHeight="1" x14ac:dyDescent="0.2">
      <c r="C174" s="14"/>
    </row>
    <row r="175" spans="3:3" ht="12.75" customHeight="1" x14ac:dyDescent="0.2">
      <c r="C175" s="14"/>
    </row>
    <row r="176" spans="3:3" ht="12.75" customHeight="1" x14ac:dyDescent="0.2">
      <c r="C176" s="14"/>
    </row>
    <row r="177" spans="3:3" ht="12.75" customHeight="1" x14ac:dyDescent="0.2">
      <c r="C177" s="14"/>
    </row>
    <row r="178" spans="3:3" ht="12.75" customHeight="1" x14ac:dyDescent="0.2">
      <c r="C178" s="14"/>
    </row>
    <row r="179" spans="3:3" ht="12.75" customHeight="1" x14ac:dyDescent="0.2">
      <c r="C179" s="14"/>
    </row>
    <row r="180" spans="3:3" ht="12.75" customHeight="1" x14ac:dyDescent="0.2">
      <c r="C180" s="14"/>
    </row>
    <row r="181" spans="3:3" ht="12.75" customHeight="1" x14ac:dyDescent="0.2">
      <c r="C181" s="14"/>
    </row>
    <row r="182" spans="3:3" ht="12.75" customHeight="1" x14ac:dyDescent="0.2">
      <c r="C182" s="14"/>
    </row>
    <row r="183" spans="3:3" ht="12.75" customHeight="1" x14ac:dyDescent="0.2">
      <c r="C183" s="14"/>
    </row>
    <row r="184" spans="3:3" ht="12.75" customHeight="1" x14ac:dyDescent="0.2">
      <c r="C184" s="14"/>
    </row>
    <row r="185" spans="3:3" ht="12.75" customHeight="1" x14ac:dyDescent="0.2">
      <c r="C185" s="14"/>
    </row>
    <row r="186" spans="3:3" ht="12.75" customHeight="1" x14ac:dyDescent="0.2">
      <c r="C186" s="14"/>
    </row>
    <row r="187" spans="3:3" ht="12.75" customHeight="1" x14ac:dyDescent="0.2">
      <c r="C187" s="14"/>
    </row>
    <row r="188" spans="3:3" ht="12.75" customHeight="1" x14ac:dyDescent="0.2">
      <c r="C188" s="14"/>
    </row>
    <row r="189" spans="3:3" ht="12.75" customHeight="1" x14ac:dyDescent="0.2">
      <c r="C189" s="14"/>
    </row>
    <row r="190" spans="3:3" ht="12.75" customHeight="1" x14ac:dyDescent="0.2">
      <c r="C190" s="14"/>
    </row>
    <row r="191" spans="3:3" ht="12.75" customHeight="1" x14ac:dyDescent="0.2">
      <c r="C191" s="14"/>
    </row>
    <row r="192" spans="3:3" ht="12.75" customHeight="1" x14ac:dyDescent="0.2">
      <c r="C192" s="14"/>
    </row>
    <row r="193" spans="3:3" ht="12.75" customHeight="1" x14ac:dyDescent="0.2">
      <c r="C193" s="14"/>
    </row>
    <row r="194" spans="3:3" ht="12.75" customHeight="1" x14ac:dyDescent="0.2">
      <c r="C194" s="14"/>
    </row>
    <row r="195" spans="3:3" ht="12.75" customHeight="1" x14ac:dyDescent="0.2">
      <c r="C195" s="14"/>
    </row>
    <row r="196" spans="3:3" ht="12.75" customHeight="1" x14ac:dyDescent="0.2">
      <c r="C196" s="14"/>
    </row>
    <row r="197" spans="3:3" ht="12.75" customHeight="1" x14ac:dyDescent="0.2">
      <c r="C197" s="14"/>
    </row>
    <row r="198" spans="3:3" ht="12.75" customHeight="1" x14ac:dyDescent="0.2">
      <c r="C198" s="14"/>
    </row>
    <row r="199" spans="3:3" ht="12.75" customHeight="1" x14ac:dyDescent="0.2">
      <c r="C199" s="14"/>
    </row>
    <row r="200" spans="3:3" ht="12.75" customHeight="1" x14ac:dyDescent="0.2">
      <c r="C200" s="14"/>
    </row>
    <row r="201" spans="3:3" ht="12.75" customHeight="1" x14ac:dyDescent="0.2">
      <c r="C201" s="14"/>
    </row>
    <row r="202" spans="3:3" ht="12.75" customHeight="1" x14ac:dyDescent="0.2">
      <c r="C202" s="14"/>
    </row>
    <row r="203" spans="3:3" ht="12.75" customHeight="1" x14ac:dyDescent="0.2">
      <c r="C203" s="14"/>
    </row>
    <row r="204" spans="3:3" ht="12.75" customHeight="1" x14ac:dyDescent="0.2">
      <c r="C204" s="14"/>
    </row>
    <row r="205" spans="3:3" ht="12.75" customHeight="1" x14ac:dyDescent="0.2">
      <c r="C205" s="14"/>
    </row>
    <row r="206" spans="3:3" ht="12.75" customHeight="1" x14ac:dyDescent="0.2">
      <c r="C206" s="14"/>
    </row>
    <row r="207" spans="3:3" ht="12.75" customHeight="1" x14ac:dyDescent="0.2">
      <c r="C207" s="14"/>
    </row>
    <row r="208" spans="3:3" ht="12.75" customHeight="1" x14ac:dyDescent="0.2">
      <c r="C208" s="14"/>
    </row>
    <row r="209" spans="3:3" ht="12.75" customHeight="1" x14ac:dyDescent="0.2">
      <c r="C209" s="14"/>
    </row>
    <row r="210" spans="3:3" ht="12.75" customHeight="1" x14ac:dyDescent="0.2">
      <c r="C210" s="14"/>
    </row>
    <row r="211" spans="3:3" ht="12.75" customHeight="1" x14ac:dyDescent="0.2">
      <c r="C211" s="14"/>
    </row>
    <row r="212" spans="3:3" ht="12.75" customHeight="1" x14ac:dyDescent="0.2">
      <c r="C212" s="14"/>
    </row>
    <row r="213" spans="3:3" ht="12.75" customHeight="1" x14ac:dyDescent="0.2">
      <c r="C213" s="14"/>
    </row>
    <row r="214" spans="3:3" ht="12.75" customHeight="1" x14ac:dyDescent="0.2">
      <c r="C214" s="14"/>
    </row>
    <row r="215" spans="3:3" ht="12.75" customHeight="1" x14ac:dyDescent="0.2">
      <c r="C215" s="14"/>
    </row>
    <row r="216" spans="3:3" ht="12.75" customHeight="1" x14ac:dyDescent="0.2">
      <c r="C216" s="14"/>
    </row>
    <row r="217" spans="3:3" ht="12.75" customHeight="1" x14ac:dyDescent="0.2">
      <c r="C217" s="14"/>
    </row>
    <row r="218" spans="3:3" ht="12.75" customHeight="1" x14ac:dyDescent="0.2">
      <c r="C218" s="14"/>
    </row>
    <row r="219" spans="3:3" ht="12.75" customHeight="1" x14ac:dyDescent="0.2">
      <c r="C219" s="14"/>
    </row>
    <row r="220" spans="3:3" ht="12.75" customHeight="1" x14ac:dyDescent="0.2">
      <c r="C220" s="14"/>
    </row>
    <row r="221" spans="3:3" ht="12.75" customHeight="1" x14ac:dyDescent="0.2">
      <c r="C221" s="14"/>
    </row>
    <row r="222" spans="3:3" ht="12.75" customHeight="1" x14ac:dyDescent="0.2">
      <c r="C222" s="14"/>
    </row>
    <row r="223" spans="3:3" ht="12.75" customHeight="1" x14ac:dyDescent="0.2">
      <c r="C223" s="14"/>
    </row>
    <row r="224" spans="3:3" ht="12.75" customHeight="1" x14ac:dyDescent="0.2">
      <c r="C224" s="14"/>
    </row>
    <row r="225" spans="3:3" ht="12.75" customHeight="1" x14ac:dyDescent="0.2">
      <c r="C225" s="14"/>
    </row>
    <row r="226" spans="3:3" ht="12.75" customHeight="1" x14ac:dyDescent="0.2">
      <c r="C226" s="14"/>
    </row>
    <row r="227" spans="3:3" ht="12.75" customHeight="1" x14ac:dyDescent="0.2">
      <c r="C227" s="14"/>
    </row>
    <row r="228" spans="3:3" ht="12.75" customHeight="1" x14ac:dyDescent="0.2">
      <c r="C228" s="14"/>
    </row>
    <row r="229" spans="3:3" ht="12.75" customHeight="1" x14ac:dyDescent="0.2">
      <c r="C229" s="14"/>
    </row>
    <row r="230" spans="3:3" ht="12.75" customHeight="1" x14ac:dyDescent="0.2">
      <c r="C230" s="14"/>
    </row>
    <row r="231" spans="3:3" ht="12.75" customHeight="1" x14ac:dyDescent="0.2">
      <c r="C231" s="14"/>
    </row>
    <row r="232" spans="3:3" ht="12.75" customHeight="1" x14ac:dyDescent="0.2">
      <c r="C232" s="14"/>
    </row>
    <row r="233" spans="3:3" ht="12.75" customHeight="1" x14ac:dyDescent="0.2">
      <c r="C233" s="14"/>
    </row>
    <row r="234" spans="3:3" ht="12.75" customHeight="1" x14ac:dyDescent="0.2">
      <c r="C234" s="14"/>
    </row>
    <row r="235" spans="3:3" ht="12.75" customHeight="1" x14ac:dyDescent="0.2">
      <c r="C235" s="14"/>
    </row>
    <row r="236" spans="3:3" ht="12.75" customHeight="1" x14ac:dyDescent="0.2">
      <c r="C236" s="14"/>
    </row>
    <row r="237" spans="3:3" ht="12.75" customHeight="1" x14ac:dyDescent="0.2">
      <c r="C237" s="14"/>
    </row>
    <row r="238" spans="3:3" ht="12.75" customHeight="1" x14ac:dyDescent="0.2">
      <c r="C238" s="14"/>
    </row>
    <row r="239" spans="3:3" ht="12.75" customHeight="1" x14ac:dyDescent="0.2">
      <c r="C239" s="14"/>
    </row>
    <row r="240" spans="3:3" ht="12.75" customHeight="1" x14ac:dyDescent="0.2">
      <c r="C240" s="14"/>
    </row>
    <row r="241" spans="3:3" ht="12.75" customHeight="1" x14ac:dyDescent="0.2">
      <c r="C241" s="14"/>
    </row>
    <row r="242" spans="3:3" ht="12.75" customHeight="1" x14ac:dyDescent="0.2">
      <c r="C242" s="14"/>
    </row>
    <row r="243" spans="3:3" ht="12.75" customHeight="1" x14ac:dyDescent="0.2">
      <c r="C243" s="14"/>
    </row>
    <row r="244" spans="3:3" ht="12.75" customHeight="1" x14ac:dyDescent="0.2">
      <c r="C244" s="14"/>
    </row>
    <row r="245" spans="3:3" ht="12.75" customHeight="1" x14ac:dyDescent="0.2">
      <c r="C245" s="14"/>
    </row>
    <row r="246" spans="3:3" ht="12.75" customHeight="1" x14ac:dyDescent="0.2">
      <c r="C246" s="14"/>
    </row>
    <row r="247" spans="3:3" ht="12.75" customHeight="1" x14ac:dyDescent="0.2">
      <c r="C247" s="14"/>
    </row>
    <row r="248" spans="3:3" ht="12.75" customHeight="1" x14ac:dyDescent="0.2">
      <c r="C248" s="14"/>
    </row>
    <row r="249" spans="3:3" ht="12.75" customHeight="1" x14ac:dyDescent="0.2">
      <c r="C249" s="14"/>
    </row>
    <row r="250" spans="3:3" ht="12.75" customHeight="1" x14ac:dyDescent="0.2">
      <c r="C250" s="14"/>
    </row>
    <row r="251" spans="3:3" ht="12.75" customHeight="1" x14ac:dyDescent="0.2">
      <c r="C251" s="14"/>
    </row>
    <row r="252" spans="3:3" ht="12.75" customHeight="1" x14ac:dyDescent="0.2">
      <c r="C252" s="14"/>
    </row>
    <row r="253" spans="3:3" ht="12.75" customHeight="1" x14ac:dyDescent="0.2">
      <c r="C253" s="14"/>
    </row>
    <row r="254" spans="3:3" ht="12.75" customHeight="1" x14ac:dyDescent="0.2">
      <c r="C254" s="14"/>
    </row>
    <row r="255" spans="3:3" ht="12.75" customHeight="1" x14ac:dyDescent="0.2">
      <c r="C255" s="14"/>
    </row>
    <row r="256" spans="3:3" ht="12.75" customHeight="1" x14ac:dyDescent="0.2">
      <c r="C256" s="14"/>
    </row>
    <row r="257" spans="3:3" ht="12.75" customHeight="1" x14ac:dyDescent="0.2">
      <c r="C257" s="14"/>
    </row>
    <row r="258" spans="3:3" ht="12.75" customHeight="1" x14ac:dyDescent="0.2">
      <c r="C258" s="14"/>
    </row>
    <row r="259" spans="3:3" ht="12.75" customHeight="1" x14ac:dyDescent="0.2">
      <c r="C259" s="14"/>
    </row>
    <row r="260" spans="3:3" ht="12.75" customHeight="1" x14ac:dyDescent="0.2">
      <c r="C260" s="14"/>
    </row>
    <row r="261" spans="3:3" ht="12.75" customHeight="1" x14ac:dyDescent="0.2">
      <c r="C261" s="14"/>
    </row>
    <row r="262" spans="3:3" ht="12.75" customHeight="1" x14ac:dyDescent="0.2">
      <c r="C262" s="14"/>
    </row>
    <row r="263" spans="3:3" ht="12.75" customHeight="1" x14ac:dyDescent="0.2">
      <c r="C263" s="14"/>
    </row>
    <row r="264" spans="3:3" ht="12.75" customHeight="1" x14ac:dyDescent="0.2">
      <c r="C264" s="14"/>
    </row>
    <row r="265" spans="3:3" ht="12.75" customHeight="1" x14ac:dyDescent="0.2">
      <c r="C265" s="14"/>
    </row>
    <row r="266" spans="3:3" ht="12.75" customHeight="1" x14ac:dyDescent="0.2">
      <c r="C266" s="14"/>
    </row>
    <row r="267" spans="3:3" ht="12.75" customHeight="1" x14ac:dyDescent="0.2">
      <c r="C267" s="14"/>
    </row>
    <row r="268" spans="3:3" ht="12.75" customHeight="1" x14ac:dyDescent="0.2">
      <c r="C268" s="14"/>
    </row>
    <row r="269" spans="3:3" ht="12.75" customHeight="1" x14ac:dyDescent="0.2">
      <c r="C269" s="14"/>
    </row>
    <row r="270" spans="3:3" ht="12.75" customHeight="1" x14ac:dyDescent="0.2">
      <c r="C270" s="14"/>
    </row>
    <row r="271" spans="3:3" ht="12.75" customHeight="1" x14ac:dyDescent="0.2">
      <c r="C271" s="14"/>
    </row>
    <row r="272" spans="3:3" ht="12.75" customHeight="1" x14ac:dyDescent="0.2">
      <c r="C272" s="14"/>
    </row>
    <row r="273" spans="3:3" ht="12.75" customHeight="1" x14ac:dyDescent="0.2">
      <c r="C273" s="14"/>
    </row>
    <row r="274" spans="3:3" ht="12.75" customHeight="1" x14ac:dyDescent="0.2">
      <c r="C274" s="14"/>
    </row>
    <row r="275" spans="3:3" ht="12.75" customHeight="1" x14ac:dyDescent="0.2">
      <c r="C275" s="14"/>
    </row>
    <row r="276" spans="3:3" ht="12.75" customHeight="1" x14ac:dyDescent="0.2">
      <c r="C276" s="14"/>
    </row>
    <row r="277" spans="3:3" ht="12.75" customHeight="1" x14ac:dyDescent="0.2">
      <c r="C277" s="14"/>
    </row>
    <row r="278" spans="3:3" ht="12.75" customHeight="1" x14ac:dyDescent="0.2">
      <c r="C278" s="14"/>
    </row>
    <row r="279" spans="3:3" ht="12.75" customHeight="1" x14ac:dyDescent="0.2">
      <c r="C279" s="14"/>
    </row>
    <row r="280" spans="3:3" ht="12.75" customHeight="1" x14ac:dyDescent="0.2">
      <c r="C280" s="14"/>
    </row>
    <row r="281" spans="3:3" ht="12.75" customHeight="1" x14ac:dyDescent="0.2">
      <c r="C281" s="14"/>
    </row>
    <row r="282" spans="3:3" ht="12.75" customHeight="1" x14ac:dyDescent="0.2">
      <c r="C282" s="14"/>
    </row>
    <row r="283" spans="3:3" ht="12.75" customHeight="1" x14ac:dyDescent="0.2">
      <c r="C283" s="14"/>
    </row>
    <row r="284" spans="3:3" ht="12.75" customHeight="1" x14ac:dyDescent="0.2">
      <c r="C284" s="14"/>
    </row>
    <row r="285" spans="3:3" ht="12.75" customHeight="1" x14ac:dyDescent="0.2">
      <c r="C285" s="14"/>
    </row>
    <row r="286" spans="3:3" ht="12.75" customHeight="1" x14ac:dyDescent="0.2">
      <c r="C286" s="14"/>
    </row>
    <row r="287" spans="3:3" ht="12.75" customHeight="1" x14ac:dyDescent="0.2">
      <c r="C287" s="14"/>
    </row>
    <row r="288" spans="3:3" ht="12.75" customHeight="1" x14ac:dyDescent="0.2">
      <c r="C288" s="14"/>
    </row>
    <row r="289" spans="3:3" ht="12.75" customHeight="1" x14ac:dyDescent="0.2">
      <c r="C289" s="14"/>
    </row>
    <row r="290" spans="3:3" ht="12.75" customHeight="1" x14ac:dyDescent="0.2">
      <c r="C290" s="14"/>
    </row>
    <row r="291" spans="3:3" ht="12.75" customHeight="1" x14ac:dyDescent="0.2">
      <c r="C291" s="14"/>
    </row>
    <row r="292" spans="3:3" ht="12.75" customHeight="1" x14ac:dyDescent="0.2">
      <c r="C292" s="14"/>
    </row>
    <row r="293" spans="3:3" ht="12.75" customHeight="1" x14ac:dyDescent="0.2">
      <c r="C293" s="14"/>
    </row>
    <row r="294" spans="3:3" ht="12.75" customHeight="1" x14ac:dyDescent="0.2">
      <c r="C294" s="14"/>
    </row>
    <row r="295" spans="3:3" ht="12.75" customHeight="1" x14ac:dyDescent="0.2">
      <c r="C295" s="14"/>
    </row>
    <row r="296" spans="3:3" ht="12.75" customHeight="1" x14ac:dyDescent="0.2">
      <c r="C296" s="14"/>
    </row>
    <row r="297" spans="3:3" ht="12.75" customHeight="1" x14ac:dyDescent="0.2">
      <c r="C297" s="14"/>
    </row>
    <row r="298" spans="3:3" ht="12.75" customHeight="1" x14ac:dyDescent="0.2">
      <c r="C298" s="14"/>
    </row>
    <row r="299" spans="3:3" ht="12.75" customHeight="1" x14ac:dyDescent="0.2">
      <c r="C299" s="14"/>
    </row>
    <row r="300" spans="3:3" ht="12.75" customHeight="1" x14ac:dyDescent="0.2">
      <c r="C300" s="14"/>
    </row>
    <row r="301" spans="3:3" ht="12.75" customHeight="1" x14ac:dyDescent="0.2">
      <c r="C301" s="14"/>
    </row>
    <row r="302" spans="3:3" ht="12.75" customHeight="1" x14ac:dyDescent="0.2">
      <c r="C302" s="14"/>
    </row>
    <row r="303" spans="3:3" ht="12.75" customHeight="1" x14ac:dyDescent="0.2">
      <c r="C303" s="14"/>
    </row>
    <row r="304" spans="3:3" ht="12.75" customHeight="1" x14ac:dyDescent="0.2">
      <c r="C304" s="14"/>
    </row>
    <row r="305" spans="3:3" ht="12.75" customHeight="1" x14ac:dyDescent="0.2">
      <c r="C305" s="14"/>
    </row>
    <row r="306" spans="3:3" ht="12.75" customHeight="1" x14ac:dyDescent="0.2">
      <c r="C306" s="14"/>
    </row>
    <row r="307" spans="3:3" ht="12.75" customHeight="1" x14ac:dyDescent="0.2">
      <c r="C307" s="14"/>
    </row>
    <row r="308" spans="3:3" ht="12.75" customHeight="1" x14ac:dyDescent="0.2">
      <c r="C308" s="14"/>
    </row>
    <row r="309" spans="3:3" ht="12.75" customHeight="1" x14ac:dyDescent="0.2">
      <c r="C309" s="14"/>
    </row>
    <row r="310" spans="3:3" ht="12.75" customHeight="1" x14ac:dyDescent="0.2">
      <c r="C310" s="14"/>
    </row>
    <row r="311" spans="3:3" ht="12.75" customHeight="1" x14ac:dyDescent="0.2">
      <c r="C311" s="14"/>
    </row>
    <row r="312" spans="3:3" ht="12.75" customHeight="1" x14ac:dyDescent="0.2">
      <c r="C312" s="14"/>
    </row>
    <row r="313" spans="3:3" ht="12.75" customHeight="1" x14ac:dyDescent="0.2">
      <c r="C313" s="14"/>
    </row>
    <row r="314" spans="3:3" ht="12.75" customHeight="1" x14ac:dyDescent="0.2">
      <c r="C314" s="14"/>
    </row>
    <row r="315" spans="3:3" ht="12.75" customHeight="1" x14ac:dyDescent="0.2">
      <c r="C315" s="14"/>
    </row>
    <row r="316" spans="3:3" ht="12.75" customHeight="1" x14ac:dyDescent="0.2">
      <c r="C316" s="14"/>
    </row>
    <row r="317" spans="3:3" ht="12.75" customHeight="1" x14ac:dyDescent="0.2">
      <c r="C317" s="14"/>
    </row>
    <row r="318" spans="3:3" ht="12.75" customHeight="1" x14ac:dyDescent="0.2">
      <c r="C318" s="14"/>
    </row>
    <row r="319" spans="3:3" ht="12.75" customHeight="1" x14ac:dyDescent="0.2">
      <c r="C319" s="14"/>
    </row>
    <row r="320" spans="3:3" ht="12.75" customHeight="1" x14ac:dyDescent="0.2">
      <c r="C320" s="14"/>
    </row>
    <row r="321" spans="3:3" ht="12.75" customHeight="1" x14ac:dyDescent="0.2">
      <c r="C321" s="14"/>
    </row>
    <row r="322" spans="3:3" ht="12.75" customHeight="1" x14ac:dyDescent="0.2">
      <c r="C322" s="14"/>
    </row>
    <row r="323" spans="3:3" ht="12.75" customHeight="1" x14ac:dyDescent="0.2">
      <c r="C323" s="14"/>
    </row>
    <row r="324" spans="3:3" ht="12.75" customHeight="1" x14ac:dyDescent="0.2">
      <c r="C324" s="14"/>
    </row>
    <row r="325" spans="3:3" ht="12.75" customHeight="1" x14ac:dyDescent="0.2">
      <c r="C325" s="14"/>
    </row>
    <row r="326" spans="3:3" ht="12.75" customHeight="1" x14ac:dyDescent="0.2">
      <c r="C326" s="14"/>
    </row>
    <row r="327" spans="3:3" ht="12.75" customHeight="1" x14ac:dyDescent="0.2">
      <c r="C327" s="14"/>
    </row>
    <row r="328" spans="3:3" ht="12.75" customHeight="1" x14ac:dyDescent="0.2">
      <c r="C328" s="14"/>
    </row>
    <row r="329" spans="3:3" ht="12.75" customHeight="1" x14ac:dyDescent="0.2">
      <c r="C329" s="14"/>
    </row>
    <row r="330" spans="3:3" ht="12.75" customHeight="1" x14ac:dyDescent="0.2">
      <c r="C330" s="14"/>
    </row>
    <row r="331" spans="3:3" ht="12.75" customHeight="1" x14ac:dyDescent="0.2">
      <c r="C331" s="14"/>
    </row>
    <row r="332" spans="3:3" ht="12.75" customHeight="1" x14ac:dyDescent="0.2">
      <c r="C332" s="14"/>
    </row>
    <row r="333" spans="3:3" ht="12.75" customHeight="1" x14ac:dyDescent="0.2">
      <c r="C333" s="14"/>
    </row>
    <row r="334" spans="3:3" ht="12.75" customHeight="1" x14ac:dyDescent="0.2">
      <c r="C334" s="14"/>
    </row>
    <row r="335" spans="3:3" ht="12.75" customHeight="1" x14ac:dyDescent="0.2">
      <c r="C335" s="14"/>
    </row>
    <row r="336" spans="3:3" ht="12.75" customHeight="1" x14ac:dyDescent="0.2">
      <c r="C336" s="14"/>
    </row>
    <row r="337" spans="3:3" ht="12.75" customHeight="1" x14ac:dyDescent="0.2">
      <c r="C337" s="14"/>
    </row>
    <row r="338" spans="3:3" ht="12.75" customHeight="1" x14ac:dyDescent="0.2">
      <c r="C338" s="14"/>
    </row>
    <row r="339" spans="3:3" ht="12.75" customHeight="1" x14ac:dyDescent="0.2">
      <c r="C339" s="14"/>
    </row>
    <row r="340" spans="3:3" ht="12.75" customHeight="1" x14ac:dyDescent="0.2">
      <c r="C340" s="14"/>
    </row>
    <row r="341" spans="3:3" ht="12.75" customHeight="1" x14ac:dyDescent="0.2">
      <c r="C341" s="14"/>
    </row>
    <row r="342" spans="3:3" ht="12.75" customHeight="1" x14ac:dyDescent="0.2">
      <c r="C342" s="14"/>
    </row>
    <row r="343" spans="3:3" ht="12.75" customHeight="1" x14ac:dyDescent="0.2">
      <c r="C343" s="14"/>
    </row>
    <row r="344" spans="3:3" ht="12.75" customHeight="1" x14ac:dyDescent="0.2">
      <c r="C344" s="14"/>
    </row>
    <row r="345" spans="3:3" ht="12.75" customHeight="1" x14ac:dyDescent="0.2">
      <c r="C345" s="14"/>
    </row>
    <row r="346" spans="3:3" ht="12.75" customHeight="1" x14ac:dyDescent="0.2">
      <c r="C346" s="14"/>
    </row>
    <row r="347" spans="3:3" ht="12.75" customHeight="1" x14ac:dyDescent="0.2">
      <c r="C347" s="14"/>
    </row>
    <row r="348" spans="3:3" ht="12.75" customHeight="1" x14ac:dyDescent="0.2">
      <c r="C348" s="14"/>
    </row>
    <row r="349" spans="3:3" ht="12.75" customHeight="1" x14ac:dyDescent="0.2">
      <c r="C349" s="14"/>
    </row>
    <row r="350" spans="3:3" ht="12.75" customHeight="1" x14ac:dyDescent="0.2">
      <c r="C350" s="14"/>
    </row>
    <row r="351" spans="3:3" ht="12.75" customHeight="1" x14ac:dyDescent="0.2">
      <c r="C351" s="14"/>
    </row>
    <row r="352" spans="3:3" ht="12.75" customHeight="1" x14ac:dyDescent="0.2">
      <c r="C352" s="14"/>
    </row>
    <row r="353" spans="3:3" ht="12.75" customHeight="1" x14ac:dyDescent="0.2">
      <c r="C353" s="14"/>
    </row>
    <row r="354" spans="3:3" ht="12.75" customHeight="1" x14ac:dyDescent="0.2">
      <c r="C354" s="14"/>
    </row>
    <row r="355" spans="3:3" ht="12.75" customHeight="1" x14ac:dyDescent="0.2">
      <c r="C355" s="14"/>
    </row>
    <row r="356" spans="3:3" ht="12.75" customHeight="1" x14ac:dyDescent="0.2">
      <c r="C356" s="14"/>
    </row>
    <row r="357" spans="3:3" ht="12.75" customHeight="1" x14ac:dyDescent="0.2">
      <c r="C357" s="14"/>
    </row>
    <row r="358" spans="3:3" ht="12.75" customHeight="1" x14ac:dyDescent="0.2">
      <c r="C358" s="14"/>
    </row>
    <row r="359" spans="3:3" ht="12.75" customHeight="1" x14ac:dyDescent="0.2">
      <c r="C359" s="14"/>
    </row>
    <row r="360" spans="3:3" ht="12.75" customHeight="1" x14ac:dyDescent="0.2">
      <c r="C360" s="14"/>
    </row>
    <row r="361" spans="3:3" ht="12.75" customHeight="1" x14ac:dyDescent="0.2">
      <c r="C361" s="14"/>
    </row>
    <row r="362" spans="3:3" ht="12.75" customHeight="1" x14ac:dyDescent="0.2">
      <c r="C362" s="14"/>
    </row>
    <row r="363" spans="3:3" ht="12.75" customHeight="1" x14ac:dyDescent="0.2">
      <c r="C363" s="14"/>
    </row>
    <row r="364" spans="3:3" ht="12.75" customHeight="1" x14ac:dyDescent="0.2">
      <c r="C364" s="14"/>
    </row>
    <row r="365" spans="3:3" ht="12.75" customHeight="1" x14ac:dyDescent="0.2">
      <c r="C365" s="14"/>
    </row>
    <row r="366" spans="3:3" ht="12.75" customHeight="1" x14ac:dyDescent="0.2">
      <c r="C366" s="14"/>
    </row>
    <row r="367" spans="3:3" ht="12.75" customHeight="1" x14ac:dyDescent="0.2">
      <c r="C367" s="14"/>
    </row>
    <row r="368" spans="3:3" ht="12.75" customHeight="1" x14ac:dyDescent="0.2">
      <c r="C368" s="14"/>
    </row>
    <row r="369" spans="3:3" ht="12.75" customHeight="1" x14ac:dyDescent="0.2">
      <c r="C369" s="14"/>
    </row>
    <row r="370" spans="3:3" ht="12.75" customHeight="1" x14ac:dyDescent="0.2">
      <c r="C370" s="14"/>
    </row>
    <row r="371" spans="3:3" ht="12.75" customHeight="1" x14ac:dyDescent="0.2">
      <c r="C371" s="14"/>
    </row>
    <row r="372" spans="3:3" ht="12.75" customHeight="1" x14ac:dyDescent="0.2">
      <c r="C372" s="14"/>
    </row>
    <row r="373" spans="3:3" ht="12.75" customHeight="1" x14ac:dyDescent="0.2">
      <c r="C373" s="14"/>
    </row>
    <row r="374" spans="3:3" ht="12.75" customHeight="1" x14ac:dyDescent="0.2">
      <c r="C374" s="14"/>
    </row>
    <row r="375" spans="3:3" ht="12.75" customHeight="1" x14ac:dyDescent="0.2">
      <c r="C375" s="14"/>
    </row>
    <row r="376" spans="3:3" ht="12.75" customHeight="1" x14ac:dyDescent="0.2">
      <c r="C376" s="14"/>
    </row>
    <row r="377" spans="3:3" ht="12.75" customHeight="1" x14ac:dyDescent="0.2">
      <c r="C377" s="14"/>
    </row>
    <row r="378" spans="3:3" ht="12.75" customHeight="1" x14ac:dyDescent="0.2">
      <c r="C378" s="14"/>
    </row>
    <row r="379" spans="3:3" ht="12.75" customHeight="1" x14ac:dyDescent="0.2">
      <c r="C379" s="14"/>
    </row>
    <row r="380" spans="3:3" ht="12.75" customHeight="1" x14ac:dyDescent="0.2">
      <c r="C380" s="14"/>
    </row>
    <row r="381" spans="3:3" ht="12.75" customHeight="1" x14ac:dyDescent="0.2">
      <c r="C381" s="14"/>
    </row>
    <row r="382" spans="3:3" ht="12.75" customHeight="1" x14ac:dyDescent="0.2">
      <c r="C382" s="14"/>
    </row>
    <row r="383" spans="3:3" ht="12.75" customHeight="1" x14ac:dyDescent="0.2">
      <c r="C383" s="14"/>
    </row>
    <row r="384" spans="3:3" ht="12.75" customHeight="1" x14ac:dyDescent="0.2">
      <c r="C384" s="14"/>
    </row>
    <row r="385" spans="3:3" ht="12.75" customHeight="1" x14ac:dyDescent="0.2">
      <c r="C385" s="14"/>
    </row>
    <row r="386" spans="3:3" ht="12.75" customHeight="1" x14ac:dyDescent="0.2">
      <c r="C386" s="14"/>
    </row>
    <row r="387" spans="3:3" ht="12.75" customHeight="1" x14ac:dyDescent="0.2">
      <c r="C387" s="14"/>
    </row>
    <row r="388" spans="3:3" ht="12.75" customHeight="1" x14ac:dyDescent="0.2">
      <c r="C388" s="14"/>
    </row>
    <row r="389" spans="3:3" ht="12.75" customHeight="1" x14ac:dyDescent="0.2">
      <c r="C389" s="14"/>
    </row>
    <row r="390" spans="3:3" ht="12.75" customHeight="1" x14ac:dyDescent="0.2">
      <c r="C390" s="14"/>
    </row>
    <row r="391" spans="3:3" ht="12.75" customHeight="1" x14ac:dyDescent="0.2">
      <c r="C391" s="14"/>
    </row>
    <row r="392" spans="3:3" ht="12.75" customHeight="1" x14ac:dyDescent="0.2">
      <c r="C392" s="14"/>
    </row>
    <row r="393" spans="3:3" ht="12.75" customHeight="1" x14ac:dyDescent="0.2">
      <c r="C393" s="14"/>
    </row>
    <row r="394" spans="3:3" ht="12.75" customHeight="1" x14ac:dyDescent="0.2">
      <c r="C394" s="14"/>
    </row>
    <row r="395" spans="3:3" ht="12.75" customHeight="1" x14ac:dyDescent="0.2">
      <c r="C395" s="14"/>
    </row>
    <row r="396" spans="3:3" ht="12.75" customHeight="1" x14ac:dyDescent="0.2">
      <c r="C396" s="14"/>
    </row>
    <row r="397" spans="3:3" ht="12.75" customHeight="1" x14ac:dyDescent="0.2">
      <c r="C397" s="14"/>
    </row>
    <row r="398" spans="3:3" ht="12.75" customHeight="1" x14ac:dyDescent="0.2">
      <c r="C398" s="14"/>
    </row>
    <row r="399" spans="3:3" ht="12.75" customHeight="1" x14ac:dyDescent="0.2">
      <c r="C399" s="14"/>
    </row>
    <row r="400" spans="3:3" ht="12.75" customHeight="1" x14ac:dyDescent="0.2">
      <c r="C400" s="14"/>
    </row>
    <row r="401" spans="3:3" ht="12.75" customHeight="1" x14ac:dyDescent="0.2">
      <c r="C401" s="14"/>
    </row>
    <row r="402" spans="3:3" ht="12.75" customHeight="1" x14ac:dyDescent="0.2">
      <c r="C402" s="14"/>
    </row>
    <row r="403" spans="3:3" ht="12.75" customHeight="1" x14ac:dyDescent="0.2">
      <c r="C403" s="14"/>
    </row>
    <row r="404" spans="3:3" ht="12.75" customHeight="1" x14ac:dyDescent="0.2">
      <c r="C404" s="14"/>
    </row>
    <row r="405" spans="3:3" ht="12.75" customHeight="1" x14ac:dyDescent="0.2">
      <c r="C405" s="14"/>
    </row>
    <row r="406" spans="3:3" ht="12.75" customHeight="1" x14ac:dyDescent="0.2">
      <c r="C406" s="14"/>
    </row>
    <row r="407" spans="3:3" ht="12.75" customHeight="1" x14ac:dyDescent="0.2">
      <c r="C407" s="14"/>
    </row>
    <row r="408" spans="3:3" ht="12.75" customHeight="1" x14ac:dyDescent="0.2">
      <c r="C408" s="14"/>
    </row>
    <row r="409" spans="3:3" ht="12.75" customHeight="1" x14ac:dyDescent="0.2">
      <c r="C409" s="14"/>
    </row>
    <row r="410" spans="3:3" ht="12.75" customHeight="1" x14ac:dyDescent="0.2">
      <c r="C410" s="14"/>
    </row>
    <row r="411" spans="3:3" ht="12.75" customHeight="1" x14ac:dyDescent="0.2">
      <c r="C411" s="14"/>
    </row>
    <row r="412" spans="3:3" ht="12.75" customHeight="1" x14ac:dyDescent="0.2">
      <c r="C412" s="14"/>
    </row>
    <row r="413" spans="3:3" ht="12.75" customHeight="1" x14ac:dyDescent="0.2">
      <c r="C413" s="14"/>
    </row>
    <row r="414" spans="3:3" ht="12.75" customHeight="1" x14ac:dyDescent="0.2">
      <c r="C414" s="14"/>
    </row>
    <row r="415" spans="3:3" ht="12.75" customHeight="1" x14ac:dyDescent="0.2">
      <c r="C415" s="14"/>
    </row>
    <row r="416" spans="3:3" ht="12.75" customHeight="1" x14ac:dyDescent="0.2">
      <c r="C416" s="14"/>
    </row>
    <row r="417" spans="3:3" ht="12.75" customHeight="1" x14ac:dyDescent="0.2">
      <c r="C417" s="14"/>
    </row>
    <row r="418" spans="3:3" ht="12.75" customHeight="1" x14ac:dyDescent="0.2">
      <c r="C418" s="14"/>
    </row>
    <row r="419" spans="3:3" ht="12.75" customHeight="1" x14ac:dyDescent="0.2">
      <c r="C419" s="14"/>
    </row>
    <row r="420" spans="3:3" ht="12.75" customHeight="1" x14ac:dyDescent="0.2">
      <c r="C420" s="14"/>
    </row>
    <row r="421" spans="3:3" ht="12.75" customHeight="1" x14ac:dyDescent="0.2">
      <c r="C421" s="14"/>
    </row>
    <row r="422" spans="3:3" ht="12.75" customHeight="1" x14ac:dyDescent="0.2">
      <c r="C422" s="14"/>
    </row>
    <row r="423" spans="3:3" ht="12.75" customHeight="1" x14ac:dyDescent="0.2">
      <c r="C423" s="14"/>
    </row>
    <row r="424" spans="3:3" ht="12.75" customHeight="1" x14ac:dyDescent="0.2">
      <c r="C424" s="14"/>
    </row>
    <row r="425" spans="3:3" ht="12.75" customHeight="1" x14ac:dyDescent="0.2">
      <c r="C425" s="14"/>
    </row>
    <row r="426" spans="3:3" ht="12.75" customHeight="1" x14ac:dyDescent="0.2">
      <c r="C426" s="14"/>
    </row>
    <row r="427" spans="3:3" ht="12.75" customHeight="1" x14ac:dyDescent="0.2">
      <c r="C427" s="14"/>
    </row>
    <row r="428" spans="3:3" ht="12.75" customHeight="1" x14ac:dyDescent="0.2">
      <c r="C428" s="14"/>
    </row>
    <row r="429" spans="3:3" ht="12.75" customHeight="1" x14ac:dyDescent="0.2">
      <c r="C429" s="14"/>
    </row>
    <row r="430" spans="3:3" ht="12.75" customHeight="1" x14ac:dyDescent="0.2">
      <c r="C430" s="14"/>
    </row>
    <row r="431" spans="3:3" ht="12.75" customHeight="1" x14ac:dyDescent="0.2">
      <c r="C431" s="14"/>
    </row>
    <row r="432" spans="3:3" ht="12.75" customHeight="1" x14ac:dyDescent="0.2">
      <c r="C432" s="14"/>
    </row>
    <row r="433" spans="3:3" ht="12.75" customHeight="1" x14ac:dyDescent="0.2">
      <c r="C433" s="14"/>
    </row>
    <row r="434" spans="3:3" ht="12.75" customHeight="1" x14ac:dyDescent="0.2">
      <c r="C434" s="14"/>
    </row>
    <row r="435" spans="3:3" ht="12.75" customHeight="1" x14ac:dyDescent="0.2">
      <c r="C435" s="14"/>
    </row>
    <row r="436" spans="3:3" ht="12.75" customHeight="1" x14ac:dyDescent="0.2">
      <c r="C436" s="14"/>
    </row>
    <row r="437" spans="3:3" ht="12.75" customHeight="1" x14ac:dyDescent="0.2">
      <c r="C437" s="14"/>
    </row>
    <row r="438" spans="3:3" ht="12.75" customHeight="1" x14ac:dyDescent="0.2">
      <c r="C438" s="14"/>
    </row>
    <row r="439" spans="3:3" ht="12.75" customHeight="1" x14ac:dyDescent="0.2">
      <c r="C439" s="14"/>
    </row>
    <row r="440" spans="3:3" ht="12.75" customHeight="1" x14ac:dyDescent="0.2">
      <c r="C440" s="14"/>
    </row>
    <row r="441" spans="3:3" ht="12.75" customHeight="1" x14ac:dyDescent="0.2">
      <c r="C441" s="14"/>
    </row>
    <row r="442" spans="3:3" ht="12.75" customHeight="1" x14ac:dyDescent="0.2">
      <c r="C442" s="14"/>
    </row>
    <row r="443" spans="3:3" ht="12.75" customHeight="1" x14ac:dyDescent="0.2">
      <c r="C443" s="14"/>
    </row>
    <row r="444" spans="3:3" ht="12.75" customHeight="1" x14ac:dyDescent="0.2">
      <c r="C444" s="14"/>
    </row>
    <row r="445" spans="3:3" ht="12.75" customHeight="1" x14ac:dyDescent="0.2">
      <c r="C445" s="14"/>
    </row>
    <row r="446" spans="3:3" ht="12.75" customHeight="1" x14ac:dyDescent="0.2">
      <c r="C446" s="14"/>
    </row>
    <row r="447" spans="3:3" ht="12.75" customHeight="1" x14ac:dyDescent="0.2">
      <c r="C447" s="14"/>
    </row>
    <row r="448" spans="3:3" ht="12.75" customHeight="1" x14ac:dyDescent="0.2">
      <c r="C448" s="14"/>
    </row>
    <row r="449" spans="3:3" ht="12.75" customHeight="1" x14ac:dyDescent="0.2">
      <c r="C449" s="14"/>
    </row>
    <row r="450" spans="3:3" ht="12.75" customHeight="1" x14ac:dyDescent="0.2">
      <c r="C450" s="14"/>
    </row>
    <row r="451" spans="3:3" ht="12.75" customHeight="1" x14ac:dyDescent="0.2">
      <c r="C451" s="14"/>
    </row>
    <row r="452" spans="3:3" ht="12.75" customHeight="1" x14ac:dyDescent="0.2">
      <c r="C452" s="14"/>
    </row>
    <row r="453" spans="3:3" ht="12.75" customHeight="1" x14ac:dyDescent="0.2">
      <c r="C453" s="14"/>
    </row>
    <row r="454" spans="3:3" ht="12.75" customHeight="1" x14ac:dyDescent="0.2">
      <c r="C454" s="14"/>
    </row>
    <row r="455" spans="3:3" ht="12.75" customHeight="1" x14ac:dyDescent="0.2">
      <c r="C455" s="14"/>
    </row>
    <row r="456" spans="3:3" ht="12.75" customHeight="1" x14ac:dyDescent="0.2">
      <c r="C456" s="14"/>
    </row>
    <row r="457" spans="3:3" ht="12.75" customHeight="1" x14ac:dyDescent="0.2">
      <c r="C457" s="14"/>
    </row>
    <row r="458" spans="3:3" ht="12.75" customHeight="1" x14ac:dyDescent="0.2">
      <c r="C458" s="14"/>
    </row>
    <row r="459" spans="3:3" ht="12.75" customHeight="1" x14ac:dyDescent="0.2">
      <c r="C459" s="14"/>
    </row>
    <row r="460" spans="3:3" ht="12.75" customHeight="1" x14ac:dyDescent="0.2">
      <c r="C460" s="14"/>
    </row>
    <row r="461" spans="3:3" ht="12.75" customHeight="1" x14ac:dyDescent="0.2">
      <c r="C461" s="14"/>
    </row>
    <row r="462" spans="3:3" ht="12.75" customHeight="1" x14ac:dyDescent="0.2">
      <c r="C462" s="14"/>
    </row>
    <row r="463" spans="3:3" ht="12.75" customHeight="1" x14ac:dyDescent="0.2">
      <c r="C463" s="14"/>
    </row>
    <row r="464" spans="3:3" ht="12.75" customHeight="1" x14ac:dyDescent="0.2">
      <c r="C464" s="14"/>
    </row>
    <row r="465" spans="3:3" ht="12.75" customHeight="1" x14ac:dyDescent="0.2">
      <c r="C465" s="14"/>
    </row>
    <row r="466" spans="3:3" ht="12.75" customHeight="1" x14ac:dyDescent="0.2">
      <c r="C466" s="14"/>
    </row>
    <row r="467" spans="3:3" ht="12.75" customHeight="1" x14ac:dyDescent="0.2">
      <c r="C467" s="14"/>
    </row>
    <row r="468" spans="3:3" ht="12.75" customHeight="1" x14ac:dyDescent="0.2">
      <c r="C468" s="14"/>
    </row>
    <row r="469" spans="3:3" ht="12.75" customHeight="1" x14ac:dyDescent="0.2">
      <c r="C469" s="14"/>
    </row>
    <row r="470" spans="3:3" ht="12.75" customHeight="1" x14ac:dyDescent="0.2">
      <c r="C470" s="14"/>
    </row>
    <row r="471" spans="3:3" ht="12.75" customHeight="1" x14ac:dyDescent="0.2">
      <c r="C471" s="14"/>
    </row>
    <row r="472" spans="3:3" ht="12.75" customHeight="1" x14ac:dyDescent="0.2">
      <c r="C472" s="14"/>
    </row>
    <row r="473" spans="3:3" ht="12.75" customHeight="1" x14ac:dyDescent="0.2">
      <c r="C473" s="14"/>
    </row>
    <row r="474" spans="3:3" ht="12.75" customHeight="1" x14ac:dyDescent="0.2">
      <c r="C474" s="14"/>
    </row>
    <row r="475" spans="3:3" ht="12.75" customHeight="1" x14ac:dyDescent="0.2">
      <c r="C475" s="14"/>
    </row>
    <row r="476" spans="3:3" ht="12.75" customHeight="1" x14ac:dyDescent="0.2">
      <c r="C476" s="14"/>
    </row>
    <row r="477" spans="3:3" ht="12.75" customHeight="1" x14ac:dyDescent="0.2">
      <c r="C477" s="14"/>
    </row>
    <row r="478" spans="3:3" ht="12.75" customHeight="1" x14ac:dyDescent="0.2">
      <c r="C478" s="14"/>
    </row>
    <row r="479" spans="3:3" ht="12.75" customHeight="1" x14ac:dyDescent="0.2">
      <c r="C479" s="14"/>
    </row>
    <row r="480" spans="3:3" ht="12.75" customHeight="1" x14ac:dyDescent="0.2">
      <c r="C480" s="14"/>
    </row>
    <row r="481" spans="3:3" ht="12.75" customHeight="1" x14ac:dyDescent="0.2">
      <c r="C481" s="14"/>
    </row>
    <row r="482" spans="3:3" ht="12.75" customHeight="1" x14ac:dyDescent="0.2">
      <c r="C482" s="14"/>
    </row>
    <row r="483" spans="3:3" ht="12.75" customHeight="1" x14ac:dyDescent="0.2">
      <c r="C483" s="14"/>
    </row>
    <row r="484" spans="3:3" ht="12.75" customHeight="1" x14ac:dyDescent="0.2">
      <c r="C484" s="14"/>
    </row>
    <row r="485" spans="3:3" ht="12.75" customHeight="1" x14ac:dyDescent="0.2">
      <c r="C485" s="14"/>
    </row>
    <row r="486" spans="3:3" ht="12.75" customHeight="1" x14ac:dyDescent="0.2">
      <c r="C486" s="14"/>
    </row>
    <row r="487" spans="3:3" ht="12.75" customHeight="1" x14ac:dyDescent="0.2">
      <c r="C487" s="14"/>
    </row>
    <row r="488" spans="3:3" ht="12.75" customHeight="1" x14ac:dyDescent="0.2">
      <c r="C488" s="14"/>
    </row>
    <row r="489" spans="3:3" ht="12.75" customHeight="1" x14ac:dyDescent="0.2">
      <c r="C489" s="14"/>
    </row>
    <row r="490" spans="3:3" ht="12.75" customHeight="1" x14ac:dyDescent="0.2">
      <c r="C490" s="14"/>
    </row>
    <row r="491" spans="3:3" ht="12.75" customHeight="1" x14ac:dyDescent="0.2">
      <c r="C491" s="14"/>
    </row>
    <row r="492" spans="3:3" ht="12.75" customHeight="1" x14ac:dyDescent="0.2">
      <c r="C492" s="14"/>
    </row>
    <row r="493" spans="3:3" ht="12.75" customHeight="1" x14ac:dyDescent="0.2">
      <c r="C493" s="14"/>
    </row>
    <row r="494" spans="3:3" ht="12.75" customHeight="1" x14ac:dyDescent="0.2">
      <c r="C494" s="14"/>
    </row>
    <row r="495" spans="3:3" ht="12.75" customHeight="1" x14ac:dyDescent="0.2">
      <c r="C495" s="14"/>
    </row>
    <row r="496" spans="3:3" ht="12.75" customHeight="1" x14ac:dyDescent="0.2">
      <c r="C496" s="14"/>
    </row>
    <row r="497" spans="3:3" ht="12.75" customHeight="1" x14ac:dyDescent="0.2">
      <c r="C497" s="14"/>
    </row>
    <row r="498" spans="3:3" ht="12.75" customHeight="1" x14ac:dyDescent="0.2">
      <c r="C498" s="14"/>
    </row>
    <row r="499" spans="3:3" ht="12.75" customHeight="1" x14ac:dyDescent="0.2">
      <c r="C499" s="14"/>
    </row>
    <row r="500" spans="3:3" ht="12.75" customHeight="1" x14ac:dyDescent="0.2">
      <c r="C500" s="14"/>
    </row>
    <row r="501" spans="3:3" ht="12.75" customHeight="1" x14ac:dyDescent="0.2">
      <c r="C501" s="14"/>
    </row>
    <row r="502" spans="3:3" ht="12.75" customHeight="1" x14ac:dyDescent="0.2">
      <c r="C502" s="14"/>
    </row>
    <row r="503" spans="3:3" ht="12.75" customHeight="1" x14ac:dyDescent="0.2">
      <c r="C503" s="14"/>
    </row>
    <row r="504" spans="3:3" ht="12.75" customHeight="1" x14ac:dyDescent="0.2">
      <c r="C504" s="14"/>
    </row>
    <row r="505" spans="3:3" ht="12.75" customHeight="1" x14ac:dyDescent="0.2">
      <c r="C505" s="14"/>
    </row>
    <row r="506" spans="3:3" ht="12.75" customHeight="1" x14ac:dyDescent="0.2">
      <c r="C506" s="14"/>
    </row>
    <row r="507" spans="3:3" ht="12.75" customHeight="1" x14ac:dyDescent="0.2">
      <c r="C507" s="14"/>
    </row>
    <row r="508" spans="3:3" ht="12.75" customHeight="1" x14ac:dyDescent="0.2">
      <c r="C508" s="14"/>
    </row>
    <row r="509" spans="3:3" ht="12.75" customHeight="1" x14ac:dyDescent="0.2">
      <c r="C509" s="14"/>
    </row>
    <row r="510" spans="3:3" ht="12.75" customHeight="1" x14ac:dyDescent="0.2">
      <c r="C510" s="14"/>
    </row>
    <row r="511" spans="3:3" ht="12.75" customHeight="1" x14ac:dyDescent="0.2">
      <c r="C511" s="14"/>
    </row>
    <row r="512" spans="3:3" ht="12.75" customHeight="1" x14ac:dyDescent="0.2">
      <c r="C512" s="14"/>
    </row>
    <row r="513" spans="3:3" ht="12.75" customHeight="1" x14ac:dyDescent="0.2">
      <c r="C513" s="14"/>
    </row>
    <row r="514" spans="3:3" ht="12.75" customHeight="1" x14ac:dyDescent="0.2">
      <c r="C514" s="14"/>
    </row>
    <row r="515" spans="3:3" ht="12.75" customHeight="1" x14ac:dyDescent="0.2">
      <c r="C515" s="14"/>
    </row>
    <row r="516" spans="3:3" ht="12.75" customHeight="1" x14ac:dyDescent="0.2">
      <c r="C516" s="14"/>
    </row>
    <row r="517" spans="3:3" ht="12.75" customHeight="1" x14ac:dyDescent="0.2">
      <c r="C517" s="14"/>
    </row>
    <row r="518" spans="3:3" ht="12.75" customHeight="1" x14ac:dyDescent="0.2">
      <c r="C518" s="14"/>
    </row>
    <row r="519" spans="3:3" ht="12.75" customHeight="1" x14ac:dyDescent="0.2">
      <c r="C519" s="14"/>
    </row>
    <row r="520" spans="3:3" ht="12.75" customHeight="1" x14ac:dyDescent="0.2">
      <c r="C520" s="14"/>
    </row>
    <row r="521" spans="3:3" ht="12.75" customHeight="1" x14ac:dyDescent="0.2">
      <c r="C521" s="14"/>
    </row>
    <row r="522" spans="3:3" ht="12.75" customHeight="1" x14ac:dyDescent="0.2">
      <c r="C522" s="14"/>
    </row>
    <row r="523" spans="3:3" ht="12.75" customHeight="1" x14ac:dyDescent="0.2">
      <c r="C523" s="14"/>
    </row>
    <row r="524" spans="3:3" ht="12.75" customHeight="1" x14ac:dyDescent="0.2">
      <c r="C524" s="14"/>
    </row>
    <row r="525" spans="3:3" ht="12.75" customHeight="1" x14ac:dyDescent="0.2">
      <c r="C525" s="14"/>
    </row>
    <row r="526" spans="3:3" ht="12.75" customHeight="1" x14ac:dyDescent="0.2">
      <c r="C526" s="14"/>
    </row>
    <row r="527" spans="3:3" ht="12.75" customHeight="1" x14ac:dyDescent="0.2">
      <c r="C527" s="14"/>
    </row>
    <row r="528" spans="3:3" ht="12.75" customHeight="1" x14ac:dyDescent="0.2">
      <c r="C528" s="14"/>
    </row>
    <row r="529" spans="3:3" ht="12.75" customHeight="1" x14ac:dyDescent="0.2">
      <c r="C529" s="14"/>
    </row>
    <row r="530" spans="3:3" ht="12.75" customHeight="1" x14ac:dyDescent="0.2">
      <c r="C530" s="14"/>
    </row>
    <row r="531" spans="3:3" ht="12.75" customHeight="1" x14ac:dyDescent="0.2">
      <c r="C531" s="14"/>
    </row>
    <row r="532" spans="3:3" ht="12.75" customHeight="1" x14ac:dyDescent="0.2">
      <c r="C532" s="14"/>
    </row>
    <row r="533" spans="3:3" ht="12.75" customHeight="1" x14ac:dyDescent="0.2">
      <c r="C533" s="14"/>
    </row>
    <row r="534" spans="3:3" ht="12.75" customHeight="1" x14ac:dyDescent="0.2">
      <c r="C534" s="14"/>
    </row>
    <row r="535" spans="3:3" ht="12.75" customHeight="1" x14ac:dyDescent="0.2">
      <c r="C535" s="14"/>
    </row>
    <row r="536" spans="3:3" ht="12.75" customHeight="1" x14ac:dyDescent="0.2">
      <c r="C536" s="14"/>
    </row>
    <row r="537" spans="3:3" ht="12.75" customHeight="1" x14ac:dyDescent="0.2">
      <c r="C537" s="14"/>
    </row>
    <row r="538" spans="3:3" ht="12.75" customHeight="1" x14ac:dyDescent="0.2">
      <c r="C538" s="14"/>
    </row>
    <row r="539" spans="3:3" ht="12.75" customHeight="1" x14ac:dyDescent="0.2">
      <c r="C539" s="14"/>
    </row>
    <row r="540" spans="3:3" ht="12.75" customHeight="1" x14ac:dyDescent="0.2">
      <c r="C540" s="14"/>
    </row>
    <row r="541" spans="3:3" ht="12.75" customHeight="1" x14ac:dyDescent="0.2">
      <c r="C541" s="14"/>
    </row>
    <row r="542" spans="3:3" ht="12.75" customHeight="1" x14ac:dyDescent="0.2">
      <c r="C542" s="14"/>
    </row>
    <row r="543" spans="3:3" ht="12.75" customHeight="1" x14ac:dyDescent="0.2">
      <c r="C543" s="14"/>
    </row>
    <row r="544" spans="3:3" ht="12.75" customHeight="1" x14ac:dyDescent="0.2">
      <c r="C544" s="14"/>
    </row>
    <row r="545" spans="3:3" ht="12.75" customHeight="1" x14ac:dyDescent="0.2">
      <c r="C545" s="14"/>
    </row>
    <row r="546" spans="3:3" ht="12.75" customHeight="1" x14ac:dyDescent="0.2">
      <c r="C546" s="14"/>
    </row>
    <row r="547" spans="3:3" ht="12.75" customHeight="1" x14ac:dyDescent="0.2">
      <c r="C547" s="14"/>
    </row>
    <row r="548" spans="3:3" ht="12.75" customHeight="1" x14ac:dyDescent="0.2">
      <c r="C548" s="14"/>
    </row>
    <row r="549" spans="3:3" ht="12.75" customHeight="1" x14ac:dyDescent="0.2">
      <c r="C549" s="14"/>
    </row>
    <row r="550" spans="3:3" ht="12.75" customHeight="1" x14ac:dyDescent="0.2">
      <c r="C550" s="14"/>
    </row>
    <row r="551" spans="3:3" ht="12.75" customHeight="1" x14ac:dyDescent="0.2">
      <c r="C551" s="14"/>
    </row>
    <row r="552" spans="3:3" ht="12.75" customHeight="1" x14ac:dyDescent="0.2">
      <c r="C552" s="14"/>
    </row>
    <row r="553" spans="3:3" ht="12.75" customHeight="1" x14ac:dyDescent="0.2">
      <c r="C553" s="14"/>
    </row>
    <row r="554" spans="3:3" ht="12.75" customHeight="1" x14ac:dyDescent="0.2">
      <c r="C554" s="14"/>
    </row>
    <row r="555" spans="3:3" ht="12.75" customHeight="1" x14ac:dyDescent="0.2">
      <c r="C555" s="14"/>
    </row>
    <row r="556" spans="3:3" ht="12.75" customHeight="1" x14ac:dyDescent="0.2">
      <c r="C556" s="14"/>
    </row>
    <row r="557" spans="3:3" ht="12.75" customHeight="1" x14ac:dyDescent="0.2">
      <c r="C557" s="14"/>
    </row>
    <row r="558" spans="3:3" ht="12.75" customHeight="1" x14ac:dyDescent="0.2">
      <c r="C558" s="14"/>
    </row>
    <row r="559" spans="3:3" ht="12.75" customHeight="1" x14ac:dyDescent="0.2">
      <c r="C559" s="14"/>
    </row>
    <row r="560" spans="3:3" ht="12.75" customHeight="1" x14ac:dyDescent="0.2">
      <c r="C560" s="14"/>
    </row>
    <row r="561" spans="3:3" ht="12.75" customHeight="1" x14ac:dyDescent="0.2">
      <c r="C561" s="14"/>
    </row>
    <row r="562" spans="3:3" ht="12.75" customHeight="1" x14ac:dyDescent="0.2">
      <c r="C562" s="14"/>
    </row>
    <row r="563" spans="3:3" ht="12.75" customHeight="1" x14ac:dyDescent="0.2">
      <c r="C563" s="14"/>
    </row>
    <row r="564" spans="3:3" ht="12.75" customHeight="1" x14ac:dyDescent="0.2">
      <c r="C564" s="14"/>
    </row>
    <row r="565" spans="3:3" ht="12.75" customHeight="1" x14ac:dyDescent="0.2">
      <c r="C565" s="14"/>
    </row>
    <row r="566" spans="3:3" ht="12.75" customHeight="1" x14ac:dyDescent="0.2">
      <c r="C566" s="14"/>
    </row>
    <row r="567" spans="3:3" ht="12.75" customHeight="1" x14ac:dyDescent="0.2">
      <c r="C567" s="14"/>
    </row>
    <row r="568" spans="3:3" ht="12.75" customHeight="1" x14ac:dyDescent="0.2">
      <c r="C568" s="14"/>
    </row>
    <row r="569" spans="3:3" ht="12.75" customHeight="1" x14ac:dyDescent="0.2">
      <c r="C569" s="14"/>
    </row>
    <row r="570" spans="3:3" ht="12.75" customHeight="1" x14ac:dyDescent="0.2">
      <c r="C570" s="14"/>
    </row>
    <row r="571" spans="3:3" ht="12.75" customHeight="1" x14ac:dyDescent="0.2">
      <c r="C571" s="14"/>
    </row>
    <row r="572" spans="3:3" ht="12.75" customHeight="1" x14ac:dyDescent="0.2">
      <c r="C572" s="14"/>
    </row>
    <row r="573" spans="3:3" ht="12.75" customHeight="1" x14ac:dyDescent="0.2">
      <c r="C573" s="14"/>
    </row>
    <row r="574" spans="3:3" ht="12.75" customHeight="1" x14ac:dyDescent="0.2">
      <c r="C574" s="14"/>
    </row>
    <row r="575" spans="3:3" ht="12.75" customHeight="1" x14ac:dyDescent="0.2">
      <c r="C575" s="14"/>
    </row>
    <row r="576" spans="3:3" ht="12.75" customHeight="1" x14ac:dyDescent="0.2">
      <c r="C576" s="14"/>
    </row>
    <row r="577" spans="3:3" ht="12.75" customHeight="1" x14ac:dyDescent="0.2">
      <c r="C577" s="14"/>
    </row>
    <row r="578" spans="3:3" ht="12.75" customHeight="1" x14ac:dyDescent="0.2">
      <c r="C578" s="14"/>
    </row>
    <row r="579" spans="3:3" ht="12.75" customHeight="1" x14ac:dyDescent="0.2">
      <c r="C579" s="14"/>
    </row>
    <row r="580" spans="3:3" ht="12.75" customHeight="1" x14ac:dyDescent="0.2">
      <c r="C580" s="14"/>
    </row>
    <row r="581" spans="3:3" ht="12.75" customHeight="1" x14ac:dyDescent="0.2">
      <c r="C581" s="14"/>
    </row>
    <row r="582" spans="3:3" ht="12.75" customHeight="1" x14ac:dyDescent="0.2">
      <c r="C582" s="14"/>
    </row>
    <row r="583" spans="3:3" ht="12.75" customHeight="1" x14ac:dyDescent="0.2">
      <c r="C583" s="14"/>
    </row>
    <row r="584" spans="3:3" ht="12.75" customHeight="1" x14ac:dyDescent="0.2">
      <c r="C584" s="14"/>
    </row>
    <row r="585" spans="3:3" ht="12.75" customHeight="1" x14ac:dyDescent="0.2">
      <c r="C585" s="14"/>
    </row>
    <row r="586" spans="3:3" ht="12.75" customHeight="1" x14ac:dyDescent="0.2">
      <c r="C586" s="14"/>
    </row>
    <row r="587" spans="3:3" ht="12.75" customHeight="1" x14ac:dyDescent="0.2">
      <c r="C587" s="14"/>
    </row>
    <row r="588" spans="3:3" ht="12.75" customHeight="1" x14ac:dyDescent="0.2">
      <c r="C588" s="14"/>
    </row>
    <row r="589" spans="3:3" ht="12.75" customHeight="1" x14ac:dyDescent="0.2">
      <c r="C589" s="14"/>
    </row>
    <row r="590" spans="3:3" ht="12.75" customHeight="1" x14ac:dyDescent="0.2">
      <c r="C590" s="14"/>
    </row>
    <row r="591" spans="3:3" ht="12.75" customHeight="1" x14ac:dyDescent="0.2">
      <c r="C591" s="14"/>
    </row>
    <row r="592" spans="3:3" ht="12.75" customHeight="1" x14ac:dyDescent="0.2">
      <c r="C592" s="14"/>
    </row>
    <row r="593" spans="3:3" ht="12.75" customHeight="1" x14ac:dyDescent="0.2">
      <c r="C593" s="14"/>
    </row>
    <row r="594" spans="3:3" ht="12.75" customHeight="1" x14ac:dyDescent="0.2">
      <c r="C594" s="14"/>
    </row>
    <row r="595" spans="3:3" ht="12.75" customHeight="1" x14ac:dyDescent="0.2">
      <c r="C595" s="14"/>
    </row>
    <row r="596" spans="3:3" ht="12.75" customHeight="1" x14ac:dyDescent="0.2">
      <c r="C596" s="14"/>
    </row>
    <row r="597" spans="3:3" ht="12.75" customHeight="1" x14ac:dyDescent="0.2">
      <c r="C597" s="14"/>
    </row>
    <row r="598" spans="3:3" ht="12.75" customHeight="1" x14ac:dyDescent="0.2">
      <c r="C598" s="14"/>
    </row>
    <row r="599" spans="3:3" ht="12.75" customHeight="1" x14ac:dyDescent="0.2">
      <c r="C599" s="14"/>
    </row>
    <row r="600" spans="3:3" ht="12.75" customHeight="1" x14ac:dyDescent="0.2">
      <c r="C600" s="14"/>
    </row>
    <row r="601" spans="3:3" ht="12.75" customHeight="1" x14ac:dyDescent="0.2">
      <c r="C601" s="14"/>
    </row>
    <row r="602" spans="3:3" ht="12.75" customHeight="1" x14ac:dyDescent="0.2">
      <c r="C602" s="14"/>
    </row>
    <row r="603" spans="3:3" ht="12.75" customHeight="1" x14ac:dyDescent="0.2">
      <c r="C603" s="14"/>
    </row>
    <row r="604" spans="3:3" ht="12.75" customHeight="1" x14ac:dyDescent="0.2">
      <c r="C604" s="14"/>
    </row>
    <row r="605" spans="3:3" ht="12.75" customHeight="1" x14ac:dyDescent="0.2">
      <c r="C605" s="14"/>
    </row>
    <row r="606" spans="3:3" ht="12.75" customHeight="1" x14ac:dyDescent="0.2">
      <c r="C606" s="14"/>
    </row>
    <row r="607" spans="3:3" ht="12.75" customHeight="1" x14ac:dyDescent="0.2">
      <c r="C607" s="14"/>
    </row>
    <row r="608" spans="3:3" ht="12.75" customHeight="1" x14ac:dyDescent="0.2">
      <c r="C608" s="14"/>
    </row>
    <row r="609" spans="3:3" ht="12.75" customHeight="1" x14ac:dyDescent="0.2">
      <c r="C609" s="14"/>
    </row>
    <row r="610" spans="3:3" ht="12.75" customHeight="1" x14ac:dyDescent="0.2">
      <c r="C610" s="14"/>
    </row>
    <row r="611" spans="3:3" ht="12.75" customHeight="1" x14ac:dyDescent="0.2">
      <c r="C611" s="14"/>
    </row>
    <row r="612" spans="3:3" ht="12.75" customHeight="1" x14ac:dyDescent="0.2">
      <c r="C612" s="14"/>
    </row>
    <row r="613" spans="3:3" ht="12.75" customHeight="1" x14ac:dyDescent="0.2">
      <c r="C613" s="14"/>
    </row>
    <row r="614" spans="3:3" ht="12.75" customHeight="1" x14ac:dyDescent="0.2">
      <c r="C614" s="14"/>
    </row>
    <row r="615" spans="3:3" ht="12.75" customHeight="1" x14ac:dyDescent="0.2">
      <c r="C615" s="14"/>
    </row>
    <row r="616" spans="3:3" ht="12.75" customHeight="1" x14ac:dyDescent="0.2">
      <c r="C616" s="14"/>
    </row>
    <row r="617" spans="3:3" ht="12.75" customHeight="1" x14ac:dyDescent="0.2">
      <c r="C617" s="14"/>
    </row>
    <row r="618" spans="3:3" ht="12.75" customHeight="1" x14ac:dyDescent="0.2">
      <c r="C618" s="14"/>
    </row>
    <row r="619" spans="3:3" ht="12.75" customHeight="1" x14ac:dyDescent="0.2">
      <c r="C619" s="14"/>
    </row>
    <row r="620" spans="3:3" ht="12.75" customHeight="1" x14ac:dyDescent="0.2">
      <c r="C620" s="14"/>
    </row>
    <row r="621" spans="3:3" ht="12.75" customHeight="1" x14ac:dyDescent="0.2">
      <c r="C621" s="14"/>
    </row>
    <row r="622" spans="3:3" ht="12.75" customHeight="1" x14ac:dyDescent="0.2">
      <c r="C622" s="14"/>
    </row>
    <row r="623" spans="3:3" ht="12.75" customHeight="1" x14ac:dyDescent="0.2">
      <c r="C623" s="14"/>
    </row>
    <row r="624" spans="3:3" ht="12.75" customHeight="1" x14ac:dyDescent="0.2">
      <c r="C624" s="14"/>
    </row>
    <row r="625" spans="3:3" ht="12.75" customHeight="1" x14ac:dyDescent="0.2">
      <c r="C625" s="14"/>
    </row>
    <row r="626" spans="3:3" ht="12.75" customHeight="1" x14ac:dyDescent="0.2">
      <c r="C626" s="14"/>
    </row>
    <row r="627" spans="3:3" ht="12.75" customHeight="1" x14ac:dyDescent="0.2">
      <c r="C627" s="14"/>
    </row>
    <row r="628" spans="3:3" ht="12.75" customHeight="1" x14ac:dyDescent="0.2">
      <c r="C628" s="14"/>
    </row>
    <row r="629" spans="3:3" ht="12.75" customHeight="1" x14ac:dyDescent="0.2">
      <c r="C629" s="14"/>
    </row>
    <row r="630" spans="3:3" ht="12.75" customHeight="1" x14ac:dyDescent="0.2">
      <c r="C630" s="14"/>
    </row>
    <row r="631" spans="3:3" ht="12.75" customHeight="1" x14ac:dyDescent="0.2">
      <c r="C631" s="14"/>
    </row>
    <row r="632" spans="3:3" ht="12.75" customHeight="1" x14ac:dyDescent="0.2">
      <c r="C632" s="14"/>
    </row>
    <row r="633" spans="3:3" ht="12.75" customHeight="1" x14ac:dyDescent="0.2">
      <c r="C633" s="14"/>
    </row>
    <row r="634" spans="3:3" ht="12.75" customHeight="1" x14ac:dyDescent="0.2">
      <c r="C634" s="14"/>
    </row>
    <row r="635" spans="3:3" ht="12.75" customHeight="1" x14ac:dyDescent="0.2">
      <c r="C635" s="14"/>
    </row>
    <row r="636" spans="3:3" ht="12.75" customHeight="1" x14ac:dyDescent="0.2">
      <c r="C636" s="14"/>
    </row>
    <row r="637" spans="3:3" ht="12.75" customHeight="1" x14ac:dyDescent="0.2">
      <c r="C637" s="14"/>
    </row>
    <row r="638" spans="3:3" ht="12.75" customHeight="1" x14ac:dyDescent="0.2">
      <c r="C638" s="14"/>
    </row>
    <row r="639" spans="3:3" ht="12.75" customHeight="1" x14ac:dyDescent="0.2">
      <c r="C639" s="14"/>
    </row>
    <row r="640" spans="3:3" ht="12.75" customHeight="1" x14ac:dyDescent="0.2">
      <c r="C640" s="14"/>
    </row>
    <row r="641" spans="3:3" ht="12.75" customHeight="1" x14ac:dyDescent="0.2">
      <c r="C641" s="14"/>
    </row>
    <row r="642" spans="3:3" ht="12.75" customHeight="1" x14ac:dyDescent="0.2">
      <c r="C642" s="14"/>
    </row>
    <row r="643" spans="3:3" ht="12.75" customHeight="1" x14ac:dyDescent="0.2">
      <c r="C643" s="14"/>
    </row>
    <row r="644" spans="3:3" ht="12.75" customHeight="1" x14ac:dyDescent="0.2">
      <c r="C644" s="14"/>
    </row>
    <row r="645" spans="3:3" ht="12.75" customHeight="1" x14ac:dyDescent="0.2">
      <c r="C645" s="14"/>
    </row>
    <row r="646" spans="3:3" ht="12.75" customHeight="1" x14ac:dyDescent="0.2">
      <c r="C646" s="14"/>
    </row>
    <row r="647" spans="3:3" ht="12.75" customHeight="1" x14ac:dyDescent="0.2">
      <c r="C647" s="14"/>
    </row>
    <row r="648" spans="3:3" ht="12.75" customHeight="1" x14ac:dyDescent="0.2">
      <c r="C648" s="14"/>
    </row>
    <row r="649" spans="3:3" ht="12.75" customHeight="1" x14ac:dyDescent="0.2">
      <c r="C649" s="14"/>
    </row>
    <row r="650" spans="3:3" ht="12.75" customHeight="1" x14ac:dyDescent="0.2">
      <c r="C650" s="14"/>
    </row>
    <row r="651" spans="3:3" ht="12.75" customHeight="1" x14ac:dyDescent="0.2">
      <c r="C651" s="14"/>
    </row>
    <row r="652" spans="3:3" ht="12.75" customHeight="1" x14ac:dyDescent="0.2">
      <c r="C652" s="14"/>
    </row>
    <row r="653" spans="3:3" ht="12.75" customHeight="1" x14ac:dyDescent="0.2">
      <c r="C653" s="14"/>
    </row>
    <row r="654" spans="3:3" ht="12.75" customHeight="1" x14ac:dyDescent="0.2">
      <c r="C654" s="14"/>
    </row>
    <row r="655" spans="3:3" ht="12.75" customHeight="1" x14ac:dyDescent="0.2">
      <c r="C655" s="14"/>
    </row>
    <row r="656" spans="3:3" ht="12.75" customHeight="1" x14ac:dyDescent="0.2">
      <c r="C656" s="14"/>
    </row>
    <row r="657" spans="3:3" ht="12.75" customHeight="1" x14ac:dyDescent="0.2">
      <c r="C657" s="14"/>
    </row>
    <row r="658" spans="3:3" ht="12.75" customHeight="1" x14ac:dyDescent="0.2">
      <c r="C658" s="14"/>
    </row>
    <row r="659" spans="3:3" ht="12.75" customHeight="1" x14ac:dyDescent="0.2">
      <c r="C659" s="14"/>
    </row>
    <row r="660" spans="3:3" ht="12.75" customHeight="1" x14ac:dyDescent="0.2">
      <c r="C660" s="14"/>
    </row>
    <row r="661" spans="3:3" ht="12.75" customHeight="1" x14ac:dyDescent="0.2">
      <c r="C661" s="14"/>
    </row>
    <row r="662" spans="3:3" ht="12.75" customHeight="1" x14ac:dyDescent="0.2">
      <c r="C662" s="14"/>
    </row>
    <row r="663" spans="3:3" ht="12.75" customHeight="1" x14ac:dyDescent="0.2">
      <c r="C663" s="14"/>
    </row>
    <row r="664" spans="3:3" ht="12.75" customHeight="1" x14ac:dyDescent="0.2">
      <c r="C664" s="14"/>
    </row>
    <row r="665" spans="3:3" ht="12.75" customHeight="1" x14ac:dyDescent="0.2">
      <c r="C665" s="14"/>
    </row>
    <row r="666" spans="3:3" ht="12.75" customHeight="1" x14ac:dyDescent="0.2">
      <c r="C666" s="14"/>
    </row>
    <row r="667" spans="3:3" ht="12.75" customHeight="1" x14ac:dyDescent="0.2">
      <c r="C667" s="14"/>
    </row>
    <row r="668" spans="3:3" ht="12.75" customHeight="1" x14ac:dyDescent="0.2">
      <c r="C668" s="14"/>
    </row>
    <row r="669" spans="3:3" ht="12.75" customHeight="1" x14ac:dyDescent="0.2">
      <c r="C669" s="14"/>
    </row>
    <row r="670" spans="3:3" ht="12.75" customHeight="1" x14ac:dyDescent="0.2">
      <c r="C670" s="14"/>
    </row>
    <row r="671" spans="3:3" ht="12.75" customHeight="1" x14ac:dyDescent="0.2">
      <c r="C671" s="14"/>
    </row>
    <row r="672" spans="3:3" ht="12.75" customHeight="1" x14ac:dyDescent="0.2">
      <c r="C672" s="14"/>
    </row>
    <row r="673" spans="3:3" ht="12.75" customHeight="1" x14ac:dyDescent="0.2">
      <c r="C673" s="14"/>
    </row>
    <row r="674" spans="3:3" ht="12.75" customHeight="1" x14ac:dyDescent="0.2">
      <c r="C674" s="14"/>
    </row>
    <row r="675" spans="3:3" ht="12.75" customHeight="1" x14ac:dyDescent="0.2">
      <c r="C675" s="14"/>
    </row>
    <row r="676" spans="3:3" ht="12.75" customHeight="1" x14ac:dyDescent="0.2">
      <c r="C676" s="14"/>
    </row>
    <row r="677" spans="3:3" ht="12.75" customHeight="1" x14ac:dyDescent="0.2">
      <c r="C677" s="14"/>
    </row>
    <row r="678" spans="3:3" ht="12.75" customHeight="1" x14ac:dyDescent="0.2">
      <c r="C678" s="14"/>
    </row>
    <row r="679" spans="3:3" ht="12.75" customHeight="1" x14ac:dyDescent="0.2">
      <c r="C679" s="14"/>
    </row>
    <row r="680" spans="3:3" ht="12.75" customHeight="1" x14ac:dyDescent="0.2">
      <c r="C680" s="14"/>
    </row>
    <row r="681" spans="3:3" ht="12.75" customHeight="1" x14ac:dyDescent="0.2">
      <c r="C681" s="14"/>
    </row>
    <row r="682" spans="3:3" ht="12.75" customHeight="1" x14ac:dyDescent="0.2">
      <c r="C682" s="14"/>
    </row>
    <row r="683" spans="3:3" ht="12.75" customHeight="1" x14ac:dyDescent="0.2">
      <c r="C683" s="14"/>
    </row>
    <row r="684" spans="3:3" ht="12.75" customHeight="1" x14ac:dyDescent="0.2">
      <c r="C684" s="14"/>
    </row>
    <row r="685" spans="3:3" ht="12.75" customHeight="1" x14ac:dyDescent="0.2">
      <c r="C685" s="14"/>
    </row>
    <row r="686" spans="3:3" ht="12.75" customHeight="1" x14ac:dyDescent="0.2">
      <c r="C686" s="14"/>
    </row>
    <row r="687" spans="3:3" ht="12.75" customHeight="1" x14ac:dyDescent="0.2">
      <c r="C687" s="14"/>
    </row>
    <row r="688" spans="3:3" ht="12.75" customHeight="1" x14ac:dyDescent="0.2">
      <c r="C688" s="14"/>
    </row>
    <row r="689" spans="3:3" ht="12.75" customHeight="1" x14ac:dyDescent="0.2">
      <c r="C689" s="14"/>
    </row>
    <row r="690" spans="3:3" ht="12.75" customHeight="1" x14ac:dyDescent="0.2">
      <c r="C690" s="14"/>
    </row>
    <row r="691" spans="3:3" ht="12.75" customHeight="1" x14ac:dyDescent="0.2">
      <c r="C691" s="14"/>
    </row>
    <row r="692" spans="3:3" ht="12.75" customHeight="1" x14ac:dyDescent="0.2">
      <c r="C692" s="14"/>
    </row>
    <row r="693" spans="3:3" ht="12.75" customHeight="1" x14ac:dyDescent="0.2">
      <c r="C693" s="14"/>
    </row>
    <row r="694" spans="3:3" ht="12.75" customHeight="1" x14ac:dyDescent="0.2">
      <c r="C694" s="14"/>
    </row>
    <row r="695" spans="3:3" ht="12.75" customHeight="1" x14ac:dyDescent="0.2">
      <c r="C695" s="14"/>
    </row>
    <row r="696" spans="3:3" ht="12.75" customHeight="1" x14ac:dyDescent="0.2">
      <c r="C696" s="14"/>
    </row>
    <row r="697" spans="3:3" ht="12.75" customHeight="1" x14ac:dyDescent="0.2">
      <c r="C697" s="14"/>
    </row>
    <row r="698" spans="3:3" ht="12.75" customHeight="1" x14ac:dyDescent="0.2">
      <c r="C698" s="14"/>
    </row>
    <row r="699" spans="3:3" ht="12.75" customHeight="1" x14ac:dyDescent="0.2">
      <c r="C699" s="14"/>
    </row>
    <row r="700" spans="3:3" ht="12.75" customHeight="1" x14ac:dyDescent="0.2">
      <c r="C700" s="14"/>
    </row>
    <row r="701" spans="3:3" ht="12.75" customHeight="1" x14ac:dyDescent="0.2">
      <c r="C701" s="14"/>
    </row>
    <row r="702" spans="3:3" ht="12.75" customHeight="1" x14ac:dyDescent="0.2">
      <c r="C702" s="14"/>
    </row>
    <row r="703" spans="3:3" ht="12.75" customHeight="1" x14ac:dyDescent="0.2">
      <c r="C703" s="14"/>
    </row>
    <row r="704" spans="3:3" ht="12.75" customHeight="1" x14ac:dyDescent="0.2">
      <c r="C704" s="14"/>
    </row>
    <row r="705" spans="3:3" ht="12.75" customHeight="1" x14ac:dyDescent="0.2">
      <c r="C705" s="14"/>
    </row>
    <row r="706" spans="3:3" ht="12.75" customHeight="1" x14ac:dyDescent="0.2">
      <c r="C706" s="14"/>
    </row>
    <row r="707" spans="3:3" ht="12.75" customHeight="1" x14ac:dyDescent="0.2">
      <c r="C707" s="14"/>
    </row>
    <row r="708" spans="3:3" ht="12.75" customHeight="1" x14ac:dyDescent="0.2">
      <c r="C708" s="14"/>
    </row>
    <row r="709" spans="3:3" ht="12.75" customHeight="1" x14ac:dyDescent="0.2">
      <c r="C709" s="14"/>
    </row>
    <row r="710" spans="3:3" ht="12.75" customHeight="1" x14ac:dyDescent="0.2">
      <c r="C710" s="14"/>
    </row>
    <row r="711" spans="3:3" ht="12.75" customHeight="1" x14ac:dyDescent="0.2">
      <c r="C711" s="14"/>
    </row>
    <row r="712" spans="3:3" ht="12.75" customHeight="1" x14ac:dyDescent="0.2">
      <c r="C712" s="14"/>
    </row>
    <row r="713" spans="3:3" ht="12.75" customHeight="1" x14ac:dyDescent="0.2">
      <c r="C713" s="14"/>
    </row>
    <row r="714" spans="3:3" ht="12.75" customHeight="1" x14ac:dyDescent="0.2">
      <c r="C714" s="14"/>
    </row>
    <row r="715" spans="3:3" ht="12.75" customHeight="1" x14ac:dyDescent="0.2">
      <c r="C715" s="14"/>
    </row>
    <row r="716" spans="3:3" ht="12.75" customHeight="1" x14ac:dyDescent="0.2">
      <c r="C716" s="14"/>
    </row>
    <row r="717" spans="3:3" ht="12.75" customHeight="1" x14ac:dyDescent="0.2">
      <c r="C717" s="14"/>
    </row>
    <row r="718" spans="3:3" ht="12.75" customHeight="1" x14ac:dyDescent="0.2">
      <c r="C718" s="14"/>
    </row>
    <row r="719" spans="3:3" ht="12.75" customHeight="1" x14ac:dyDescent="0.2">
      <c r="C719" s="14"/>
    </row>
    <row r="720" spans="3:3" ht="12.75" customHeight="1" x14ac:dyDescent="0.2">
      <c r="C720" s="14"/>
    </row>
    <row r="721" spans="3:3" ht="12.75" customHeight="1" x14ac:dyDescent="0.2">
      <c r="C721" s="14"/>
    </row>
    <row r="722" spans="3:3" ht="12.75" customHeight="1" x14ac:dyDescent="0.2">
      <c r="C722" s="14"/>
    </row>
    <row r="723" spans="3:3" ht="12.75" customHeight="1" x14ac:dyDescent="0.2">
      <c r="C723" s="14"/>
    </row>
    <row r="724" spans="3:3" ht="12.75" customHeight="1" x14ac:dyDescent="0.2">
      <c r="C724" s="14"/>
    </row>
    <row r="725" spans="3:3" ht="12.75" customHeight="1" x14ac:dyDescent="0.2">
      <c r="C725" s="14"/>
    </row>
    <row r="726" spans="3:3" ht="12.75" customHeight="1" x14ac:dyDescent="0.2">
      <c r="C726" s="14"/>
    </row>
    <row r="727" spans="3:3" ht="12.75" customHeight="1" x14ac:dyDescent="0.2">
      <c r="C727" s="14"/>
    </row>
    <row r="728" spans="3:3" ht="12.75" customHeight="1" x14ac:dyDescent="0.2">
      <c r="C728" s="14"/>
    </row>
    <row r="729" spans="3:3" ht="12.75" customHeight="1" x14ac:dyDescent="0.2">
      <c r="C729" s="14"/>
    </row>
    <row r="730" spans="3:3" ht="12.75" customHeight="1" x14ac:dyDescent="0.2">
      <c r="C730" s="14"/>
    </row>
    <row r="731" spans="3:3" ht="12.75" customHeight="1" x14ac:dyDescent="0.2">
      <c r="C731" s="14"/>
    </row>
    <row r="732" spans="3:3" ht="12.75" customHeight="1" x14ac:dyDescent="0.2">
      <c r="C732" s="14"/>
    </row>
    <row r="733" spans="3:3" ht="12.75" customHeight="1" x14ac:dyDescent="0.2">
      <c r="C733" s="14"/>
    </row>
    <row r="734" spans="3:3" ht="12.75" customHeight="1" x14ac:dyDescent="0.2">
      <c r="C734" s="14"/>
    </row>
    <row r="735" spans="3:3" ht="12.75" customHeight="1" x14ac:dyDescent="0.2">
      <c r="C735" s="14"/>
    </row>
    <row r="736" spans="3:3" ht="12.75" customHeight="1" x14ac:dyDescent="0.2">
      <c r="C736" s="14"/>
    </row>
    <row r="737" spans="3:3" ht="12.75" customHeight="1" x14ac:dyDescent="0.2">
      <c r="C737" s="14"/>
    </row>
    <row r="738" spans="3:3" ht="12.75" customHeight="1" x14ac:dyDescent="0.2">
      <c r="C738" s="14"/>
    </row>
    <row r="739" spans="3:3" ht="12.75" customHeight="1" x14ac:dyDescent="0.2">
      <c r="C739" s="14"/>
    </row>
    <row r="740" spans="3:3" ht="12.75" customHeight="1" x14ac:dyDescent="0.2">
      <c r="C740" s="14"/>
    </row>
    <row r="741" spans="3:3" ht="12.75" customHeight="1" x14ac:dyDescent="0.2">
      <c r="C741" s="14"/>
    </row>
    <row r="742" spans="3:3" ht="12.75" customHeight="1" x14ac:dyDescent="0.2">
      <c r="C742" s="14"/>
    </row>
    <row r="743" spans="3:3" ht="12.75" customHeight="1" x14ac:dyDescent="0.2">
      <c r="C743" s="14"/>
    </row>
    <row r="744" spans="3:3" ht="12.75" customHeight="1" x14ac:dyDescent="0.2">
      <c r="C744" s="14"/>
    </row>
    <row r="745" spans="3:3" ht="12.75" customHeight="1" x14ac:dyDescent="0.2">
      <c r="C745" s="14"/>
    </row>
    <row r="746" spans="3:3" ht="12.75" customHeight="1" x14ac:dyDescent="0.2">
      <c r="C746" s="14"/>
    </row>
    <row r="747" spans="3:3" ht="12.75" customHeight="1" x14ac:dyDescent="0.2">
      <c r="C747" s="14"/>
    </row>
    <row r="748" spans="3:3" ht="12.75" customHeight="1" x14ac:dyDescent="0.2">
      <c r="C748" s="14"/>
    </row>
    <row r="749" spans="3:3" ht="12.75" customHeight="1" x14ac:dyDescent="0.2">
      <c r="C749" s="14"/>
    </row>
    <row r="750" spans="3:3" ht="12.75" customHeight="1" x14ac:dyDescent="0.2">
      <c r="C750" s="14"/>
    </row>
    <row r="751" spans="3:3" ht="12.75" customHeight="1" x14ac:dyDescent="0.2">
      <c r="C751" s="14"/>
    </row>
    <row r="752" spans="3:3" ht="12.75" customHeight="1" x14ac:dyDescent="0.2">
      <c r="C752" s="14"/>
    </row>
    <row r="753" spans="3:3" ht="12.75" customHeight="1" x14ac:dyDescent="0.2">
      <c r="C753" s="14"/>
    </row>
    <row r="754" spans="3:3" ht="12.75" customHeight="1" x14ac:dyDescent="0.2">
      <c r="C754" s="14"/>
    </row>
    <row r="755" spans="3:3" ht="12.75" customHeight="1" x14ac:dyDescent="0.2">
      <c r="C755" s="14"/>
    </row>
    <row r="756" spans="3:3" ht="12.75" customHeight="1" x14ac:dyDescent="0.2">
      <c r="C756" s="14"/>
    </row>
    <row r="757" spans="3:3" ht="12.75" customHeight="1" x14ac:dyDescent="0.2">
      <c r="C757" s="14"/>
    </row>
    <row r="758" spans="3:3" ht="12.75" customHeight="1" x14ac:dyDescent="0.2">
      <c r="C758" s="14"/>
    </row>
    <row r="759" spans="3:3" ht="12.75" customHeight="1" x14ac:dyDescent="0.2">
      <c r="C759" s="14"/>
    </row>
    <row r="760" spans="3:3" ht="12.75" customHeight="1" x14ac:dyDescent="0.2">
      <c r="C760" s="14"/>
    </row>
    <row r="761" spans="3:3" ht="12.75" customHeight="1" x14ac:dyDescent="0.2">
      <c r="C761" s="14"/>
    </row>
    <row r="762" spans="3:3" ht="12.75" customHeight="1" x14ac:dyDescent="0.2">
      <c r="C762" s="14"/>
    </row>
    <row r="763" spans="3:3" ht="12.75" customHeight="1" x14ac:dyDescent="0.2">
      <c r="C763" s="14"/>
    </row>
    <row r="764" spans="3:3" ht="12.75" customHeight="1" x14ac:dyDescent="0.2">
      <c r="C764" s="14"/>
    </row>
    <row r="765" spans="3:3" ht="12.75" customHeight="1" x14ac:dyDescent="0.2">
      <c r="C765" s="14"/>
    </row>
    <row r="766" spans="3:3" ht="12.75" customHeight="1" x14ac:dyDescent="0.2">
      <c r="C766" s="14"/>
    </row>
    <row r="767" spans="3:3" ht="12.75" customHeight="1" x14ac:dyDescent="0.2">
      <c r="C767" s="14"/>
    </row>
    <row r="768" spans="3:3" ht="12.75" customHeight="1" x14ac:dyDescent="0.2">
      <c r="C768" s="14"/>
    </row>
    <row r="769" spans="3:3" ht="12.75" customHeight="1" x14ac:dyDescent="0.2">
      <c r="C769" s="14"/>
    </row>
    <row r="770" spans="3:3" ht="12.75" customHeight="1" x14ac:dyDescent="0.2">
      <c r="C770" s="14"/>
    </row>
    <row r="771" spans="3:3" ht="12.75" customHeight="1" x14ac:dyDescent="0.2">
      <c r="C771" s="14"/>
    </row>
    <row r="772" spans="3:3" ht="12.75" customHeight="1" x14ac:dyDescent="0.2">
      <c r="C772" s="14"/>
    </row>
    <row r="773" spans="3:3" ht="12.75" customHeight="1" x14ac:dyDescent="0.2">
      <c r="C773" s="14"/>
    </row>
    <row r="774" spans="3:3" ht="12.75" customHeight="1" x14ac:dyDescent="0.2">
      <c r="C774" s="14"/>
    </row>
    <row r="775" spans="3:3" ht="12.75" customHeight="1" x14ac:dyDescent="0.2">
      <c r="C775" s="14"/>
    </row>
    <row r="776" spans="3:3" ht="12.75" customHeight="1" x14ac:dyDescent="0.2">
      <c r="C776" s="14"/>
    </row>
    <row r="777" spans="3:3" ht="12.75" customHeight="1" x14ac:dyDescent="0.2">
      <c r="C777" s="14"/>
    </row>
    <row r="778" spans="3:3" ht="12.75" customHeight="1" x14ac:dyDescent="0.2">
      <c r="C778" s="14"/>
    </row>
    <row r="779" spans="3:3" ht="12.75" customHeight="1" x14ac:dyDescent="0.2">
      <c r="C779" s="14"/>
    </row>
    <row r="780" spans="3:3" ht="12.75" customHeight="1" x14ac:dyDescent="0.2">
      <c r="C780" s="14"/>
    </row>
    <row r="781" spans="3:3" ht="12.75" customHeight="1" x14ac:dyDescent="0.2">
      <c r="C781" s="14"/>
    </row>
    <row r="782" spans="3:3" ht="12.75" customHeight="1" x14ac:dyDescent="0.2">
      <c r="C782" s="14"/>
    </row>
    <row r="783" spans="3:3" ht="12.75" customHeight="1" x14ac:dyDescent="0.2">
      <c r="C783" s="14"/>
    </row>
    <row r="784" spans="3:3" ht="12.75" customHeight="1" x14ac:dyDescent="0.2">
      <c r="C784" s="14"/>
    </row>
    <row r="785" spans="3:3" ht="12.75" customHeight="1" x14ac:dyDescent="0.2">
      <c r="C785" s="14"/>
    </row>
    <row r="786" spans="3:3" ht="12.75" customHeight="1" x14ac:dyDescent="0.2">
      <c r="C786" s="14"/>
    </row>
    <row r="787" spans="3:3" ht="12.75" customHeight="1" x14ac:dyDescent="0.2">
      <c r="C787" s="14"/>
    </row>
    <row r="788" spans="3:3" ht="12.75" customHeight="1" x14ac:dyDescent="0.2">
      <c r="C788" s="14"/>
    </row>
    <row r="789" spans="3:3" ht="12.75" customHeight="1" x14ac:dyDescent="0.2">
      <c r="C789" s="14"/>
    </row>
    <row r="790" spans="3:3" ht="12.75" customHeight="1" x14ac:dyDescent="0.2">
      <c r="C790" s="14"/>
    </row>
    <row r="791" spans="3:3" ht="12.75" customHeight="1" x14ac:dyDescent="0.2">
      <c r="C791" s="14"/>
    </row>
    <row r="792" spans="3:3" ht="12.75" customHeight="1" x14ac:dyDescent="0.2">
      <c r="C792" s="14"/>
    </row>
    <row r="793" spans="3:3" ht="12.75" customHeight="1" x14ac:dyDescent="0.2">
      <c r="C793" s="14"/>
    </row>
    <row r="794" spans="3:3" ht="12.75" customHeight="1" x14ac:dyDescent="0.2">
      <c r="C794" s="14"/>
    </row>
    <row r="795" spans="3:3" ht="12.75" customHeight="1" x14ac:dyDescent="0.2">
      <c r="C795" s="14"/>
    </row>
    <row r="796" spans="3:3" ht="12.75" customHeight="1" x14ac:dyDescent="0.2">
      <c r="C796" s="14"/>
    </row>
    <row r="797" spans="3:3" ht="12.75" customHeight="1" x14ac:dyDescent="0.2">
      <c r="C797" s="14"/>
    </row>
    <row r="798" spans="3:3" ht="12.75" customHeight="1" x14ac:dyDescent="0.2">
      <c r="C798" s="14"/>
    </row>
    <row r="799" spans="3:3" ht="12.75" customHeight="1" x14ac:dyDescent="0.2">
      <c r="C799" s="14"/>
    </row>
    <row r="800" spans="3:3" ht="12.75" customHeight="1" x14ac:dyDescent="0.2">
      <c r="C800" s="14"/>
    </row>
    <row r="801" spans="3:3" ht="12.75" customHeight="1" x14ac:dyDescent="0.2">
      <c r="C801" s="14"/>
    </row>
    <row r="802" spans="3:3" ht="12.75" customHeight="1" x14ac:dyDescent="0.2">
      <c r="C802" s="14"/>
    </row>
    <row r="803" spans="3:3" ht="12.75" customHeight="1" x14ac:dyDescent="0.2">
      <c r="C803" s="14"/>
    </row>
    <row r="804" spans="3:3" ht="12.75" customHeight="1" x14ac:dyDescent="0.2">
      <c r="C804" s="14"/>
    </row>
    <row r="805" spans="3:3" ht="12.75" customHeight="1" x14ac:dyDescent="0.2">
      <c r="C805" s="14"/>
    </row>
    <row r="806" spans="3:3" ht="12.75" customHeight="1" x14ac:dyDescent="0.2">
      <c r="C806" s="14"/>
    </row>
    <row r="807" spans="3:3" ht="12.75" customHeight="1" x14ac:dyDescent="0.2">
      <c r="C807" s="14"/>
    </row>
    <row r="808" spans="3:3" ht="12.75" customHeight="1" x14ac:dyDescent="0.2">
      <c r="C808" s="14"/>
    </row>
    <row r="809" spans="3:3" ht="12.75" customHeight="1" x14ac:dyDescent="0.2">
      <c r="C809" s="14"/>
    </row>
    <row r="810" spans="3:3" ht="12.75" customHeight="1" x14ac:dyDescent="0.2">
      <c r="C810" s="14"/>
    </row>
    <row r="811" spans="3:3" ht="12.75" customHeight="1" x14ac:dyDescent="0.2">
      <c r="C811" s="14"/>
    </row>
    <row r="812" spans="3:3" ht="12.75" customHeight="1" x14ac:dyDescent="0.2">
      <c r="C812" s="14"/>
    </row>
    <row r="813" spans="3:3" ht="12.75" customHeight="1" x14ac:dyDescent="0.2">
      <c r="C813" s="14"/>
    </row>
    <row r="814" spans="3:3" ht="12.75" customHeight="1" x14ac:dyDescent="0.2">
      <c r="C814" s="14"/>
    </row>
    <row r="815" spans="3:3" ht="12.75" customHeight="1" x14ac:dyDescent="0.2">
      <c r="C815" s="14"/>
    </row>
    <row r="816" spans="3:3" ht="12.75" customHeight="1" x14ac:dyDescent="0.2">
      <c r="C816" s="14"/>
    </row>
    <row r="817" spans="3:3" ht="12.75" customHeight="1" x14ac:dyDescent="0.2">
      <c r="C817" s="14"/>
    </row>
    <row r="818" spans="3:3" ht="12.75" customHeight="1" x14ac:dyDescent="0.2">
      <c r="C818" s="14"/>
    </row>
    <row r="819" spans="3:3" ht="12.75" customHeight="1" x14ac:dyDescent="0.2">
      <c r="C819" s="14"/>
    </row>
    <row r="820" spans="3:3" ht="12.75" customHeight="1" x14ac:dyDescent="0.2">
      <c r="C820" s="14"/>
    </row>
    <row r="821" spans="3:3" ht="12.75" customHeight="1" x14ac:dyDescent="0.2">
      <c r="C821" s="14"/>
    </row>
    <row r="822" spans="3:3" ht="12.75" customHeight="1" x14ac:dyDescent="0.2">
      <c r="C822" s="14"/>
    </row>
    <row r="823" spans="3:3" ht="12.75" customHeight="1" x14ac:dyDescent="0.2">
      <c r="C823" s="14"/>
    </row>
    <row r="824" spans="3:3" ht="12.75" customHeight="1" x14ac:dyDescent="0.2">
      <c r="C824" s="14"/>
    </row>
    <row r="825" spans="3:3" ht="12.75" customHeight="1" x14ac:dyDescent="0.2">
      <c r="C825" s="14"/>
    </row>
    <row r="826" spans="3:3" ht="12.75" customHeight="1" x14ac:dyDescent="0.2">
      <c r="C826" s="14"/>
    </row>
    <row r="827" spans="3:3" ht="12.75" customHeight="1" x14ac:dyDescent="0.2">
      <c r="C827" s="14"/>
    </row>
    <row r="828" spans="3:3" ht="12.75" customHeight="1" x14ac:dyDescent="0.2">
      <c r="C828" s="14"/>
    </row>
    <row r="829" spans="3:3" ht="12.75" customHeight="1" x14ac:dyDescent="0.2">
      <c r="C829" s="14"/>
    </row>
    <row r="830" spans="3:3" ht="12.75" customHeight="1" x14ac:dyDescent="0.2">
      <c r="C830" s="14"/>
    </row>
    <row r="831" spans="3:3" ht="12.75" customHeight="1" x14ac:dyDescent="0.2">
      <c r="C831" s="14"/>
    </row>
    <row r="832" spans="3:3" ht="12.75" customHeight="1" x14ac:dyDescent="0.2">
      <c r="C832" s="14"/>
    </row>
    <row r="833" spans="3:3" ht="12.75" customHeight="1" x14ac:dyDescent="0.2">
      <c r="C833" s="14"/>
    </row>
    <row r="834" spans="3:3" ht="12.75" customHeight="1" x14ac:dyDescent="0.2">
      <c r="C834" s="14"/>
    </row>
    <row r="835" spans="3:3" ht="12.75" customHeight="1" x14ac:dyDescent="0.2">
      <c r="C835" s="14"/>
    </row>
    <row r="836" spans="3:3" ht="12.75" customHeight="1" x14ac:dyDescent="0.2">
      <c r="C836" s="14"/>
    </row>
    <row r="837" spans="3:3" ht="12.75" customHeight="1" x14ac:dyDescent="0.2">
      <c r="C837" s="14"/>
    </row>
    <row r="838" spans="3:3" ht="12.75" customHeight="1" x14ac:dyDescent="0.2">
      <c r="C838" s="14"/>
    </row>
    <row r="839" spans="3:3" ht="12.75" customHeight="1" x14ac:dyDescent="0.2">
      <c r="C839" s="14"/>
    </row>
    <row r="840" spans="3:3" ht="12.75" customHeight="1" x14ac:dyDescent="0.2">
      <c r="C840" s="14"/>
    </row>
    <row r="841" spans="3:3" ht="12.75" customHeight="1" x14ac:dyDescent="0.2">
      <c r="C841" s="14"/>
    </row>
    <row r="842" spans="3:3" ht="12.75" customHeight="1" x14ac:dyDescent="0.2">
      <c r="C842" s="14"/>
    </row>
    <row r="843" spans="3:3" ht="12.75" customHeight="1" x14ac:dyDescent="0.2">
      <c r="C843" s="14"/>
    </row>
    <row r="844" spans="3:3" ht="12.75" customHeight="1" x14ac:dyDescent="0.2">
      <c r="C844" s="14"/>
    </row>
    <row r="845" spans="3:3" ht="12.75" customHeight="1" x14ac:dyDescent="0.2">
      <c r="C845" s="14"/>
    </row>
    <row r="846" spans="3:3" ht="12.75" customHeight="1" x14ac:dyDescent="0.2">
      <c r="C846" s="14"/>
    </row>
    <row r="847" spans="3:3" ht="12.75" customHeight="1" x14ac:dyDescent="0.2">
      <c r="C847" s="14"/>
    </row>
    <row r="848" spans="3:3" ht="12.75" customHeight="1" x14ac:dyDescent="0.2">
      <c r="C848" s="14"/>
    </row>
    <row r="849" spans="3:3" ht="12.75" customHeight="1" x14ac:dyDescent="0.2">
      <c r="C849" s="14"/>
    </row>
    <row r="850" spans="3:3" ht="12.75" customHeight="1" x14ac:dyDescent="0.2">
      <c r="C850" s="14"/>
    </row>
    <row r="851" spans="3:3" ht="12.75" customHeight="1" x14ac:dyDescent="0.2">
      <c r="C851" s="14"/>
    </row>
    <row r="852" spans="3:3" ht="12.75" customHeight="1" x14ac:dyDescent="0.2">
      <c r="C852" s="14"/>
    </row>
    <row r="853" spans="3:3" ht="12.75" customHeight="1" x14ac:dyDescent="0.2">
      <c r="C853" s="14"/>
    </row>
    <row r="854" spans="3:3" ht="12.75" customHeight="1" x14ac:dyDescent="0.2">
      <c r="C854" s="14"/>
    </row>
    <row r="855" spans="3:3" ht="12.75" customHeight="1" x14ac:dyDescent="0.2">
      <c r="C855" s="14"/>
    </row>
    <row r="856" spans="3:3" ht="12.75" customHeight="1" x14ac:dyDescent="0.2">
      <c r="C856" s="14"/>
    </row>
    <row r="857" spans="3:3" ht="12.75" customHeight="1" x14ac:dyDescent="0.2">
      <c r="C857" s="14"/>
    </row>
    <row r="858" spans="3:3" ht="12.75" customHeight="1" x14ac:dyDescent="0.2">
      <c r="C858" s="14"/>
    </row>
    <row r="859" spans="3:3" ht="12.75" customHeight="1" x14ac:dyDescent="0.2">
      <c r="C859" s="14"/>
    </row>
    <row r="860" spans="3:3" ht="12.75" customHeight="1" x14ac:dyDescent="0.2">
      <c r="C860" s="14"/>
    </row>
    <row r="861" spans="3:3" ht="12.75" customHeight="1" x14ac:dyDescent="0.2">
      <c r="C861" s="14"/>
    </row>
    <row r="862" spans="3:3" ht="12.75" customHeight="1" x14ac:dyDescent="0.2">
      <c r="C862" s="14"/>
    </row>
    <row r="863" spans="3:3" ht="12.75" customHeight="1" x14ac:dyDescent="0.2">
      <c r="C863" s="14"/>
    </row>
    <row r="864" spans="3:3" ht="12.75" customHeight="1" x14ac:dyDescent="0.2">
      <c r="C864" s="14"/>
    </row>
    <row r="865" spans="3:3" ht="12.75" customHeight="1" x14ac:dyDescent="0.2">
      <c r="C865" s="14"/>
    </row>
    <row r="866" spans="3:3" ht="12.75" customHeight="1" x14ac:dyDescent="0.2">
      <c r="C866" s="14"/>
    </row>
    <row r="867" spans="3:3" ht="12.75" customHeight="1" x14ac:dyDescent="0.2">
      <c r="C867" s="14"/>
    </row>
    <row r="868" spans="3:3" ht="12.75" customHeight="1" x14ac:dyDescent="0.2">
      <c r="C868" s="14"/>
    </row>
    <row r="869" spans="3:3" ht="12.75" customHeight="1" x14ac:dyDescent="0.2">
      <c r="C869" s="14"/>
    </row>
    <row r="870" spans="3:3" ht="12.75" customHeight="1" x14ac:dyDescent="0.2">
      <c r="C870" s="14"/>
    </row>
    <row r="871" spans="3:3" ht="12.75" customHeight="1" x14ac:dyDescent="0.2">
      <c r="C871" s="14"/>
    </row>
    <row r="872" spans="3:3" ht="12.75" customHeight="1" x14ac:dyDescent="0.2">
      <c r="C872" s="14"/>
    </row>
    <row r="873" spans="3:3" ht="12.75" customHeight="1" x14ac:dyDescent="0.2">
      <c r="C873" s="14"/>
    </row>
    <row r="874" spans="3:3" ht="12.75" customHeight="1" x14ac:dyDescent="0.2">
      <c r="C874" s="14"/>
    </row>
    <row r="875" spans="3:3" ht="12.75" customHeight="1" x14ac:dyDescent="0.2">
      <c r="C875" s="14"/>
    </row>
    <row r="876" spans="3:3" ht="12.75" customHeight="1" x14ac:dyDescent="0.2">
      <c r="C876" s="14"/>
    </row>
    <row r="877" spans="3:3" ht="12.75" customHeight="1" x14ac:dyDescent="0.2">
      <c r="C877" s="14"/>
    </row>
    <row r="878" spans="3:3" ht="12.75" customHeight="1" x14ac:dyDescent="0.2">
      <c r="C878" s="14"/>
    </row>
    <row r="879" spans="3:3" ht="12.75" customHeight="1" x14ac:dyDescent="0.2">
      <c r="C879" s="14"/>
    </row>
    <row r="880" spans="3:3" ht="12.75" customHeight="1" x14ac:dyDescent="0.2">
      <c r="C880" s="14"/>
    </row>
    <row r="881" spans="3:3" ht="12.75" customHeight="1" x14ac:dyDescent="0.2">
      <c r="C881" s="14"/>
    </row>
    <row r="882" spans="3:3" ht="12.75" customHeight="1" x14ac:dyDescent="0.2">
      <c r="C882" s="14"/>
    </row>
    <row r="883" spans="3:3" ht="12.75" customHeight="1" x14ac:dyDescent="0.2">
      <c r="C883" s="14"/>
    </row>
    <row r="884" spans="3:3" ht="12.75" customHeight="1" x14ac:dyDescent="0.2">
      <c r="C884" s="14"/>
    </row>
    <row r="885" spans="3:3" ht="12.75" customHeight="1" x14ac:dyDescent="0.2">
      <c r="C885" s="14"/>
    </row>
    <row r="886" spans="3:3" ht="12.75" customHeight="1" x14ac:dyDescent="0.2">
      <c r="C886" s="14"/>
    </row>
    <row r="887" spans="3:3" ht="12.75" customHeight="1" x14ac:dyDescent="0.2">
      <c r="C887" s="14"/>
    </row>
    <row r="888" spans="3:3" ht="12.75" customHeight="1" x14ac:dyDescent="0.2">
      <c r="C888" s="14"/>
    </row>
    <row r="889" spans="3:3" ht="12.75" customHeight="1" x14ac:dyDescent="0.2">
      <c r="C889" s="14"/>
    </row>
    <row r="890" spans="3:3" ht="12.75" customHeight="1" x14ac:dyDescent="0.2">
      <c r="C890" s="14"/>
    </row>
    <row r="891" spans="3:3" ht="12.75" customHeight="1" x14ac:dyDescent="0.2">
      <c r="C891" s="14"/>
    </row>
    <row r="892" spans="3:3" ht="12.75" customHeight="1" x14ac:dyDescent="0.2">
      <c r="C892" s="14"/>
    </row>
    <row r="893" spans="3:3" ht="12.75" customHeight="1" x14ac:dyDescent="0.2">
      <c r="C893" s="14"/>
    </row>
    <row r="894" spans="3:3" ht="12.75" customHeight="1" x14ac:dyDescent="0.2">
      <c r="C894" s="14"/>
    </row>
    <row r="895" spans="3:3" ht="12.75" customHeight="1" x14ac:dyDescent="0.2">
      <c r="C895" s="14"/>
    </row>
    <row r="896" spans="3:3" ht="12.75" customHeight="1" x14ac:dyDescent="0.2">
      <c r="C896" s="14"/>
    </row>
    <row r="897" spans="3:3" ht="12.75" customHeight="1" x14ac:dyDescent="0.2">
      <c r="C897" s="14"/>
    </row>
    <row r="898" spans="3:3" ht="12.75" customHeight="1" x14ac:dyDescent="0.2">
      <c r="C898" s="14"/>
    </row>
    <row r="899" spans="3:3" ht="12.75" customHeight="1" x14ac:dyDescent="0.2">
      <c r="C899" s="14"/>
    </row>
    <row r="900" spans="3:3" ht="12.75" customHeight="1" x14ac:dyDescent="0.2">
      <c r="C900" s="14"/>
    </row>
    <row r="901" spans="3:3" ht="12.75" customHeight="1" x14ac:dyDescent="0.2">
      <c r="C901" s="14"/>
    </row>
    <row r="902" spans="3:3" ht="12.75" customHeight="1" x14ac:dyDescent="0.2">
      <c r="C902" s="14"/>
    </row>
    <row r="903" spans="3:3" ht="12.75" customHeight="1" x14ac:dyDescent="0.2">
      <c r="C903" s="14"/>
    </row>
    <row r="904" spans="3:3" ht="12.75" customHeight="1" x14ac:dyDescent="0.2">
      <c r="C904" s="14"/>
    </row>
    <row r="905" spans="3:3" ht="12.75" customHeight="1" x14ac:dyDescent="0.2">
      <c r="C905" s="14"/>
    </row>
    <row r="906" spans="3:3" ht="12.75" customHeight="1" x14ac:dyDescent="0.2">
      <c r="C906" s="14"/>
    </row>
    <row r="907" spans="3:3" ht="12.75" customHeight="1" x14ac:dyDescent="0.2">
      <c r="C907" s="14"/>
    </row>
    <row r="908" spans="3:3" ht="12.75" customHeight="1" x14ac:dyDescent="0.2">
      <c r="C908" s="14"/>
    </row>
    <row r="909" spans="3:3" ht="12.75" customHeight="1" x14ac:dyDescent="0.2">
      <c r="C909" s="14"/>
    </row>
    <row r="910" spans="3:3" ht="12.75" customHeight="1" x14ac:dyDescent="0.2">
      <c r="C910" s="14"/>
    </row>
    <row r="911" spans="3:3" ht="12.75" customHeight="1" x14ac:dyDescent="0.2">
      <c r="C911" s="14"/>
    </row>
    <row r="912" spans="3:3" ht="12.75" customHeight="1" x14ac:dyDescent="0.2">
      <c r="C912" s="14"/>
    </row>
    <row r="913" spans="3:3" ht="12.75" customHeight="1" x14ac:dyDescent="0.2">
      <c r="C913" s="14"/>
    </row>
    <row r="914" spans="3:3" ht="12.75" customHeight="1" x14ac:dyDescent="0.2">
      <c r="C914" s="14"/>
    </row>
    <row r="915" spans="3:3" ht="12.75" customHeight="1" x14ac:dyDescent="0.2">
      <c r="C915" s="14"/>
    </row>
    <row r="916" spans="3:3" ht="12.75" customHeight="1" x14ac:dyDescent="0.2">
      <c r="C916" s="14"/>
    </row>
    <row r="917" spans="3:3" ht="12.75" customHeight="1" x14ac:dyDescent="0.2">
      <c r="C917" s="14"/>
    </row>
    <row r="918" spans="3:3" ht="12.75" customHeight="1" x14ac:dyDescent="0.2">
      <c r="C918" s="14"/>
    </row>
    <row r="919" spans="3:3" ht="12.75" customHeight="1" x14ac:dyDescent="0.2">
      <c r="C919" s="14"/>
    </row>
    <row r="920" spans="3:3" ht="12.75" customHeight="1" x14ac:dyDescent="0.2">
      <c r="C920" s="14"/>
    </row>
    <row r="921" spans="3:3" ht="12.75" customHeight="1" x14ac:dyDescent="0.2">
      <c r="C921" s="14"/>
    </row>
    <row r="922" spans="3:3" ht="12.75" customHeight="1" x14ac:dyDescent="0.2">
      <c r="C922" s="14"/>
    </row>
    <row r="923" spans="3:3" ht="12.75" customHeight="1" x14ac:dyDescent="0.2">
      <c r="C923" s="14"/>
    </row>
    <row r="924" spans="3:3" ht="12.75" customHeight="1" x14ac:dyDescent="0.2">
      <c r="C924" s="14"/>
    </row>
    <row r="925" spans="3:3" ht="12.75" customHeight="1" x14ac:dyDescent="0.2">
      <c r="C925" s="14"/>
    </row>
    <row r="926" spans="3:3" ht="12.75" customHeight="1" x14ac:dyDescent="0.2">
      <c r="C926" s="14"/>
    </row>
    <row r="927" spans="3:3" ht="12.75" customHeight="1" x14ac:dyDescent="0.2">
      <c r="C927" s="14"/>
    </row>
    <row r="928" spans="3:3" ht="12.75" customHeight="1" x14ac:dyDescent="0.2">
      <c r="C928" s="14"/>
    </row>
    <row r="929" spans="3:3" ht="12.75" customHeight="1" x14ac:dyDescent="0.2">
      <c r="C929" s="14"/>
    </row>
    <row r="930" spans="3:3" ht="12.75" customHeight="1" x14ac:dyDescent="0.2">
      <c r="C930" s="14"/>
    </row>
    <row r="931" spans="3:3" ht="12.75" customHeight="1" x14ac:dyDescent="0.2">
      <c r="C931" s="14"/>
    </row>
    <row r="932" spans="3:3" ht="12.75" customHeight="1" x14ac:dyDescent="0.2">
      <c r="C932" s="14"/>
    </row>
    <row r="933" spans="3:3" ht="12.75" customHeight="1" x14ac:dyDescent="0.2">
      <c r="C933" s="14"/>
    </row>
    <row r="934" spans="3:3" ht="12.75" customHeight="1" x14ac:dyDescent="0.2">
      <c r="C934" s="14"/>
    </row>
    <row r="935" spans="3:3" ht="12.75" customHeight="1" x14ac:dyDescent="0.2">
      <c r="C935" s="14"/>
    </row>
    <row r="936" spans="3:3" ht="12.75" customHeight="1" x14ac:dyDescent="0.2">
      <c r="C936" s="14"/>
    </row>
    <row r="937" spans="3:3" ht="12.75" customHeight="1" x14ac:dyDescent="0.2">
      <c r="C937" s="14"/>
    </row>
    <row r="938" spans="3:3" ht="12.75" customHeight="1" x14ac:dyDescent="0.2">
      <c r="C938" s="14"/>
    </row>
    <row r="939" spans="3:3" ht="12.75" customHeight="1" x14ac:dyDescent="0.2">
      <c r="C939" s="14"/>
    </row>
    <row r="940" spans="3:3" ht="12.75" customHeight="1" x14ac:dyDescent="0.2">
      <c r="C940" s="14"/>
    </row>
    <row r="941" spans="3:3" ht="12.75" customHeight="1" x14ac:dyDescent="0.2">
      <c r="C941" s="14"/>
    </row>
    <row r="942" spans="3:3" ht="12.75" customHeight="1" x14ac:dyDescent="0.2">
      <c r="C942" s="14"/>
    </row>
    <row r="943" spans="3:3" ht="12.75" customHeight="1" x14ac:dyDescent="0.2">
      <c r="C943" s="14"/>
    </row>
    <row r="944" spans="3:3" ht="12.75" customHeight="1" x14ac:dyDescent="0.2">
      <c r="C944" s="14"/>
    </row>
    <row r="945" spans="3:3" ht="12.75" customHeight="1" x14ac:dyDescent="0.2">
      <c r="C945" s="14"/>
    </row>
    <row r="946" spans="3:3" ht="12.75" customHeight="1" x14ac:dyDescent="0.2">
      <c r="C946" s="14"/>
    </row>
    <row r="947" spans="3:3" ht="12.75" customHeight="1" x14ac:dyDescent="0.2">
      <c r="C947" s="14"/>
    </row>
    <row r="948" spans="3:3" ht="12.75" customHeight="1" x14ac:dyDescent="0.2">
      <c r="C948" s="14"/>
    </row>
    <row r="949" spans="3:3" ht="12.75" customHeight="1" x14ac:dyDescent="0.2">
      <c r="C949" s="14"/>
    </row>
    <row r="950" spans="3:3" ht="12.75" customHeight="1" x14ac:dyDescent="0.2">
      <c r="C950" s="14"/>
    </row>
    <row r="951" spans="3:3" ht="12.75" customHeight="1" x14ac:dyDescent="0.2">
      <c r="C951" s="14"/>
    </row>
    <row r="952" spans="3:3" ht="12.75" customHeight="1" x14ac:dyDescent="0.2">
      <c r="C952" s="14"/>
    </row>
    <row r="953" spans="3:3" ht="12.75" customHeight="1" x14ac:dyDescent="0.2">
      <c r="C953" s="14"/>
    </row>
    <row r="954" spans="3:3" ht="12.75" customHeight="1" x14ac:dyDescent="0.2">
      <c r="C954" s="14"/>
    </row>
    <row r="955" spans="3:3" ht="12.75" customHeight="1" x14ac:dyDescent="0.2">
      <c r="C955" s="14"/>
    </row>
    <row r="956" spans="3:3" ht="12.75" customHeight="1" x14ac:dyDescent="0.2">
      <c r="C956" s="14"/>
    </row>
    <row r="957" spans="3:3" ht="12.75" customHeight="1" x14ac:dyDescent="0.2">
      <c r="C957" s="14"/>
    </row>
    <row r="958" spans="3:3" ht="12.75" customHeight="1" x14ac:dyDescent="0.2">
      <c r="C958" s="14"/>
    </row>
    <row r="959" spans="3:3" ht="12.75" customHeight="1" x14ac:dyDescent="0.2">
      <c r="C959" s="14"/>
    </row>
    <row r="960" spans="3:3" ht="12.75" customHeight="1" x14ac:dyDescent="0.2">
      <c r="C960" s="14"/>
    </row>
    <row r="961" spans="3:3" ht="12.75" customHeight="1" x14ac:dyDescent="0.2">
      <c r="C961" s="14"/>
    </row>
    <row r="962" spans="3:3" ht="12.75" customHeight="1" x14ac:dyDescent="0.2">
      <c r="C962" s="14"/>
    </row>
    <row r="963" spans="3:3" ht="12.75" customHeight="1" x14ac:dyDescent="0.2">
      <c r="C963" s="14"/>
    </row>
    <row r="964" spans="3:3" ht="12.75" customHeight="1" x14ac:dyDescent="0.2">
      <c r="C964" s="14"/>
    </row>
    <row r="965" spans="3:3" ht="12.75" customHeight="1" x14ac:dyDescent="0.2">
      <c r="C965" s="14"/>
    </row>
    <row r="966" spans="3:3" ht="12.75" customHeight="1" x14ac:dyDescent="0.2">
      <c r="C966" s="14"/>
    </row>
    <row r="967" spans="3:3" ht="12.75" customHeight="1" x14ac:dyDescent="0.2">
      <c r="C967" s="14"/>
    </row>
    <row r="968" spans="3:3" ht="12.75" customHeight="1" x14ac:dyDescent="0.2">
      <c r="C968" s="14"/>
    </row>
    <row r="969" spans="3:3" ht="12.75" customHeight="1" x14ac:dyDescent="0.2">
      <c r="C969" s="14"/>
    </row>
    <row r="970" spans="3:3" ht="12.75" customHeight="1" x14ac:dyDescent="0.2">
      <c r="C970" s="14"/>
    </row>
    <row r="971" spans="3:3" ht="12.75" customHeight="1" x14ac:dyDescent="0.2">
      <c r="C971" s="14"/>
    </row>
    <row r="972" spans="3:3" ht="12.75" customHeight="1" x14ac:dyDescent="0.2">
      <c r="C972" s="14"/>
    </row>
    <row r="973" spans="3:3" ht="12.75" customHeight="1" x14ac:dyDescent="0.2">
      <c r="C973" s="14"/>
    </row>
    <row r="974" spans="3:3" ht="12.75" customHeight="1" x14ac:dyDescent="0.2">
      <c r="C974" s="14"/>
    </row>
    <row r="975" spans="3:3" ht="12.75" customHeight="1" x14ac:dyDescent="0.2">
      <c r="C975" s="14"/>
    </row>
    <row r="976" spans="3:3" ht="12.75" customHeight="1" x14ac:dyDescent="0.2">
      <c r="C976" s="14"/>
    </row>
    <row r="977" spans="3:3" ht="12.75" customHeight="1" x14ac:dyDescent="0.2">
      <c r="C977" s="14"/>
    </row>
    <row r="978" spans="3:3" ht="12.75" customHeight="1" x14ac:dyDescent="0.2">
      <c r="C978" s="14"/>
    </row>
    <row r="979" spans="3:3" ht="12.75" customHeight="1" x14ac:dyDescent="0.2">
      <c r="C979" s="14"/>
    </row>
    <row r="980" spans="3:3" ht="12.75" customHeight="1" x14ac:dyDescent="0.2">
      <c r="C980" s="14"/>
    </row>
    <row r="981" spans="3:3" ht="12.75" customHeight="1" x14ac:dyDescent="0.2">
      <c r="C981" s="14"/>
    </row>
    <row r="982" spans="3:3" ht="12.75" customHeight="1" x14ac:dyDescent="0.2">
      <c r="C982" s="14"/>
    </row>
    <row r="983" spans="3:3" ht="12.75" customHeight="1" x14ac:dyDescent="0.2">
      <c r="C983" s="14"/>
    </row>
    <row r="984" spans="3:3" ht="12.75" customHeight="1" x14ac:dyDescent="0.2">
      <c r="C984" s="14"/>
    </row>
    <row r="985" spans="3:3" ht="12.75" customHeight="1" x14ac:dyDescent="0.2">
      <c r="C985" s="14"/>
    </row>
    <row r="986" spans="3:3" ht="12.75" customHeight="1" x14ac:dyDescent="0.2">
      <c r="C986" s="14"/>
    </row>
    <row r="987" spans="3:3" ht="12.75" customHeight="1" x14ac:dyDescent="0.2">
      <c r="C987" s="14"/>
    </row>
    <row r="988" spans="3:3" ht="12.75" customHeight="1" x14ac:dyDescent="0.2">
      <c r="C988" s="14"/>
    </row>
    <row r="989" spans="3:3" ht="12.75" customHeight="1" x14ac:dyDescent="0.2">
      <c r="C989" s="14"/>
    </row>
    <row r="990" spans="3:3" ht="12.75" customHeight="1" x14ac:dyDescent="0.2">
      <c r="C990" s="14"/>
    </row>
    <row r="991" spans="3:3" ht="12.75" customHeight="1" x14ac:dyDescent="0.2">
      <c r="C991" s="14"/>
    </row>
    <row r="992" spans="3:3" ht="12.75" customHeight="1" x14ac:dyDescent="0.2">
      <c r="C992" s="14"/>
    </row>
    <row r="993" spans="3:3" ht="12.75" customHeight="1" x14ac:dyDescent="0.2">
      <c r="C993" s="14"/>
    </row>
    <row r="994" spans="3:3" ht="12.75" customHeight="1" x14ac:dyDescent="0.2">
      <c r="C994" s="14"/>
    </row>
    <row r="995" spans="3:3" ht="12.75" customHeight="1" x14ac:dyDescent="0.2">
      <c r="C995" s="14"/>
    </row>
    <row r="996" spans="3:3" ht="12.75" customHeight="1" x14ac:dyDescent="0.2">
      <c r="C996" s="14"/>
    </row>
    <row r="997" spans="3:3" ht="12.75" customHeight="1" x14ac:dyDescent="0.2">
      <c r="C997" s="14"/>
    </row>
    <row r="998" spans="3:3" ht="12.75" customHeight="1" x14ac:dyDescent="0.2">
      <c r="C998" s="14"/>
    </row>
    <row r="999" spans="3:3" ht="12.75" customHeight="1" x14ac:dyDescent="0.2">
      <c r="C999" s="14"/>
    </row>
    <row r="1000" spans="3:3" ht="12.75" customHeight="1" x14ac:dyDescent="0.2">
      <c r="C1000" s="14"/>
    </row>
    <row r="1001" spans="3:3" ht="12.75" customHeight="1" x14ac:dyDescent="0.2">
      <c r="C1001" s="14"/>
    </row>
  </sheetData>
  <mergeCells count="135">
    <mergeCell ref="L3:M3"/>
    <mergeCell ref="M6:P6"/>
    <mergeCell ref="G8:J8"/>
    <mergeCell ref="O11:O12"/>
    <mergeCell ref="P11:P12"/>
    <mergeCell ref="Q26:Q28"/>
    <mergeCell ref="M11:M12"/>
    <mergeCell ref="N11:N12"/>
    <mergeCell ref="K28:N28"/>
    <mergeCell ref="K10:Q10"/>
    <mergeCell ref="Q11:Q12"/>
    <mergeCell ref="O31:O32"/>
    <mergeCell ref="P31:P32"/>
    <mergeCell ref="Q31:Q32"/>
    <mergeCell ref="I11:I12"/>
    <mergeCell ref="J11:J12"/>
    <mergeCell ref="J26:J28"/>
    <mergeCell ref="E31:E32"/>
    <mergeCell ref="F31:F32"/>
    <mergeCell ref="C10:C11"/>
    <mergeCell ref="D11:D12"/>
    <mergeCell ref="A26:C26"/>
    <mergeCell ref="D28:G28"/>
    <mergeCell ref="A30:A32"/>
    <mergeCell ref="B30:B32"/>
    <mergeCell ref="D30:J30"/>
    <mergeCell ref="I31:I32"/>
    <mergeCell ref="E11:E12"/>
    <mergeCell ref="F11:F12"/>
    <mergeCell ref="G11:G12"/>
    <mergeCell ref="G31:G32"/>
    <mergeCell ref="H31:H32"/>
    <mergeCell ref="K30:Q30"/>
    <mergeCell ref="K31:K32"/>
    <mergeCell ref="L31:L32"/>
    <mergeCell ref="H33:H34"/>
    <mergeCell ref="G35:G36"/>
    <mergeCell ref="H35:H36"/>
    <mergeCell ref="A10:A12"/>
    <mergeCell ref="B10:B12"/>
    <mergeCell ref="D10:J10"/>
    <mergeCell ref="H11:H12"/>
    <mergeCell ref="N37:N38"/>
    <mergeCell ref="J31:J32"/>
    <mergeCell ref="C30:C31"/>
    <mergeCell ref="D31:D32"/>
    <mergeCell ref="N31:N32"/>
    <mergeCell ref="M31:M32"/>
    <mergeCell ref="K11:K12"/>
    <mergeCell ref="L11:L12"/>
    <mergeCell ref="O37:O38"/>
    <mergeCell ref="P37:P38"/>
    <mergeCell ref="Q37:Q38"/>
    <mergeCell ref="D33:D34"/>
    <mergeCell ref="E33:E34"/>
    <mergeCell ref="F33:F34"/>
    <mergeCell ref="D35:D36"/>
    <mergeCell ref="E35:E36"/>
    <mergeCell ref="F35:F36"/>
    <mergeCell ref="I33:I34"/>
    <mergeCell ref="J33:J34"/>
    <mergeCell ref="I35:I36"/>
    <mergeCell ref="J35:J36"/>
    <mergeCell ref="K35:K36"/>
    <mergeCell ref="L35:L36"/>
    <mergeCell ref="M35:M36"/>
    <mergeCell ref="N35:N36"/>
    <mergeCell ref="O35:O36"/>
    <mergeCell ref="P35:P36"/>
    <mergeCell ref="Q35:Q36"/>
    <mergeCell ref="K37:K38"/>
    <mergeCell ref="L37:L38"/>
    <mergeCell ref="M37:M38"/>
    <mergeCell ref="G33:G34"/>
    <mergeCell ref="P45:P46"/>
    <mergeCell ref="Q45:Q46"/>
    <mergeCell ref="I45:I46"/>
    <mergeCell ref="J45:J46"/>
    <mergeCell ref="K45:K46"/>
    <mergeCell ref="L45:L46"/>
    <mergeCell ref="M45:M46"/>
    <mergeCell ref="N45:N46"/>
    <mergeCell ref="O45:O46"/>
    <mergeCell ref="A41:C41"/>
    <mergeCell ref="D42:G42"/>
    <mergeCell ref="A44:A46"/>
    <mergeCell ref="B44:B46"/>
    <mergeCell ref="C44:C46"/>
    <mergeCell ref="D44:J44"/>
    <mergeCell ref="D45:D46"/>
    <mergeCell ref="E45:E46"/>
    <mergeCell ref="F45:F46"/>
    <mergeCell ref="D48:G48"/>
    <mergeCell ref="A50:A52"/>
    <mergeCell ref="B50:B52"/>
    <mergeCell ref="C50:C51"/>
    <mergeCell ref="D50:J50"/>
    <mergeCell ref="J51:J52"/>
    <mergeCell ref="D61:G61"/>
    <mergeCell ref="K61:N61"/>
    <mergeCell ref="B62:D62"/>
    <mergeCell ref="E51:E52"/>
    <mergeCell ref="J69:O69"/>
    <mergeCell ref="H51:H52"/>
    <mergeCell ref="I51:I52"/>
    <mergeCell ref="H60:H61"/>
    <mergeCell ref="J60:J61"/>
    <mergeCell ref="O60:O61"/>
    <mergeCell ref="Q60:Q61"/>
    <mergeCell ref="A61:C61"/>
    <mergeCell ref="K39:K40"/>
    <mergeCell ref="J41:J42"/>
    <mergeCell ref="K42:N42"/>
    <mergeCell ref="K44:Q44"/>
    <mergeCell ref="L39:L40"/>
    <mergeCell ref="M39:M40"/>
    <mergeCell ref="N39:N40"/>
    <mergeCell ref="O39:O40"/>
    <mergeCell ref="P39:P40"/>
    <mergeCell ref="Q39:Q40"/>
    <mergeCell ref="Q41:Q42"/>
    <mergeCell ref="G45:G46"/>
    <mergeCell ref="H45:H46"/>
    <mergeCell ref="K48:N48"/>
    <mergeCell ref="K50:Q50"/>
    <mergeCell ref="D51:D52"/>
    <mergeCell ref="P51:P52"/>
    <mergeCell ref="Q51:Q52"/>
    <mergeCell ref="F51:F52"/>
    <mergeCell ref="G51:G52"/>
    <mergeCell ref="K51:K52"/>
    <mergeCell ref="L51:L52"/>
    <mergeCell ref="M51:M52"/>
    <mergeCell ref="N51:N52"/>
    <mergeCell ref="O51:O52"/>
  </mergeCells>
  <pageMargins left="0.7" right="0.7" top="0.75" bottom="0.75" header="0" footer="0"/>
  <pageSetup orientation="landscape"/>
  <headerFooter>
    <oddFooter>&amp;CUSV.FIESC.ESCCA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activeCell="R10" sqref="R1:R1048576"/>
    </sheetView>
  </sheetViews>
  <sheetFormatPr defaultColWidth="14.42578125" defaultRowHeight="15" customHeight="1" x14ac:dyDescent="0.2"/>
  <cols>
    <col min="1" max="1" width="3.42578125" customWidth="1"/>
    <col min="2" max="2" width="38.28515625" customWidth="1"/>
    <col min="3" max="3" width="8.140625" customWidth="1"/>
    <col min="4" max="7" width="2.85546875" customWidth="1"/>
    <col min="8" max="8" width="3.28515625" customWidth="1"/>
    <col min="9" max="9" width="3.140625" customWidth="1"/>
    <col min="10" max="10" width="4.5703125" customWidth="1"/>
    <col min="11" max="11" width="2.85546875" customWidth="1"/>
    <col min="12" max="12" width="2.5703125" customWidth="1"/>
    <col min="13" max="13" width="2.28515625" customWidth="1"/>
    <col min="14" max="14" width="2.42578125" customWidth="1"/>
    <col min="15" max="15" width="3.7109375" customWidth="1"/>
    <col min="16" max="16" width="3.140625" customWidth="1"/>
    <col min="17" max="17" width="4.85546875" customWidth="1"/>
    <col min="18" max="26" width="8" customWidth="1"/>
  </cols>
  <sheetData>
    <row r="1" spans="1:26" ht="11.25" customHeight="1" x14ac:dyDescent="0.2">
      <c r="A1" s="324" t="s">
        <v>41</v>
      </c>
      <c r="B1" s="29"/>
      <c r="C1" s="28"/>
      <c r="D1" s="29"/>
      <c r="E1" s="29"/>
      <c r="F1" s="29"/>
      <c r="G1" s="29"/>
      <c r="H1" s="29"/>
      <c r="I1" s="325"/>
      <c r="J1" s="29"/>
      <c r="K1" s="29"/>
      <c r="L1" s="29"/>
      <c r="M1" s="29"/>
      <c r="N1" s="10"/>
      <c r="O1" s="10"/>
      <c r="P1" s="10"/>
      <c r="Q1" s="29"/>
      <c r="R1" s="10"/>
      <c r="S1" s="10"/>
      <c r="T1" s="10"/>
      <c r="U1" s="10"/>
      <c r="V1" s="10"/>
      <c r="W1" s="10"/>
      <c r="X1" s="10"/>
      <c r="Y1" s="10"/>
      <c r="Z1" s="10"/>
    </row>
    <row r="2" spans="1:26" ht="11.25" customHeight="1" x14ac:dyDescent="0.2">
      <c r="A2" s="29" t="s">
        <v>2</v>
      </c>
      <c r="B2" s="29"/>
      <c r="C2" s="28"/>
      <c r="D2" s="10"/>
      <c r="E2" s="10"/>
      <c r="F2" s="10"/>
      <c r="G2" s="10"/>
      <c r="H2" s="10"/>
      <c r="I2" s="326"/>
      <c r="J2" s="3"/>
      <c r="K2" s="3"/>
      <c r="L2" s="761"/>
      <c r="M2" s="706"/>
      <c r="N2" s="30"/>
      <c r="O2" s="30"/>
      <c r="P2" s="3"/>
      <c r="Q2" s="3"/>
      <c r="R2" s="10"/>
      <c r="S2" s="10"/>
      <c r="T2" s="10"/>
      <c r="U2" s="10"/>
      <c r="V2" s="10"/>
      <c r="W2" s="10"/>
      <c r="X2" s="10"/>
      <c r="Y2" s="10"/>
      <c r="Z2" s="10"/>
    </row>
    <row r="3" spans="1:26" ht="11.25" customHeight="1" x14ac:dyDescent="0.2">
      <c r="A3" s="327" t="s">
        <v>42</v>
      </c>
      <c r="B3" s="2"/>
      <c r="C3" s="28"/>
      <c r="D3" s="2"/>
      <c r="E3" s="2"/>
      <c r="F3" s="2"/>
      <c r="G3" s="2"/>
      <c r="H3" s="2"/>
      <c r="I3" s="328"/>
      <c r="J3" s="2"/>
      <c r="K3" s="2"/>
      <c r="L3" s="2"/>
      <c r="M3" s="2"/>
      <c r="N3" s="2"/>
      <c r="O3" s="2"/>
      <c r="P3" s="2"/>
      <c r="Q3" s="2"/>
      <c r="R3" s="10"/>
      <c r="S3" s="10"/>
      <c r="T3" s="10"/>
      <c r="U3" s="10"/>
      <c r="V3" s="10"/>
      <c r="W3" s="10"/>
      <c r="X3" s="10"/>
      <c r="Y3" s="10"/>
      <c r="Z3" s="10"/>
    </row>
    <row r="4" spans="1:26" ht="11.25" customHeight="1" x14ac:dyDescent="0.2">
      <c r="A4" s="8" t="s">
        <v>5</v>
      </c>
      <c r="B4" s="8"/>
      <c r="C4" s="10"/>
      <c r="D4" s="28"/>
      <c r="E4" s="8"/>
      <c r="F4" s="8"/>
      <c r="G4" s="8"/>
      <c r="H4" s="8"/>
      <c r="I4" s="329"/>
      <c r="J4" s="8"/>
      <c r="K4" s="8"/>
      <c r="L4" s="10"/>
      <c r="M4" s="8"/>
      <c r="N4" s="8"/>
      <c r="O4" s="8"/>
      <c r="P4" s="10"/>
      <c r="Q4" s="29"/>
      <c r="R4" s="10"/>
      <c r="S4" s="10"/>
      <c r="T4" s="10"/>
      <c r="U4" s="10"/>
      <c r="V4" s="10"/>
      <c r="W4" s="10"/>
      <c r="X4" s="10"/>
      <c r="Y4" s="10"/>
      <c r="Z4" s="10"/>
    </row>
    <row r="5" spans="1:26" ht="11.25" customHeight="1" x14ac:dyDescent="0.2">
      <c r="A5" s="324" t="s">
        <v>7</v>
      </c>
      <c r="B5" s="29"/>
      <c r="C5" s="28" t="s">
        <v>6</v>
      </c>
      <c r="D5" s="29"/>
      <c r="E5" s="29"/>
      <c r="F5" s="29"/>
      <c r="G5" s="29"/>
      <c r="H5" s="29"/>
      <c r="I5" s="325"/>
      <c r="J5" s="29"/>
      <c r="K5" s="29"/>
      <c r="L5" s="29"/>
      <c r="M5" s="762"/>
      <c r="N5" s="706"/>
      <c r="O5" s="706"/>
      <c r="P5" s="706"/>
      <c r="Q5" s="29"/>
      <c r="R5" s="10"/>
      <c r="S5" s="10"/>
      <c r="T5" s="10"/>
      <c r="U5" s="10"/>
      <c r="V5" s="10"/>
      <c r="W5" s="10"/>
      <c r="X5" s="10"/>
      <c r="Y5" s="10"/>
      <c r="Z5" s="10"/>
    </row>
    <row r="6" spans="1:26" ht="11.25" customHeight="1" x14ac:dyDescent="0.2">
      <c r="A6" s="327" t="s">
        <v>346</v>
      </c>
      <c r="B6" s="2"/>
      <c r="C6" s="28"/>
      <c r="D6" s="2"/>
      <c r="E6" s="2"/>
      <c r="F6" s="2"/>
      <c r="G6" s="2"/>
      <c r="H6" s="2"/>
      <c r="I6" s="328"/>
      <c r="J6" s="2"/>
      <c r="K6" s="2"/>
      <c r="L6" s="2"/>
      <c r="M6" s="2"/>
      <c r="N6" s="2"/>
      <c r="O6" s="2"/>
      <c r="P6" s="2"/>
      <c r="Q6" s="2"/>
      <c r="R6" s="10"/>
      <c r="S6" s="10"/>
      <c r="T6" s="10"/>
      <c r="U6" s="10"/>
      <c r="V6" s="10"/>
      <c r="W6" s="10"/>
      <c r="X6" s="10"/>
      <c r="Y6" s="10"/>
      <c r="Z6" s="10"/>
    </row>
    <row r="7" spans="1:26" ht="5.25" customHeight="1" x14ac:dyDescent="0.2">
      <c r="A7" s="327"/>
      <c r="B7" s="2"/>
      <c r="C7" s="28"/>
      <c r="D7" s="2"/>
      <c r="E7" s="2"/>
      <c r="F7" s="2"/>
      <c r="G7" s="2"/>
      <c r="H7" s="2"/>
      <c r="I7" s="328"/>
      <c r="J7" s="2"/>
      <c r="K7" s="2"/>
      <c r="L7" s="2"/>
      <c r="M7" s="2"/>
      <c r="N7" s="2"/>
      <c r="O7" s="2"/>
      <c r="P7" s="2"/>
      <c r="Q7" s="2"/>
      <c r="R7" s="10"/>
      <c r="S7" s="10"/>
      <c r="T7" s="10"/>
      <c r="U7" s="10"/>
      <c r="V7" s="10"/>
      <c r="W7" s="10"/>
      <c r="X7" s="10"/>
      <c r="Y7" s="10"/>
      <c r="Z7" s="10"/>
    </row>
    <row r="8" spans="1:26" ht="11.25" customHeight="1" thickBot="1" x14ac:dyDescent="0.25">
      <c r="A8" s="707" t="s">
        <v>240</v>
      </c>
      <c r="B8" s="706"/>
      <c r="C8" s="706"/>
      <c r="D8" s="706"/>
      <c r="E8" s="706"/>
      <c r="F8" s="706"/>
      <c r="G8" s="706"/>
      <c r="H8" s="706"/>
      <c r="I8" s="706"/>
      <c r="J8" s="706"/>
      <c r="K8" s="706"/>
      <c r="L8" s="706"/>
      <c r="M8" s="706"/>
      <c r="N8" s="706"/>
      <c r="O8" s="706"/>
      <c r="P8" s="706"/>
      <c r="Q8" s="706"/>
    </row>
    <row r="9" spans="1:26" ht="12.75" hidden="1" customHeight="1" x14ac:dyDescent="0.2">
      <c r="A9" s="330"/>
      <c r="B9" s="198"/>
      <c r="C9" s="198"/>
      <c r="D9" s="198"/>
      <c r="E9" s="198"/>
      <c r="F9" s="198"/>
      <c r="G9" s="198"/>
      <c r="H9" s="198"/>
      <c r="I9" s="331"/>
      <c r="J9" s="198"/>
      <c r="K9" s="198"/>
      <c r="L9" s="198"/>
      <c r="M9" s="198"/>
      <c r="N9" s="198"/>
      <c r="O9" s="198"/>
      <c r="P9" s="198"/>
      <c r="Q9" s="198"/>
    </row>
    <row r="10" spans="1:26" ht="10.5" customHeight="1" thickBot="1" x14ac:dyDescent="0.25">
      <c r="A10" s="830" t="s">
        <v>44</v>
      </c>
      <c r="B10" s="755" t="s">
        <v>45</v>
      </c>
      <c r="C10" s="755" t="s">
        <v>46</v>
      </c>
      <c r="D10" s="734" t="s">
        <v>241</v>
      </c>
      <c r="E10" s="703"/>
      <c r="F10" s="703"/>
      <c r="G10" s="703"/>
      <c r="H10" s="703"/>
      <c r="I10" s="703"/>
      <c r="J10" s="704"/>
      <c r="K10" s="734" t="s">
        <v>242</v>
      </c>
      <c r="L10" s="703"/>
      <c r="M10" s="703"/>
      <c r="N10" s="703"/>
      <c r="O10" s="703"/>
      <c r="P10" s="703"/>
      <c r="Q10" s="704"/>
    </row>
    <row r="11" spans="1:26" ht="9" customHeight="1" thickBot="1" x14ac:dyDescent="0.25">
      <c r="A11" s="756"/>
      <c r="B11" s="756"/>
      <c r="C11" s="759"/>
      <c r="D11" s="738" t="s">
        <v>49</v>
      </c>
      <c r="E11" s="740" t="s">
        <v>50</v>
      </c>
      <c r="F11" s="740" t="s">
        <v>51</v>
      </c>
      <c r="G11" s="737" t="s">
        <v>52</v>
      </c>
      <c r="H11" s="753" t="s">
        <v>53</v>
      </c>
      <c r="I11" s="730" t="s">
        <v>54</v>
      </c>
      <c r="J11" s="773" t="s">
        <v>55</v>
      </c>
      <c r="K11" s="738" t="s">
        <v>49</v>
      </c>
      <c r="L11" s="740" t="s">
        <v>50</v>
      </c>
      <c r="M11" s="740" t="s">
        <v>51</v>
      </c>
      <c r="N11" s="737" t="s">
        <v>52</v>
      </c>
      <c r="O11" s="753" t="s">
        <v>53</v>
      </c>
      <c r="P11" s="730" t="s">
        <v>54</v>
      </c>
      <c r="Q11" s="773" t="s">
        <v>55</v>
      </c>
    </row>
    <row r="12" spans="1:26" ht="9.75" customHeight="1" x14ac:dyDescent="0.2">
      <c r="A12" s="831"/>
      <c r="B12" s="759"/>
      <c r="C12" s="522" t="s">
        <v>102</v>
      </c>
      <c r="D12" s="739"/>
      <c r="E12" s="741"/>
      <c r="F12" s="741"/>
      <c r="G12" s="744"/>
      <c r="H12" s="754"/>
      <c r="I12" s="741"/>
      <c r="J12" s="744"/>
      <c r="K12" s="739"/>
      <c r="L12" s="741"/>
      <c r="M12" s="741"/>
      <c r="N12" s="744"/>
      <c r="O12" s="754"/>
      <c r="P12" s="741"/>
      <c r="Q12" s="744"/>
    </row>
    <row r="13" spans="1:26" ht="12" customHeight="1" x14ac:dyDescent="0.2">
      <c r="A13" s="332">
        <v>1</v>
      </c>
      <c r="B13" s="221" t="s">
        <v>243</v>
      </c>
      <c r="C13" s="201" t="s">
        <v>244</v>
      </c>
      <c r="D13" s="43">
        <v>2</v>
      </c>
      <c r="E13" s="41"/>
      <c r="F13" s="333">
        <v>1</v>
      </c>
      <c r="G13" s="44"/>
      <c r="H13" s="40">
        <f t="shared" ref="H13:H20" si="0">25*J13-(D13+E13+F13+G13)*14-3</f>
        <v>55</v>
      </c>
      <c r="I13" s="41" t="s">
        <v>59</v>
      </c>
      <c r="J13" s="405">
        <v>4</v>
      </c>
      <c r="K13" s="40"/>
      <c r="L13" s="41"/>
      <c r="M13" s="41"/>
      <c r="N13" s="44"/>
      <c r="O13" s="40"/>
      <c r="P13" s="41"/>
      <c r="Q13" s="42"/>
      <c r="R13" s="340"/>
    </row>
    <row r="14" spans="1:26" ht="12" customHeight="1" x14ac:dyDescent="0.2">
      <c r="A14" s="48">
        <v>2</v>
      </c>
      <c r="B14" s="334" t="s">
        <v>245</v>
      </c>
      <c r="C14" s="72" t="s">
        <v>246</v>
      </c>
      <c r="D14" s="165">
        <v>2</v>
      </c>
      <c r="E14" s="52"/>
      <c r="F14" s="528">
        <v>2</v>
      </c>
      <c r="G14" s="169"/>
      <c r="H14" s="51">
        <f t="shared" si="0"/>
        <v>41</v>
      </c>
      <c r="I14" s="166" t="s">
        <v>59</v>
      </c>
      <c r="J14" s="406">
        <v>4</v>
      </c>
      <c r="K14" s="51"/>
      <c r="L14" s="52"/>
      <c r="M14" s="52"/>
      <c r="N14" s="55"/>
      <c r="O14" s="51"/>
      <c r="P14" s="52"/>
      <c r="Q14" s="53"/>
      <c r="R14" s="340"/>
    </row>
    <row r="15" spans="1:26" ht="12.75" customHeight="1" x14ac:dyDescent="0.2">
      <c r="A15" s="48">
        <v>3</v>
      </c>
      <c r="B15" s="335" t="s">
        <v>247</v>
      </c>
      <c r="C15" s="72" t="s">
        <v>248</v>
      </c>
      <c r="D15" s="165"/>
      <c r="E15" s="227"/>
      <c r="F15" s="52"/>
      <c r="G15" s="169">
        <v>1</v>
      </c>
      <c r="H15" s="51">
        <f t="shared" si="0"/>
        <v>33</v>
      </c>
      <c r="I15" s="166" t="s">
        <v>52</v>
      </c>
      <c r="J15" s="59">
        <v>2</v>
      </c>
      <c r="K15" s="51"/>
      <c r="L15" s="52"/>
      <c r="M15" s="52"/>
      <c r="N15" s="55"/>
      <c r="O15" s="51"/>
      <c r="P15" s="52"/>
      <c r="Q15" s="53"/>
      <c r="R15" s="340"/>
    </row>
    <row r="16" spans="1:26" ht="12.75" customHeight="1" x14ac:dyDescent="0.2">
      <c r="A16" s="48">
        <v>4</v>
      </c>
      <c r="B16" s="65" t="s">
        <v>249</v>
      </c>
      <c r="C16" s="72" t="s">
        <v>250</v>
      </c>
      <c r="D16" s="165">
        <v>1</v>
      </c>
      <c r="E16" s="91"/>
      <c r="F16" s="52">
        <v>2</v>
      </c>
      <c r="G16" s="169"/>
      <c r="H16" s="51">
        <f t="shared" si="0"/>
        <v>30</v>
      </c>
      <c r="I16" s="336" t="s">
        <v>49</v>
      </c>
      <c r="J16" s="59">
        <v>3</v>
      </c>
      <c r="K16" s="51"/>
      <c r="L16" s="52"/>
      <c r="M16" s="52"/>
      <c r="N16" s="55"/>
      <c r="O16" s="51"/>
      <c r="P16" s="52"/>
      <c r="Q16" s="53"/>
      <c r="R16" s="340"/>
      <c r="T16" s="10"/>
    </row>
    <row r="17" spans="1:26" ht="12" customHeight="1" x14ac:dyDescent="0.2">
      <c r="A17" s="48">
        <v>5</v>
      </c>
      <c r="B17" s="65" t="s">
        <v>251</v>
      </c>
      <c r="C17" s="230" t="s">
        <v>252</v>
      </c>
      <c r="D17" s="54">
        <v>2</v>
      </c>
      <c r="E17" s="52"/>
      <c r="F17" s="52">
        <v>1</v>
      </c>
      <c r="G17" s="55"/>
      <c r="H17" s="51">
        <f t="shared" si="0"/>
        <v>55</v>
      </c>
      <c r="I17" s="52" t="s">
        <v>49</v>
      </c>
      <c r="J17" s="172">
        <v>4</v>
      </c>
      <c r="K17" s="51"/>
      <c r="L17" s="52"/>
      <c r="M17" s="52"/>
      <c r="N17" s="55"/>
      <c r="O17" s="51"/>
      <c r="P17" s="52"/>
      <c r="Q17" s="53"/>
      <c r="R17" s="340"/>
      <c r="S17" s="14"/>
      <c r="T17" s="14"/>
      <c r="U17" s="14"/>
      <c r="V17" s="14"/>
      <c r="W17" s="14"/>
      <c r="X17" s="14"/>
      <c r="Y17" s="14"/>
      <c r="Z17" s="14"/>
    </row>
    <row r="18" spans="1:26" ht="20.25" customHeight="1" x14ac:dyDescent="0.2">
      <c r="A18" s="48">
        <v>6</v>
      </c>
      <c r="B18" s="337" t="s">
        <v>253</v>
      </c>
      <c r="C18" s="72" t="s">
        <v>254</v>
      </c>
      <c r="D18" s="54">
        <v>2</v>
      </c>
      <c r="E18" s="52"/>
      <c r="F18" s="52">
        <v>2</v>
      </c>
      <c r="G18" s="55"/>
      <c r="H18" s="51">
        <f t="shared" si="0"/>
        <v>66</v>
      </c>
      <c r="I18" s="52" t="s">
        <v>59</v>
      </c>
      <c r="J18" s="53">
        <v>5</v>
      </c>
      <c r="K18" s="124"/>
      <c r="L18" s="125"/>
      <c r="M18" s="125"/>
      <c r="N18" s="338"/>
      <c r="O18" s="124"/>
      <c r="P18" s="125"/>
      <c r="Q18" s="219"/>
      <c r="R18" s="340"/>
    </row>
    <row r="19" spans="1:26" ht="19.5" customHeight="1" x14ac:dyDescent="0.2">
      <c r="A19" s="48">
        <v>7</v>
      </c>
      <c r="B19" s="337" t="s">
        <v>255</v>
      </c>
      <c r="C19" s="72" t="s">
        <v>256</v>
      </c>
      <c r="D19" s="54">
        <v>2</v>
      </c>
      <c r="E19" s="52"/>
      <c r="F19" s="52">
        <v>2</v>
      </c>
      <c r="G19" s="55"/>
      <c r="H19" s="51">
        <f t="shared" si="0"/>
        <v>16</v>
      </c>
      <c r="I19" s="52" t="s">
        <v>59</v>
      </c>
      <c r="J19" s="53">
        <v>3</v>
      </c>
      <c r="K19" s="124"/>
      <c r="L19" s="304"/>
      <c r="M19" s="125"/>
      <c r="N19" s="338"/>
      <c r="O19" s="124"/>
      <c r="P19" s="125"/>
      <c r="Q19" s="219"/>
      <c r="R19" s="679"/>
    </row>
    <row r="20" spans="1:26" ht="12" customHeight="1" x14ac:dyDescent="0.2">
      <c r="A20" s="67">
        <v>8</v>
      </c>
      <c r="B20" s="339" t="s">
        <v>257</v>
      </c>
      <c r="C20" s="72" t="s">
        <v>258</v>
      </c>
      <c r="D20" s="407">
        <v>2</v>
      </c>
      <c r="E20" s="52"/>
      <c r="F20" s="175">
        <v>2</v>
      </c>
      <c r="G20" s="408">
        <v>1</v>
      </c>
      <c r="H20" s="51">
        <f t="shared" si="0"/>
        <v>52</v>
      </c>
      <c r="I20" s="175" t="s">
        <v>59</v>
      </c>
      <c r="J20" s="172">
        <v>5</v>
      </c>
      <c r="K20" s="409"/>
      <c r="L20" s="410"/>
      <c r="M20" s="410"/>
      <c r="N20" s="411"/>
      <c r="O20" s="409"/>
      <c r="P20" s="412"/>
      <c r="Q20" s="413"/>
      <c r="R20" s="679"/>
    </row>
    <row r="21" spans="1:26" ht="12" customHeight="1" x14ac:dyDescent="0.2">
      <c r="A21" s="48">
        <v>9</v>
      </c>
      <c r="B21" s="341" t="s">
        <v>259</v>
      </c>
      <c r="C21" s="342" t="s">
        <v>260</v>
      </c>
      <c r="D21" s="54"/>
      <c r="E21" s="52"/>
      <c r="F21" s="52"/>
      <c r="G21" s="55"/>
      <c r="H21" s="51"/>
      <c r="I21" s="52"/>
      <c r="J21" s="53"/>
      <c r="K21" s="306">
        <v>2</v>
      </c>
      <c r="L21" s="343">
        <v>1</v>
      </c>
      <c r="M21" s="125"/>
      <c r="N21" s="338"/>
      <c r="O21" s="306">
        <f t="shared" ref="O21:O23" si="1">25*Q21-(K21+L21+M21+N21)*14-3</f>
        <v>55</v>
      </c>
      <c r="P21" s="307" t="s">
        <v>49</v>
      </c>
      <c r="Q21" s="308">
        <v>4</v>
      </c>
      <c r="R21" s="340"/>
    </row>
    <row r="22" spans="1:26" ht="12" customHeight="1" x14ac:dyDescent="0.2">
      <c r="A22" s="342">
        <v>10</v>
      </c>
      <c r="B22" s="339" t="s">
        <v>261</v>
      </c>
      <c r="C22" s="342" t="s">
        <v>262</v>
      </c>
      <c r="D22" s="344"/>
      <c r="E22" s="345"/>
      <c r="F22" s="345"/>
      <c r="G22" s="346"/>
      <c r="H22" s="347"/>
      <c r="I22" s="348"/>
      <c r="J22" s="349"/>
      <c r="K22" s="306">
        <v>2</v>
      </c>
      <c r="L22" s="307"/>
      <c r="M22" s="307">
        <v>2</v>
      </c>
      <c r="N22" s="350">
        <v>1</v>
      </c>
      <c r="O22" s="306">
        <f t="shared" si="1"/>
        <v>52</v>
      </c>
      <c r="P22" s="307" t="s">
        <v>59</v>
      </c>
      <c r="Q22" s="308">
        <v>5</v>
      </c>
      <c r="R22" s="340"/>
      <c r="S22" s="252"/>
      <c r="T22" s="252"/>
      <c r="U22" s="252"/>
      <c r="V22" s="252"/>
      <c r="W22" s="252"/>
      <c r="X22" s="252"/>
      <c r="Y22" s="252"/>
      <c r="Z22" s="252"/>
    </row>
    <row r="23" spans="1:26" ht="12" customHeight="1" x14ac:dyDescent="0.2">
      <c r="A23" s="342">
        <v>11</v>
      </c>
      <c r="B23" s="351" t="s">
        <v>263</v>
      </c>
      <c r="C23" s="72" t="s">
        <v>264</v>
      </c>
      <c r="D23" s="343"/>
      <c r="E23" s="352"/>
      <c r="F23" s="350"/>
      <c r="G23" s="350"/>
      <c r="H23" s="305"/>
      <c r="I23" s="353"/>
      <c r="J23" s="354"/>
      <c r="K23" s="306"/>
      <c r="L23" s="307"/>
      <c r="M23" s="307"/>
      <c r="N23" s="350">
        <v>4</v>
      </c>
      <c r="O23" s="306">
        <f t="shared" si="1"/>
        <v>41</v>
      </c>
      <c r="P23" s="307" t="s">
        <v>49</v>
      </c>
      <c r="Q23" s="308">
        <v>4</v>
      </c>
      <c r="R23" s="340"/>
      <c r="S23" s="252"/>
      <c r="T23" s="252"/>
      <c r="U23" s="252"/>
      <c r="V23" s="252"/>
      <c r="W23" s="252"/>
      <c r="X23" s="252"/>
      <c r="Y23" s="252"/>
      <c r="Z23" s="252"/>
    </row>
    <row r="24" spans="1:26" ht="12" customHeight="1" x14ac:dyDescent="0.2">
      <c r="A24" s="74">
        <v>12</v>
      </c>
      <c r="B24" s="235" t="s">
        <v>265</v>
      </c>
      <c r="C24" s="74" t="s">
        <v>266</v>
      </c>
      <c r="D24" s="355"/>
      <c r="E24" s="356"/>
      <c r="F24" s="357"/>
      <c r="G24" s="357"/>
      <c r="H24" s="358"/>
      <c r="I24" s="263"/>
      <c r="J24" s="359"/>
      <c r="K24" s="77"/>
      <c r="L24" s="78"/>
      <c r="M24" s="78"/>
      <c r="N24" s="237"/>
      <c r="O24" s="77"/>
      <c r="P24" s="78" t="s">
        <v>49</v>
      </c>
      <c r="Q24" s="76">
        <v>3</v>
      </c>
      <c r="R24" s="340"/>
      <c r="S24" s="14"/>
      <c r="T24" s="14"/>
      <c r="U24" s="14"/>
      <c r="V24" s="14"/>
      <c r="W24" s="14"/>
      <c r="X24" s="14"/>
      <c r="Y24" s="14"/>
      <c r="Z24" s="14"/>
    </row>
    <row r="25" spans="1:26" ht="10.5" customHeight="1" x14ac:dyDescent="0.2">
      <c r="A25" s="745"/>
      <c r="B25" s="706"/>
      <c r="C25" s="706"/>
      <c r="D25" s="152">
        <f t="shared" ref="D25:G25" si="2">SUM(D13:D24)</f>
        <v>13</v>
      </c>
      <c r="E25" s="152">
        <f t="shared" si="2"/>
        <v>0</v>
      </c>
      <c r="F25" s="152">
        <f t="shared" si="2"/>
        <v>12</v>
      </c>
      <c r="G25" s="84">
        <f t="shared" si="2"/>
        <v>2</v>
      </c>
      <c r="H25" s="155"/>
      <c r="I25" s="156" t="s">
        <v>95</v>
      </c>
      <c r="J25" s="832">
        <f t="shared" ref="J25:N25" si="3">SUM(J13:J24)</f>
        <v>30</v>
      </c>
      <c r="K25" s="152">
        <f t="shared" si="3"/>
        <v>4</v>
      </c>
      <c r="L25" s="152">
        <f t="shared" si="3"/>
        <v>1</v>
      </c>
      <c r="M25" s="152">
        <f t="shared" si="3"/>
        <v>2</v>
      </c>
      <c r="N25" s="84">
        <f t="shared" si="3"/>
        <v>5</v>
      </c>
      <c r="O25" s="155"/>
      <c r="P25" s="360" t="s">
        <v>111</v>
      </c>
      <c r="Q25" s="820">
        <f>SUM(Q13:Q24)</f>
        <v>16</v>
      </c>
      <c r="R25" s="340"/>
    </row>
    <row r="26" spans="1:26" ht="12.75" customHeight="1" x14ac:dyDescent="0.2">
      <c r="A26" s="745" t="s">
        <v>97</v>
      </c>
      <c r="B26" s="706"/>
      <c r="C26" s="746"/>
      <c r="D26" s="764">
        <f>D25+E25+F25+G25</f>
        <v>27</v>
      </c>
      <c r="E26" s="711"/>
      <c r="F26" s="711"/>
      <c r="G26" s="712"/>
      <c r="H26" s="361">
        <f>SUM(H13:H24)</f>
        <v>348</v>
      </c>
      <c r="I26" s="360" t="s">
        <v>113</v>
      </c>
      <c r="J26" s="706"/>
      <c r="K26" s="764">
        <f>K25+L25+M25+N25</f>
        <v>12</v>
      </c>
      <c r="L26" s="711"/>
      <c r="M26" s="711"/>
      <c r="N26" s="712"/>
      <c r="O26" s="91">
        <f>SUM(O13:O24)</f>
        <v>148</v>
      </c>
      <c r="P26" s="360" t="s">
        <v>204</v>
      </c>
      <c r="Q26" s="746"/>
      <c r="R26" s="340"/>
    </row>
    <row r="27" spans="1:26" ht="9.75" customHeight="1" x14ac:dyDescent="0.2">
      <c r="A27" s="757"/>
      <c r="B27" s="714"/>
      <c r="C27" s="715"/>
      <c r="D27" s="713"/>
      <c r="E27" s="714"/>
      <c r="F27" s="714"/>
      <c r="G27" s="715"/>
      <c r="H27" s="181"/>
      <c r="I27" s="179" t="s">
        <v>159</v>
      </c>
      <c r="J27" s="714"/>
      <c r="K27" s="713"/>
      <c r="L27" s="714"/>
      <c r="M27" s="714"/>
      <c r="N27" s="715"/>
      <c r="O27" s="181"/>
      <c r="P27" s="179"/>
      <c r="Q27" s="715"/>
      <c r="R27" s="340"/>
    </row>
    <row r="28" spans="1:26" ht="9.75" customHeight="1" x14ac:dyDescent="0.2">
      <c r="A28" s="91"/>
      <c r="B28" s="14"/>
      <c r="C28" s="14"/>
      <c r="D28" s="14"/>
      <c r="E28" s="14"/>
      <c r="F28" s="14"/>
      <c r="G28" s="14"/>
      <c r="H28" s="14"/>
      <c r="I28" s="362"/>
      <c r="J28" s="14"/>
      <c r="K28" s="14"/>
      <c r="L28" s="14"/>
      <c r="M28" s="14"/>
      <c r="N28" s="14"/>
      <c r="O28" s="14"/>
      <c r="P28" s="14"/>
      <c r="Q28" s="14"/>
      <c r="R28" s="340"/>
    </row>
    <row r="29" spans="1:26" ht="10.5" customHeight="1" x14ac:dyDescent="0.2">
      <c r="A29" s="755" t="s">
        <v>44</v>
      </c>
      <c r="B29" s="755" t="s">
        <v>205</v>
      </c>
      <c r="C29" s="755" t="s">
        <v>46</v>
      </c>
      <c r="D29" s="734" t="s">
        <v>241</v>
      </c>
      <c r="E29" s="703"/>
      <c r="F29" s="703"/>
      <c r="G29" s="703"/>
      <c r="H29" s="703"/>
      <c r="I29" s="703"/>
      <c r="J29" s="704"/>
      <c r="K29" s="734" t="s">
        <v>242</v>
      </c>
      <c r="L29" s="703"/>
      <c r="M29" s="703"/>
      <c r="N29" s="703"/>
      <c r="O29" s="703"/>
      <c r="P29" s="703"/>
      <c r="Q29" s="704"/>
      <c r="R29" s="340"/>
    </row>
    <row r="30" spans="1:26" ht="8.25" customHeight="1" x14ac:dyDescent="0.2">
      <c r="A30" s="756"/>
      <c r="B30" s="756"/>
      <c r="C30" s="756"/>
      <c r="D30" s="748" t="s">
        <v>49</v>
      </c>
      <c r="E30" s="730" t="s">
        <v>50</v>
      </c>
      <c r="F30" s="730" t="s">
        <v>51</v>
      </c>
      <c r="G30" s="737" t="s">
        <v>52</v>
      </c>
      <c r="H30" s="753" t="s">
        <v>53</v>
      </c>
      <c r="I30" s="730" t="s">
        <v>54</v>
      </c>
      <c r="J30" s="773" t="s">
        <v>55</v>
      </c>
      <c r="K30" s="735" t="s">
        <v>49</v>
      </c>
      <c r="L30" s="730" t="s">
        <v>50</v>
      </c>
      <c r="M30" s="730" t="s">
        <v>51</v>
      </c>
      <c r="N30" s="737" t="s">
        <v>52</v>
      </c>
      <c r="O30" s="753" t="s">
        <v>53</v>
      </c>
      <c r="P30" s="730" t="s">
        <v>54</v>
      </c>
      <c r="Q30" s="773" t="s">
        <v>55</v>
      </c>
      <c r="R30" s="340"/>
    </row>
    <row r="31" spans="1:26" ht="9.75" customHeight="1" thickBot="1" x14ac:dyDescent="0.25">
      <c r="A31" s="756"/>
      <c r="B31" s="759"/>
      <c r="C31" s="522" t="s">
        <v>56</v>
      </c>
      <c r="D31" s="713"/>
      <c r="E31" s="731"/>
      <c r="F31" s="731"/>
      <c r="G31" s="733"/>
      <c r="H31" s="760"/>
      <c r="I31" s="731"/>
      <c r="J31" s="733"/>
      <c r="K31" s="736"/>
      <c r="L31" s="731"/>
      <c r="M31" s="731"/>
      <c r="N31" s="733"/>
      <c r="O31" s="760"/>
      <c r="P31" s="731"/>
      <c r="Q31" s="733"/>
      <c r="R31" s="340"/>
    </row>
    <row r="32" spans="1:26" ht="12.75" customHeight="1" thickBot="1" x14ac:dyDescent="0.25">
      <c r="A32" s="199">
        <v>13</v>
      </c>
      <c r="B32" s="368" t="s">
        <v>267</v>
      </c>
      <c r="C32" s="363" t="s">
        <v>268</v>
      </c>
      <c r="D32" s="825"/>
      <c r="E32" s="826"/>
      <c r="F32" s="826"/>
      <c r="G32" s="827"/>
      <c r="H32" s="825"/>
      <c r="I32" s="826"/>
      <c r="J32" s="827"/>
      <c r="K32" s="804">
        <v>2</v>
      </c>
      <c r="L32" s="805"/>
      <c r="M32" s="805">
        <v>1</v>
      </c>
      <c r="N32" s="829"/>
      <c r="O32" s="825">
        <f>25*Q32-(K32+L32+M32+N32)*14-3</f>
        <v>30</v>
      </c>
      <c r="P32" s="805" t="s">
        <v>59</v>
      </c>
      <c r="Q32" s="816">
        <v>3</v>
      </c>
      <c r="R32" s="340"/>
      <c r="S32" s="340"/>
    </row>
    <row r="33" spans="1:26" ht="12.75" customHeight="1" thickBot="1" x14ac:dyDescent="0.25">
      <c r="A33" s="234">
        <v>14</v>
      </c>
      <c r="B33" s="368" t="s">
        <v>272</v>
      </c>
      <c r="C33" s="247" t="s">
        <v>269</v>
      </c>
      <c r="D33" s="736"/>
      <c r="E33" s="731"/>
      <c r="F33" s="731"/>
      <c r="G33" s="733"/>
      <c r="H33" s="736"/>
      <c r="I33" s="731"/>
      <c r="J33" s="733"/>
      <c r="K33" s="736"/>
      <c r="L33" s="731"/>
      <c r="M33" s="731"/>
      <c r="N33" s="733"/>
      <c r="O33" s="736"/>
      <c r="P33" s="731"/>
      <c r="Q33" s="733"/>
      <c r="R33" s="679"/>
    </row>
    <row r="34" spans="1:26" ht="12" customHeight="1" x14ac:dyDescent="0.2">
      <c r="A34" s="199">
        <v>15</v>
      </c>
      <c r="B34" s="173" t="s">
        <v>270</v>
      </c>
      <c r="C34" s="366" t="s">
        <v>271</v>
      </c>
      <c r="D34" s="817"/>
      <c r="E34" s="815"/>
      <c r="F34" s="815"/>
      <c r="G34" s="818"/>
      <c r="H34" s="817"/>
      <c r="I34" s="815"/>
      <c r="J34" s="818"/>
      <c r="K34" s="738">
        <v>2</v>
      </c>
      <c r="L34" s="815"/>
      <c r="M34" s="740">
        <v>1</v>
      </c>
      <c r="N34" s="819"/>
      <c r="O34" s="804">
        <f>25*Q34-(K34+L34+M34+N34)*14-3</f>
        <v>30</v>
      </c>
      <c r="P34" s="740" t="s">
        <v>59</v>
      </c>
      <c r="Q34" s="732">
        <v>3</v>
      </c>
      <c r="R34" s="340"/>
    </row>
    <row r="35" spans="1:26" ht="12" customHeight="1" x14ac:dyDescent="0.2">
      <c r="A35" s="234">
        <v>16</v>
      </c>
      <c r="B35" s="680" t="s">
        <v>419</v>
      </c>
      <c r="C35" s="369" t="s">
        <v>273</v>
      </c>
      <c r="D35" s="736"/>
      <c r="E35" s="731"/>
      <c r="F35" s="731"/>
      <c r="G35" s="733"/>
      <c r="H35" s="736"/>
      <c r="I35" s="731"/>
      <c r="J35" s="733"/>
      <c r="K35" s="736"/>
      <c r="L35" s="731"/>
      <c r="M35" s="731"/>
      <c r="N35" s="733"/>
      <c r="O35" s="736"/>
      <c r="P35" s="731"/>
      <c r="Q35" s="733"/>
      <c r="R35" s="679"/>
    </row>
    <row r="36" spans="1:26" ht="12" customHeight="1" x14ac:dyDescent="0.2">
      <c r="A36" s="199">
        <v>17</v>
      </c>
      <c r="B36" s="365" t="s">
        <v>274</v>
      </c>
      <c r="C36" s="370" t="s">
        <v>275</v>
      </c>
      <c r="D36" s="817"/>
      <c r="E36" s="815"/>
      <c r="F36" s="815"/>
      <c r="G36" s="818"/>
      <c r="H36" s="817"/>
      <c r="I36" s="815"/>
      <c r="J36" s="818"/>
      <c r="K36" s="735">
        <v>2</v>
      </c>
      <c r="L36" s="815"/>
      <c r="M36" s="730">
        <v>2</v>
      </c>
      <c r="N36" s="816"/>
      <c r="O36" s="804">
        <f>25*Q36-(K36+L36+M36+N36)*14-3</f>
        <v>41</v>
      </c>
      <c r="P36" s="730" t="s">
        <v>59</v>
      </c>
      <c r="Q36" s="737">
        <v>4</v>
      </c>
      <c r="R36" s="679"/>
    </row>
    <row r="37" spans="1:26" ht="12" customHeight="1" x14ac:dyDescent="0.2">
      <c r="A37" s="156">
        <v>18</v>
      </c>
      <c r="B37" s="365" t="s">
        <v>276</v>
      </c>
      <c r="C37" s="369" t="s">
        <v>277</v>
      </c>
      <c r="D37" s="739"/>
      <c r="E37" s="741"/>
      <c r="F37" s="741"/>
      <c r="G37" s="744"/>
      <c r="H37" s="739"/>
      <c r="I37" s="741"/>
      <c r="J37" s="744"/>
      <c r="K37" s="739"/>
      <c r="L37" s="741"/>
      <c r="M37" s="741"/>
      <c r="N37" s="744"/>
      <c r="O37" s="739"/>
      <c r="P37" s="741"/>
      <c r="Q37" s="744"/>
      <c r="R37" s="340"/>
      <c r="S37" s="371"/>
      <c r="U37" s="14" t="s">
        <v>278</v>
      </c>
    </row>
    <row r="38" spans="1:26" ht="12" customHeight="1" x14ac:dyDescent="0.2">
      <c r="A38" s="199">
        <v>19</v>
      </c>
      <c r="B38" s="372" t="s">
        <v>279</v>
      </c>
      <c r="C38" s="366" t="s">
        <v>280</v>
      </c>
      <c r="D38" s="817"/>
      <c r="E38" s="815"/>
      <c r="F38" s="815"/>
      <c r="G38" s="818"/>
      <c r="H38" s="817"/>
      <c r="I38" s="815"/>
      <c r="J38" s="818"/>
      <c r="K38" s="735">
        <v>2</v>
      </c>
      <c r="L38" s="815"/>
      <c r="M38" s="730">
        <v>2</v>
      </c>
      <c r="N38" s="816"/>
      <c r="O38" s="804">
        <f>25*Q38-(K38+L38+M38+N38)*14-3</f>
        <v>41</v>
      </c>
      <c r="P38" s="730" t="s">
        <v>59</v>
      </c>
      <c r="Q38" s="737">
        <v>4</v>
      </c>
      <c r="R38" s="340"/>
    </row>
    <row r="39" spans="1:26" ht="12" customHeight="1" x14ac:dyDescent="0.2">
      <c r="A39" s="234">
        <v>20</v>
      </c>
      <c r="B39" s="373" t="s">
        <v>281</v>
      </c>
      <c r="C39" s="369" t="s">
        <v>282</v>
      </c>
      <c r="D39" s="736"/>
      <c r="E39" s="731"/>
      <c r="F39" s="731"/>
      <c r="G39" s="733"/>
      <c r="H39" s="736"/>
      <c r="I39" s="731"/>
      <c r="J39" s="733"/>
      <c r="K39" s="736"/>
      <c r="L39" s="731"/>
      <c r="M39" s="731"/>
      <c r="N39" s="733"/>
      <c r="O39" s="739"/>
      <c r="P39" s="731"/>
      <c r="Q39" s="733"/>
      <c r="R39" s="679"/>
    </row>
    <row r="40" spans="1:26" ht="10.5" customHeight="1" x14ac:dyDescent="0.2">
      <c r="A40" s="788"/>
      <c r="B40" s="711"/>
      <c r="C40" s="711"/>
      <c r="D40" s="238">
        <f>SUM(D32:D39)</f>
        <v>0</v>
      </c>
      <c r="E40" s="243"/>
      <c r="F40" s="180">
        <f>SUM(F32:F39)</f>
        <v>0</v>
      </c>
      <c r="G40" s="243"/>
      <c r="H40" s="374"/>
      <c r="I40" s="81"/>
      <c r="J40" s="775">
        <f t="shared" ref="J40:K40" si="4">SUM(J32:J39)</f>
        <v>0</v>
      </c>
      <c r="K40" s="238">
        <f t="shared" si="4"/>
        <v>8</v>
      </c>
      <c r="L40" s="243"/>
      <c r="M40" s="180">
        <f>SUM(M32:M39)</f>
        <v>6</v>
      </c>
      <c r="N40" s="364"/>
      <c r="O40" s="85"/>
      <c r="P40" s="414" t="s">
        <v>96</v>
      </c>
      <c r="Q40" s="763">
        <f>SUM(Q32:Q39)</f>
        <v>14</v>
      </c>
      <c r="R40" s="340"/>
    </row>
    <row r="41" spans="1:26" ht="10.5" customHeight="1" x14ac:dyDescent="0.2">
      <c r="A41" s="375"/>
      <c r="B41" s="87" t="s">
        <v>224</v>
      </c>
      <c r="C41" s="88"/>
      <c r="D41" s="828">
        <f>D40+E40+F40+G40</f>
        <v>0</v>
      </c>
      <c r="E41" s="717"/>
      <c r="F41" s="717"/>
      <c r="G41" s="718"/>
      <c r="H41" s="87">
        <f>SUM(H32:I39)</f>
        <v>0</v>
      </c>
      <c r="I41" s="89"/>
      <c r="J41" s="714"/>
      <c r="K41" s="814">
        <f>K40+L40+M40+N40</f>
        <v>14</v>
      </c>
      <c r="L41" s="717"/>
      <c r="M41" s="717"/>
      <c r="N41" s="718"/>
      <c r="O41" s="89">
        <f>SUM(O32:O39)</f>
        <v>142</v>
      </c>
      <c r="P41" s="89"/>
      <c r="Q41" s="715"/>
    </row>
    <row r="42" spans="1:26" ht="8.25" customHeight="1" x14ac:dyDescent="0.2">
      <c r="A42" s="376"/>
      <c r="B42" s="91"/>
      <c r="C42" s="91"/>
      <c r="D42" s="377"/>
      <c r="E42" s="377"/>
      <c r="F42" s="377"/>
      <c r="G42" s="377"/>
      <c r="H42" s="180"/>
      <c r="I42" s="180"/>
      <c r="J42" s="240"/>
      <c r="K42" s="240"/>
      <c r="L42" s="240"/>
      <c r="M42" s="240"/>
      <c r="N42" s="240"/>
      <c r="O42" s="180"/>
      <c r="P42" s="180"/>
      <c r="Q42" s="240"/>
    </row>
    <row r="43" spans="1:26" ht="12" customHeight="1" x14ac:dyDescent="0.2">
      <c r="A43" s="822"/>
      <c r="B43" s="750" t="s">
        <v>289</v>
      </c>
      <c r="C43" s="751"/>
      <c r="D43" s="734" t="s">
        <v>241</v>
      </c>
      <c r="E43" s="703"/>
      <c r="F43" s="703"/>
      <c r="G43" s="703"/>
      <c r="H43" s="703"/>
      <c r="I43" s="703"/>
      <c r="J43" s="704"/>
      <c r="K43" s="734" t="s">
        <v>242</v>
      </c>
      <c r="L43" s="703"/>
      <c r="M43" s="703"/>
      <c r="N43" s="703"/>
      <c r="O43" s="703"/>
      <c r="P43" s="703"/>
      <c r="Q43" s="704"/>
    </row>
    <row r="44" spans="1:26" ht="9.75" customHeight="1" x14ac:dyDescent="0.2">
      <c r="A44" s="823"/>
      <c r="B44" s="706"/>
      <c r="C44" s="746"/>
      <c r="D44" s="735" t="s">
        <v>49</v>
      </c>
      <c r="E44" s="730" t="s">
        <v>50</v>
      </c>
      <c r="F44" s="730" t="s">
        <v>51</v>
      </c>
      <c r="G44" s="737" t="s">
        <v>52</v>
      </c>
      <c r="H44" s="753" t="s">
        <v>53</v>
      </c>
      <c r="I44" s="730" t="s">
        <v>54</v>
      </c>
      <c r="J44" s="773" t="s">
        <v>55</v>
      </c>
      <c r="K44" s="735" t="s">
        <v>49</v>
      </c>
      <c r="L44" s="730" t="s">
        <v>50</v>
      </c>
      <c r="M44" s="730" t="s">
        <v>51</v>
      </c>
      <c r="N44" s="770" t="s">
        <v>52</v>
      </c>
      <c r="O44" s="735" t="s">
        <v>53</v>
      </c>
      <c r="P44" s="730" t="s">
        <v>54</v>
      </c>
      <c r="Q44" s="773" t="s">
        <v>55</v>
      </c>
    </row>
    <row r="45" spans="1:26" ht="6" customHeight="1" x14ac:dyDescent="0.2">
      <c r="A45" s="824"/>
      <c r="B45" s="706"/>
      <c r="C45" s="746"/>
      <c r="D45" s="736"/>
      <c r="E45" s="731"/>
      <c r="F45" s="731"/>
      <c r="G45" s="733"/>
      <c r="H45" s="760"/>
      <c r="I45" s="731"/>
      <c r="J45" s="733"/>
      <c r="K45" s="736"/>
      <c r="L45" s="731"/>
      <c r="M45" s="731"/>
      <c r="N45" s="771"/>
      <c r="O45" s="736"/>
      <c r="P45" s="731"/>
      <c r="Q45" s="733"/>
    </row>
    <row r="46" spans="1:26" ht="9.75" customHeight="1" x14ac:dyDescent="0.2">
      <c r="A46" s="378"/>
      <c r="B46" s="96"/>
      <c r="C46" s="97"/>
      <c r="D46" s="80">
        <f t="shared" ref="D46:G46" si="5">D40+D25</f>
        <v>13</v>
      </c>
      <c r="E46" s="185">
        <f t="shared" si="5"/>
        <v>0</v>
      </c>
      <c r="F46" s="379">
        <f t="shared" si="5"/>
        <v>12</v>
      </c>
      <c r="G46" s="380">
        <f t="shared" si="5"/>
        <v>2</v>
      </c>
      <c r="H46" s="374"/>
      <c r="I46" s="33" t="s">
        <v>95</v>
      </c>
      <c r="J46" s="813">
        <f t="shared" ref="J46:L46" si="6">J25+J40</f>
        <v>30</v>
      </c>
      <c r="K46" s="80">
        <f t="shared" si="6"/>
        <v>12</v>
      </c>
      <c r="L46" s="101">
        <f t="shared" si="6"/>
        <v>1</v>
      </c>
      <c r="M46" s="101">
        <f t="shared" ref="M46:N46" si="7">M40+M25</f>
        <v>8</v>
      </c>
      <c r="N46" s="102">
        <f t="shared" si="7"/>
        <v>5</v>
      </c>
      <c r="O46" s="85"/>
      <c r="P46" s="381" t="s">
        <v>95</v>
      </c>
      <c r="Q46" s="813">
        <f>Q40+Q25</f>
        <v>30</v>
      </c>
    </row>
    <row r="47" spans="1:26" ht="9.75" customHeight="1" x14ac:dyDescent="0.2">
      <c r="A47" s="378"/>
      <c r="B47" s="96"/>
      <c r="C47" s="97"/>
      <c r="D47" s="821">
        <f>D46+E46+F46+G46</f>
        <v>27</v>
      </c>
      <c r="E47" s="711"/>
      <c r="F47" s="711"/>
      <c r="G47" s="712"/>
      <c r="H47" s="382">
        <f>H26+H41</f>
        <v>348</v>
      </c>
      <c r="I47" s="383" t="s">
        <v>113</v>
      </c>
      <c r="J47" s="756"/>
      <c r="K47" s="769">
        <f>K46+L46+M46+N46</f>
        <v>26</v>
      </c>
      <c r="L47" s="711"/>
      <c r="M47" s="711"/>
      <c r="N47" s="712"/>
      <c r="O47" s="155">
        <f>O41+O26</f>
        <v>290</v>
      </c>
      <c r="P47" s="383" t="s">
        <v>204</v>
      </c>
      <c r="Q47" s="756"/>
    </row>
    <row r="48" spans="1:26" ht="9" customHeight="1" x14ac:dyDescent="0.2">
      <c r="A48" s="384"/>
      <c r="B48" s="105"/>
      <c r="C48" s="106"/>
      <c r="D48" s="713"/>
      <c r="E48" s="714"/>
      <c r="F48" s="714"/>
      <c r="G48" s="715"/>
      <c r="H48" s="109"/>
      <c r="I48" s="107" t="s">
        <v>159</v>
      </c>
      <c r="J48" s="759"/>
      <c r="K48" s="713"/>
      <c r="L48" s="714"/>
      <c r="M48" s="714"/>
      <c r="N48" s="715"/>
      <c r="O48" s="109"/>
      <c r="P48" s="107"/>
      <c r="Q48" s="759"/>
      <c r="R48" s="14"/>
      <c r="S48" s="14"/>
      <c r="T48" s="14"/>
      <c r="U48" s="14"/>
      <c r="V48" s="14"/>
      <c r="W48" s="14"/>
      <c r="X48" s="14"/>
      <c r="Y48" s="14"/>
      <c r="Z48" s="14"/>
    </row>
    <row r="49" spans="1:26" ht="8.25" customHeight="1" x14ac:dyDescent="0.2">
      <c r="A49" s="376"/>
      <c r="B49" s="91"/>
      <c r="C49" s="91"/>
      <c r="D49" s="385"/>
      <c r="E49" s="385"/>
      <c r="F49" s="385"/>
      <c r="G49" s="385"/>
      <c r="H49" s="91"/>
      <c r="I49" s="91"/>
      <c r="J49" s="92"/>
      <c r="K49" s="92"/>
      <c r="L49" s="92"/>
      <c r="M49" s="92"/>
      <c r="N49" s="92"/>
      <c r="O49" s="91"/>
      <c r="P49" s="91"/>
      <c r="Q49" s="92"/>
      <c r="R49" s="14"/>
      <c r="S49" s="14"/>
      <c r="T49" s="14"/>
      <c r="U49" s="14"/>
      <c r="V49" s="14"/>
      <c r="W49" s="14"/>
      <c r="X49" s="14"/>
      <c r="Y49" s="14"/>
      <c r="Z49" s="14"/>
    </row>
    <row r="50" spans="1:26" ht="13.5" customHeight="1" x14ac:dyDescent="0.2">
      <c r="A50" s="755" t="s">
        <v>44</v>
      </c>
      <c r="B50" s="755" t="s">
        <v>101</v>
      </c>
      <c r="C50" s="755" t="s">
        <v>46</v>
      </c>
      <c r="D50" s="734" t="s">
        <v>241</v>
      </c>
      <c r="E50" s="703"/>
      <c r="F50" s="703"/>
      <c r="G50" s="703"/>
      <c r="H50" s="703"/>
      <c r="I50" s="703"/>
      <c r="J50" s="704"/>
      <c r="K50" s="734" t="s">
        <v>242</v>
      </c>
      <c r="L50" s="703"/>
      <c r="M50" s="703"/>
      <c r="N50" s="703"/>
      <c r="O50" s="703"/>
      <c r="P50" s="703"/>
      <c r="Q50" s="704"/>
      <c r="R50" s="14"/>
      <c r="S50" s="14"/>
      <c r="T50" s="14"/>
      <c r="U50" s="14"/>
      <c r="V50" s="14"/>
      <c r="W50" s="14"/>
      <c r="X50" s="14"/>
      <c r="Y50" s="14"/>
      <c r="Z50" s="14"/>
    </row>
    <row r="51" spans="1:26" ht="10.5" customHeight="1" x14ac:dyDescent="0.2">
      <c r="A51" s="756"/>
      <c r="B51" s="756"/>
      <c r="C51" s="756"/>
      <c r="D51" s="735" t="s">
        <v>49</v>
      </c>
      <c r="E51" s="730" t="s">
        <v>50</v>
      </c>
      <c r="F51" s="730" t="s">
        <v>51</v>
      </c>
      <c r="G51" s="737" t="s">
        <v>52</v>
      </c>
      <c r="H51" s="735" t="s">
        <v>53</v>
      </c>
      <c r="I51" s="730" t="s">
        <v>54</v>
      </c>
      <c r="J51" s="772" t="s">
        <v>55</v>
      </c>
      <c r="K51" s="735" t="s">
        <v>49</v>
      </c>
      <c r="L51" s="730" t="s">
        <v>50</v>
      </c>
      <c r="M51" s="730" t="s">
        <v>51</v>
      </c>
      <c r="N51" s="737" t="s">
        <v>52</v>
      </c>
      <c r="O51" s="735" t="s">
        <v>53</v>
      </c>
      <c r="P51" s="730" t="s">
        <v>54</v>
      </c>
      <c r="Q51" s="772" t="s">
        <v>55</v>
      </c>
      <c r="R51" s="14"/>
      <c r="S51" s="14"/>
      <c r="T51" s="14"/>
      <c r="U51" s="14"/>
      <c r="V51" s="14"/>
      <c r="W51" s="14"/>
      <c r="X51" s="14"/>
      <c r="Y51" s="14"/>
      <c r="Z51" s="14"/>
    </row>
    <row r="52" spans="1:26" ht="7.5" customHeight="1" x14ac:dyDescent="0.2">
      <c r="A52" s="759"/>
      <c r="B52" s="759"/>
      <c r="C52" s="37"/>
      <c r="D52" s="736"/>
      <c r="E52" s="731"/>
      <c r="F52" s="731"/>
      <c r="G52" s="733"/>
      <c r="H52" s="736"/>
      <c r="I52" s="731"/>
      <c r="J52" s="733"/>
      <c r="K52" s="736"/>
      <c r="L52" s="731"/>
      <c r="M52" s="731"/>
      <c r="N52" s="733"/>
      <c r="O52" s="736"/>
      <c r="P52" s="731"/>
      <c r="Q52" s="733"/>
      <c r="R52" s="14"/>
      <c r="S52" s="14"/>
      <c r="T52" s="14"/>
      <c r="U52" s="14"/>
      <c r="V52" s="14"/>
      <c r="W52" s="14"/>
      <c r="X52" s="14"/>
      <c r="Y52" s="14"/>
      <c r="Z52" s="14"/>
    </row>
    <row r="53" spans="1:26" ht="17.25" customHeight="1" x14ac:dyDescent="0.2">
      <c r="A53" s="111">
        <v>21</v>
      </c>
      <c r="B53" s="193" t="s">
        <v>161</v>
      </c>
      <c r="C53" s="386" t="s">
        <v>283</v>
      </c>
      <c r="D53" s="115">
        <v>2</v>
      </c>
      <c r="E53" s="46">
        <v>2</v>
      </c>
      <c r="F53" s="46"/>
      <c r="G53" s="47"/>
      <c r="H53" s="45">
        <v>2</v>
      </c>
      <c r="I53" s="46" t="s">
        <v>59</v>
      </c>
      <c r="J53" s="47">
        <v>5</v>
      </c>
      <c r="K53" s="45"/>
      <c r="L53" s="46"/>
      <c r="M53" s="46"/>
      <c r="N53" s="47"/>
      <c r="O53" s="45"/>
      <c r="P53" s="46"/>
      <c r="Q53" s="34"/>
    </row>
    <row r="54" spans="1:26" ht="18" customHeight="1" x14ac:dyDescent="0.2">
      <c r="A54" s="95">
        <v>22</v>
      </c>
      <c r="B54" s="130" t="s">
        <v>163</v>
      </c>
      <c r="C54" s="387" t="s">
        <v>284</v>
      </c>
      <c r="D54" s="388"/>
      <c r="E54" s="133"/>
      <c r="F54" s="133"/>
      <c r="G54" s="137"/>
      <c r="H54" s="389"/>
      <c r="I54" s="133"/>
      <c r="J54" s="137"/>
      <c r="K54" s="389">
        <v>2</v>
      </c>
      <c r="L54" s="133">
        <v>2</v>
      </c>
      <c r="M54" s="133"/>
      <c r="N54" s="137"/>
      <c r="O54" s="138">
        <v>2</v>
      </c>
      <c r="P54" s="133" t="s">
        <v>59</v>
      </c>
      <c r="Q54" s="137">
        <v>5</v>
      </c>
    </row>
    <row r="55" spans="1:26" ht="25.5" customHeight="1" x14ac:dyDescent="0.2">
      <c r="A55" s="116">
        <v>23</v>
      </c>
      <c r="B55" s="215" t="s">
        <v>285</v>
      </c>
      <c r="C55" s="390" t="s">
        <v>286</v>
      </c>
      <c r="D55" s="196"/>
      <c r="E55" s="121"/>
      <c r="F55" s="121"/>
      <c r="G55" s="122"/>
      <c r="H55" s="123"/>
      <c r="I55" s="121"/>
      <c r="J55" s="126"/>
      <c r="K55" s="196">
        <v>1</v>
      </c>
      <c r="L55" s="121">
        <v>1</v>
      </c>
      <c r="M55" s="121"/>
      <c r="N55" s="122"/>
      <c r="O55" s="131">
        <f>Q55*25-(K55+L55+M55+N55)*14-3</f>
        <v>44</v>
      </c>
      <c r="P55" s="121" t="s">
        <v>49</v>
      </c>
      <c r="Q55" s="126">
        <v>3</v>
      </c>
    </row>
    <row r="56" spans="1:26" ht="24.75" customHeight="1" x14ac:dyDescent="0.2">
      <c r="A56" s="140">
        <v>24</v>
      </c>
      <c r="B56" s="391" t="s">
        <v>287</v>
      </c>
      <c r="C56" s="392" t="s">
        <v>288</v>
      </c>
      <c r="D56" s="143">
        <v>2</v>
      </c>
      <c r="E56" s="144">
        <v>3</v>
      </c>
      <c r="F56" s="393"/>
      <c r="G56" s="394"/>
      <c r="H56" s="395"/>
      <c r="I56" s="393"/>
      <c r="J56" s="396"/>
      <c r="K56" s="143">
        <v>1</v>
      </c>
      <c r="L56" s="144">
        <v>3</v>
      </c>
      <c r="M56" s="393"/>
      <c r="N56" s="397"/>
      <c r="O56" s="146">
        <f>Q56*25-(D56+E56+K56+L56+M56+N56)*14-3</f>
        <v>46</v>
      </c>
      <c r="P56" s="321" t="s">
        <v>59</v>
      </c>
      <c r="Q56" s="148">
        <v>7</v>
      </c>
    </row>
    <row r="57" spans="1:26" ht="9.75" customHeight="1" x14ac:dyDescent="0.2">
      <c r="A57" s="745"/>
      <c r="B57" s="706"/>
      <c r="C57" s="706"/>
      <c r="D57" s="398">
        <f t="shared" ref="D57:E57" si="8">SUM(D53:D56)</f>
        <v>4</v>
      </c>
      <c r="E57" s="399">
        <f t="shared" si="8"/>
        <v>5</v>
      </c>
      <c r="F57" s="399"/>
      <c r="G57" s="367"/>
      <c r="H57" s="91"/>
      <c r="I57" s="156"/>
      <c r="J57" s="91"/>
      <c r="K57" s="398">
        <f t="shared" ref="K57:L57" si="9">SUM(K53:K56)</f>
        <v>4</v>
      </c>
      <c r="L57" s="399">
        <f t="shared" si="9"/>
        <v>6</v>
      </c>
      <c r="M57" s="399"/>
      <c r="N57" s="367"/>
      <c r="O57" s="81"/>
      <c r="P57" s="156" t="s">
        <v>223</v>
      </c>
      <c r="Q57" s="820">
        <v>5</v>
      </c>
    </row>
    <row r="58" spans="1:26" ht="12" customHeight="1" thickBot="1" x14ac:dyDescent="0.25">
      <c r="A58" s="86"/>
      <c r="B58" s="87" t="s">
        <v>112</v>
      </c>
      <c r="C58" s="88"/>
      <c r="D58" s="814">
        <f>SUM(D57:G57)</f>
        <v>9</v>
      </c>
      <c r="E58" s="717"/>
      <c r="F58" s="717"/>
      <c r="G58" s="718"/>
      <c r="H58" s="159">
        <f>SUM(H53:H54)</f>
        <v>2</v>
      </c>
      <c r="I58" s="89" t="s">
        <v>111</v>
      </c>
      <c r="J58" s="90">
        <f>SUM(J53:J54)</f>
        <v>5</v>
      </c>
      <c r="K58" s="814">
        <f>SUM(K57:N57)</f>
        <v>10</v>
      </c>
      <c r="L58" s="717"/>
      <c r="M58" s="717"/>
      <c r="N58" s="718"/>
      <c r="O58" s="159">
        <f>SUM(O53:O56)</f>
        <v>92</v>
      </c>
      <c r="P58" s="89" t="s">
        <v>225</v>
      </c>
      <c r="Q58" s="715"/>
    </row>
    <row r="59" spans="1:26" ht="12.75" hidden="1" customHeight="1" x14ac:dyDescent="0.2">
      <c r="A59" s="400"/>
      <c r="B59" s="91"/>
      <c r="C59" s="91"/>
      <c r="D59" s="281"/>
      <c r="E59" s="281"/>
      <c r="F59" s="281"/>
      <c r="G59" s="281"/>
      <c r="H59" s="281"/>
      <c r="I59" s="401"/>
      <c r="J59" s="92"/>
      <c r="K59" s="91"/>
      <c r="L59" s="91"/>
      <c r="M59" s="91"/>
      <c r="N59" s="91"/>
      <c r="O59" s="91"/>
      <c r="P59" s="91"/>
      <c r="Q59" s="92"/>
    </row>
    <row r="60" spans="1:26" ht="9.75" customHeight="1" x14ac:dyDescent="0.2">
      <c r="A60" s="402"/>
      <c r="B60" s="752" t="s">
        <v>114</v>
      </c>
      <c r="C60" s="706"/>
      <c r="D60" s="706"/>
      <c r="E60" s="161" t="s">
        <v>115</v>
      </c>
      <c r="F60" s="100"/>
      <c r="G60" s="100"/>
      <c r="H60" s="100"/>
      <c r="I60" s="403"/>
      <c r="J60" s="100"/>
      <c r="K60" s="100"/>
      <c r="L60" s="100"/>
      <c r="M60" s="100"/>
      <c r="N60" s="100"/>
      <c r="O60" s="100"/>
      <c r="P60" s="96"/>
      <c r="Q60" s="100"/>
    </row>
    <row r="61" spans="1:26" ht="4.5" customHeight="1" x14ac:dyDescent="0.2">
      <c r="A61" s="402"/>
      <c r="B61" s="161"/>
      <c r="C61" s="161"/>
      <c r="D61" s="161"/>
      <c r="E61" s="161"/>
      <c r="F61" s="100"/>
      <c r="G61" s="100"/>
      <c r="H61" s="100"/>
      <c r="I61" s="403"/>
      <c r="J61" s="100"/>
      <c r="K61" s="100"/>
      <c r="L61" s="100"/>
      <c r="M61" s="100"/>
      <c r="N61" s="100"/>
      <c r="O61" s="100"/>
      <c r="P61" s="96"/>
      <c r="Q61" s="100"/>
    </row>
    <row r="62" spans="1:26" ht="11.25" customHeight="1" x14ac:dyDescent="0.2">
      <c r="A62" s="402"/>
      <c r="B62" s="28" t="s">
        <v>36</v>
      </c>
      <c r="C62" s="28"/>
      <c r="D62" s="28"/>
      <c r="E62" s="28"/>
      <c r="F62" s="28"/>
      <c r="G62" s="28"/>
      <c r="H62" s="28"/>
      <c r="I62" s="28"/>
      <c r="J62" s="28"/>
      <c r="K62" s="28"/>
      <c r="L62" s="28" t="s">
        <v>37</v>
      </c>
      <c r="M62" s="28"/>
      <c r="N62" s="28"/>
      <c r="O62" s="28"/>
      <c r="P62" s="28"/>
      <c r="Q62" s="28"/>
    </row>
    <row r="63" spans="1:26" ht="11.25" customHeight="1" x14ac:dyDescent="0.2">
      <c r="A63" s="404"/>
      <c r="B63" s="162" t="s">
        <v>116</v>
      </c>
      <c r="C63" s="10"/>
      <c r="D63" s="10"/>
      <c r="E63" s="10"/>
      <c r="F63" s="10"/>
      <c r="G63" s="10"/>
      <c r="H63" s="10" t="s">
        <v>343</v>
      </c>
      <c r="I63" s="10"/>
      <c r="L63" s="10"/>
      <c r="M63" s="10"/>
      <c r="N63" s="10"/>
      <c r="O63" s="10"/>
      <c r="P63" s="10"/>
      <c r="Q63" s="10"/>
    </row>
    <row r="64" spans="1:26" ht="11.25" customHeight="1" x14ac:dyDescent="0.2">
      <c r="A64" s="404"/>
      <c r="C64" s="7"/>
      <c r="D64" s="7"/>
      <c r="E64" s="7"/>
      <c r="F64" s="7"/>
      <c r="G64" s="7"/>
      <c r="H64" s="7"/>
      <c r="I64" s="7"/>
      <c r="J64" s="7"/>
      <c r="K64" s="7"/>
      <c r="L64" s="7"/>
      <c r="M64" s="7"/>
      <c r="N64" s="7"/>
      <c r="O64" s="7"/>
      <c r="P64" s="7"/>
      <c r="Q64" s="7"/>
    </row>
    <row r="65" spans="1:17" ht="11.25" customHeight="1" x14ac:dyDescent="0.2">
      <c r="A65" s="404"/>
      <c r="B65" s="28" t="s">
        <v>38</v>
      </c>
      <c r="C65" s="28"/>
      <c r="D65" s="28"/>
      <c r="E65" s="28"/>
      <c r="F65" s="28"/>
      <c r="G65" s="28"/>
      <c r="H65" s="28"/>
      <c r="I65" s="29" t="s">
        <v>39</v>
      </c>
      <c r="K65" s="28"/>
      <c r="L65" s="28"/>
      <c r="M65" s="28"/>
      <c r="N65" s="28"/>
      <c r="O65" s="28"/>
      <c r="P65" s="28"/>
      <c r="Q65" s="28"/>
    </row>
    <row r="66" spans="1:17" ht="15" customHeight="1" x14ac:dyDescent="0.2">
      <c r="A66" s="404"/>
      <c r="B66" s="30" t="s">
        <v>117</v>
      </c>
      <c r="C66" s="30"/>
      <c r="D66" s="30"/>
      <c r="E66" s="30"/>
      <c r="F66" s="30"/>
      <c r="G66" s="30"/>
      <c r="H66" s="30"/>
      <c r="I66" s="30"/>
      <c r="J66" s="10"/>
      <c r="K66" s="30"/>
      <c r="L66" s="30" t="s">
        <v>118</v>
      </c>
      <c r="M66" s="30"/>
      <c r="N66" s="30"/>
      <c r="O66" s="30"/>
      <c r="P66" s="30"/>
      <c r="Q66" s="30"/>
    </row>
    <row r="67" spans="1:17" ht="12.75" customHeight="1" x14ac:dyDescent="0.2">
      <c r="A67" s="404"/>
      <c r="B67" s="14"/>
      <c r="C67" s="14"/>
      <c r="I67" s="362"/>
    </row>
    <row r="68" spans="1:17" ht="12.75" customHeight="1" x14ac:dyDescent="0.2">
      <c r="A68" s="404"/>
      <c r="B68" s="14"/>
      <c r="C68" s="14"/>
      <c r="I68" s="362"/>
    </row>
    <row r="69" spans="1:17" ht="12.75" customHeight="1" x14ac:dyDescent="0.2">
      <c r="A69" s="404"/>
      <c r="B69" s="14"/>
      <c r="C69" s="14"/>
      <c r="I69" s="362"/>
    </row>
    <row r="70" spans="1:17" ht="12.75" customHeight="1" x14ac:dyDescent="0.2">
      <c r="A70" s="404"/>
      <c r="B70" s="14"/>
      <c r="C70" s="14"/>
      <c r="I70" s="362"/>
    </row>
    <row r="71" spans="1:17" ht="12.75" customHeight="1" x14ac:dyDescent="0.2">
      <c r="A71" s="404"/>
      <c r="B71" s="14"/>
      <c r="C71" s="14"/>
      <c r="I71" s="362"/>
    </row>
    <row r="72" spans="1:17" ht="12.75" customHeight="1" x14ac:dyDescent="0.2">
      <c r="A72" s="404"/>
      <c r="B72" s="14"/>
      <c r="C72" s="14"/>
      <c r="I72" s="362"/>
    </row>
    <row r="73" spans="1:17" ht="12.75" customHeight="1" x14ac:dyDescent="0.2">
      <c r="A73" s="404"/>
      <c r="B73" s="14"/>
      <c r="C73" s="14"/>
      <c r="I73" s="362"/>
    </row>
    <row r="74" spans="1:17" ht="12.75" customHeight="1" x14ac:dyDescent="0.2">
      <c r="A74" s="404"/>
      <c r="B74" s="14"/>
      <c r="C74" s="14"/>
      <c r="I74" s="362"/>
    </row>
    <row r="75" spans="1:17" ht="12.75" customHeight="1" x14ac:dyDescent="0.2">
      <c r="A75" s="404"/>
      <c r="B75" s="14"/>
      <c r="C75" s="14"/>
      <c r="I75" s="362"/>
    </row>
    <row r="76" spans="1:17" ht="12.75" customHeight="1" x14ac:dyDescent="0.2">
      <c r="A76" s="404"/>
      <c r="B76" s="14"/>
      <c r="C76" s="14"/>
      <c r="I76" s="362"/>
    </row>
    <row r="77" spans="1:17" ht="12.75" customHeight="1" x14ac:dyDescent="0.2">
      <c r="A77" s="404"/>
      <c r="B77" s="14"/>
      <c r="C77" s="14"/>
      <c r="I77" s="362"/>
    </row>
    <row r="78" spans="1:17" ht="12.75" customHeight="1" x14ac:dyDescent="0.2">
      <c r="A78" s="404"/>
      <c r="B78" s="14"/>
      <c r="C78" s="14"/>
      <c r="I78" s="362"/>
    </row>
    <row r="79" spans="1:17" ht="12.75" customHeight="1" x14ac:dyDescent="0.2">
      <c r="A79" s="404"/>
      <c r="B79" s="14"/>
      <c r="C79" s="14"/>
      <c r="I79" s="362"/>
    </row>
    <row r="80" spans="1:17" ht="12.75" customHeight="1" x14ac:dyDescent="0.2">
      <c r="A80" s="404"/>
      <c r="B80" s="14"/>
      <c r="C80" s="14"/>
      <c r="I80" s="362"/>
    </row>
    <row r="81" spans="1:9" ht="12.75" customHeight="1" x14ac:dyDescent="0.2">
      <c r="A81" s="404"/>
      <c r="B81" s="14"/>
      <c r="C81" s="14"/>
      <c r="I81" s="362"/>
    </row>
    <row r="82" spans="1:9" ht="12.75" customHeight="1" x14ac:dyDescent="0.2">
      <c r="A82" s="404"/>
      <c r="B82" s="14"/>
      <c r="C82" s="14"/>
      <c r="I82" s="362"/>
    </row>
    <row r="83" spans="1:9" ht="12.75" customHeight="1" x14ac:dyDescent="0.2">
      <c r="A83" s="404"/>
      <c r="B83" s="14"/>
      <c r="C83" s="14"/>
      <c r="I83" s="362"/>
    </row>
    <row r="84" spans="1:9" ht="12.75" customHeight="1" x14ac:dyDescent="0.2">
      <c r="A84" s="404"/>
      <c r="B84" s="14"/>
      <c r="C84" s="14"/>
      <c r="I84" s="362"/>
    </row>
    <row r="85" spans="1:9" ht="12.75" customHeight="1" x14ac:dyDescent="0.2">
      <c r="A85" s="404"/>
      <c r="B85" s="14"/>
      <c r="C85" s="14"/>
      <c r="I85" s="362"/>
    </row>
    <row r="86" spans="1:9" ht="12.75" customHeight="1" x14ac:dyDescent="0.2">
      <c r="A86" s="404"/>
      <c r="B86" s="14"/>
      <c r="C86" s="14"/>
      <c r="I86" s="362"/>
    </row>
    <row r="87" spans="1:9" ht="12.75" customHeight="1" x14ac:dyDescent="0.2">
      <c r="A87" s="404"/>
      <c r="B87" s="14"/>
      <c r="C87" s="14"/>
      <c r="I87" s="362"/>
    </row>
    <row r="88" spans="1:9" ht="12.75" customHeight="1" x14ac:dyDescent="0.2">
      <c r="A88" s="404"/>
      <c r="B88" s="14"/>
      <c r="C88" s="14"/>
      <c r="I88" s="362"/>
    </row>
    <row r="89" spans="1:9" ht="12.75" customHeight="1" x14ac:dyDescent="0.2">
      <c r="A89" s="404"/>
      <c r="B89" s="14"/>
      <c r="C89" s="14"/>
      <c r="I89" s="362"/>
    </row>
    <row r="90" spans="1:9" ht="12.75" customHeight="1" x14ac:dyDescent="0.2">
      <c r="A90" s="404"/>
      <c r="B90" s="14"/>
      <c r="C90" s="14"/>
      <c r="I90" s="362"/>
    </row>
    <row r="91" spans="1:9" ht="12.75" customHeight="1" x14ac:dyDescent="0.2">
      <c r="A91" s="404"/>
      <c r="B91" s="14"/>
      <c r="C91" s="14"/>
      <c r="I91" s="362"/>
    </row>
    <row r="92" spans="1:9" ht="12.75" customHeight="1" x14ac:dyDescent="0.2">
      <c r="A92" s="404"/>
      <c r="B92" s="14"/>
      <c r="C92" s="14"/>
      <c r="I92" s="362"/>
    </row>
    <row r="93" spans="1:9" ht="12.75" customHeight="1" x14ac:dyDescent="0.2">
      <c r="A93" s="404"/>
      <c r="B93" s="14"/>
      <c r="C93" s="14"/>
      <c r="I93" s="362"/>
    </row>
    <row r="94" spans="1:9" ht="12.75" customHeight="1" x14ac:dyDescent="0.2">
      <c r="A94" s="404"/>
      <c r="B94" s="14"/>
      <c r="C94" s="14"/>
      <c r="I94" s="362"/>
    </row>
    <row r="95" spans="1:9" ht="12.75" customHeight="1" x14ac:dyDescent="0.2">
      <c r="A95" s="404"/>
      <c r="B95" s="14"/>
      <c r="C95" s="14"/>
      <c r="I95" s="362"/>
    </row>
    <row r="96" spans="1:9" ht="12.75" customHeight="1" x14ac:dyDescent="0.2">
      <c r="A96" s="404"/>
      <c r="B96" s="14"/>
      <c r="C96" s="14"/>
      <c r="I96" s="362"/>
    </row>
    <row r="97" spans="1:9" ht="12.75" customHeight="1" x14ac:dyDescent="0.2">
      <c r="A97" s="404"/>
      <c r="B97" s="14"/>
      <c r="C97" s="14"/>
      <c r="I97" s="362"/>
    </row>
    <row r="98" spans="1:9" ht="12.75" customHeight="1" x14ac:dyDescent="0.2">
      <c r="A98" s="404"/>
      <c r="B98" s="14"/>
      <c r="C98" s="14"/>
      <c r="I98" s="362"/>
    </row>
    <row r="99" spans="1:9" ht="12.75" customHeight="1" x14ac:dyDescent="0.2">
      <c r="A99" s="404"/>
      <c r="B99" s="14"/>
      <c r="C99" s="14"/>
      <c r="I99" s="362"/>
    </row>
    <row r="100" spans="1:9" ht="12.75" customHeight="1" x14ac:dyDescent="0.2">
      <c r="A100" s="404"/>
      <c r="B100" s="14"/>
      <c r="C100" s="14"/>
      <c r="I100" s="362"/>
    </row>
    <row r="101" spans="1:9" ht="12.75" customHeight="1" x14ac:dyDescent="0.2">
      <c r="A101" s="404"/>
      <c r="B101" s="14"/>
      <c r="C101" s="14"/>
      <c r="I101" s="362"/>
    </row>
    <row r="102" spans="1:9" ht="12.75" customHeight="1" x14ac:dyDescent="0.2">
      <c r="A102" s="404"/>
      <c r="B102" s="14"/>
      <c r="C102" s="14"/>
      <c r="I102" s="362"/>
    </row>
    <row r="103" spans="1:9" ht="12.75" customHeight="1" x14ac:dyDescent="0.2">
      <c r="A103" s="404"/>
      <c r="B103" s="14"/>
      <c r="C103" s="14"/>
      <c r="I103" s="362"/>
    </row>
    <row r="104" spans="1:9" ht="12.75" customHeight="1" x14ac:dyDescent="0.2">
      <c r="A104" s="404"/>
      <c r="B104" s="14"/>
      <c r="C104" s="14"/>
      <c r="I104" s="362"/>
    </row>
    <row r="105" spans="1:9" ht="12.75" customHeight="1" x14ac:dyDescent="0.2">
      <c r="A105" s="404"/>
      <c r="B105" s="14"/>
      <c r="C105" s="14"/>
      <c r="I105" s="362"/>
    </row>
    <row r="106" spans="1:9" ht="12.75" customHeight="1" x14ac:dyDescent="0.2">
      <c r="A106" s="404"/>
      <c r="B106" s="14"/>
      <c r="C106" s="14"/>
      <c r="I106" s="362"/>
    </row>
    <row r="107" spans="1:9" ht="12.75" customHeight="1" x14ac:dyDescent="0.2">
      <c r="A107" s="404"/>
      <c r="B107" s="14"/>
      <c r="C107" s="14"/>
      <c r="I107" s="362"/>
    </row>
    <row r="108" spans="1:9" ht="12.75" customHeight="1" x14ac:dyDescent="0.2">
      <c r="A108" s="404"/>
      <c r="B108" s="14"/>
      <c r="C108" s="14"/>
      <c r="I108" s="362"/>
    </row>
    <row r="109" spans="1:9" ht="12.75" customHeight="1" x14ac:dyDescent="0.2">
      <c r="A109" s="404"/>
      <c r="B109" s="14"/>
      <c r="C109" s="14"/>
      <c r="I109" s="362"/>
    </row>
    <row r="110" spans="1:9" ht="12.75" customHeight="1" x14ac:dyDescent="0.2">
      <c r="A110" s="404"/>
      <c r="B110" s="14"/>
      <c r="C110" s="14"/>
      <c r="I110" s="362"/>
    </row>
    <row r="111" spans="1:9" ht="12.75" customHeight="1" x14ac:dyDescent="0.2">
      <c r="A111" s="404"/>
      <c r="B111" s="14"/>
      <c r="C111" s="14"/>
      <c r="I111" s="362"/>
    </row>
    <row r="112" spans="1:9" ht="12.75" customHeight="1" x14ac:dyDescent="0.2">
      <c r="A112" s="404"/>
      <c r="B112" s="14"/>
      <c r="C112" s="14"/>
      <c r="I112" s="362"/>
    </row>
    <row r="113" spans="1:9" ht="12.75" customHeight="1" x14ac:dyDescent="0.2">
      <c r="A113" s="404"/>
      <c r="B113" s="14"/>
      <c r="C113" s="14"/>
      <c r="I113" s="362"/>
    </row>
    <row r="114" spans="1:9" ht="12.75" customHeight="1" x14ac:dyDescent="0.2">
      <c r="A114" s="404"/>
      <c r="B114" s="14"/>
      <c r="C114" s="14"/>
      <c r="I114" s="362"/>
    </row>
    <row r="115" spans="1:9" ht="12.75" customHeight="1" x14ac:dyDescent="0.2">
      <c r="A115" s="404"/>
      <c r="B115" s="14"/>
      <c r="C115" s="14"/>
      <c r="I115" s="362"/>
    </row>
    <row r="116" spans="1:9" ht="12.75" customHeight="1" x14ac:dyDescent="0.2">
      <c r="A116" s="404"/>
      <c r="B116" s="14"/>
      <c r="C116" s="14"/>
      <c r="I116" s="362"/>
    </row>
    <row r="117" spans="1:9" ht="12.75" customHeight="1" x14ac:dyDescent="0.2">
      <c r="A117" s="404"/>
      <c r="B117" s="14"/>
      <c r="C117" s="14"/>
      <c r="I117" s="362"/>
    </row>
    <row r="118" spans="1:9" ht="12.75" customHeight="1" x14ac:dyDescent="0.2">
      <c r="A118" s="404"/>
      <c r="B118" s="14"/>
      <c r="C118" s="14"/>
      <c r="I118" s="362"/>
    </row>
    <row r="119" spans="1:9" ht="12.75" customHeight="1" x14ac:dyDescent="0.2">
      <c r="A119" s="404"/>
      <c r="B119" s="14"/>
      <c r="C119" s="14"/>
      <c r="I119" s="362"/>
    </row>
    <row r="120" spans="1:9" ht="12.75" customHeight="1" x14ac:dyDescent="0.2">
      <c r="A120" s="404"/>
      <c r="B120" s="14"/>
      <c r="C120" s="14"/>
      <c r="I120" s="362"/>
    </row>
    <row r="121" spans="1:9" ht="12.75" customHeight="1" x14ac:dyDescent="0.2">
      <c r="A121" s="404"/>
      <c r="B121" s="14"/>
      <c r="C121" s="14"/>
      <c r="I121" s="362"/>
    </row>
    <row r="122" spans="1:9" ht="12.75" customHeight="1" x14ac:dyDescent="0.2">
      <c r="A122" s="404"/>
      <c r="B122" s="14"/>
      <c r="C122" s="14"/>
      <c r="I122" s="362"/>
    </row>
    <row r="123" spans="1:9" ht="12.75" customHeight="1" x14ac:dyDescent="0.2">
      <c r="A123" s="404"/>
      <c r="B123" s="14"/>
      <c r="C123" s="14"/>
      <c r="I123" s="362"/>
    </row>
    <row r="124" spans="1:9" ht="12.75" customHeight="1" x14ac:dyDescent="0.2">
      <c r="A124" s="404"/>
      <c r="B124" s="14"/>
      <c r="C124" s="14"/>
      <c r="I124" s="362"/>
    </row>
    <row r="125" spans="1:9" ht="12.75" customHeight="1" x14ac:dyDescent="0.2">
      <c r="A125" s="404"/>
      <c r="B125" s="14"/>
      <c r="C125" s="14"/>
      <c r="I125" s="362"/>
    </row>
    <row r="126" spans="1:9" ht="12.75" customHeight="1" x14ac:dyDescent="0.2">
      <c r="A126" s="404"/>
      <c r="B126" s="14"/>
      <c r="C126" s="14"/>
      <c r="I126" s="362"/>
    </row>
    <row r="127" spans="1:9" ht="12.75" customHeight="1" x14ac:dyDescent="0.2">
      <c r="A127" s="404"/>
      <c r="B127" s="14"/>
      <c r="C127" s="14"/>
      <c r="I127" s="362"/>
    </row>
    <row r="128" spans="1:9" ht="12.75" customHeight="1" x14ac:dyDescent="0.2">
      <c r="A128" s="404"/>
      <c r="B128" s="14"/>
      <c r="C128" s="14"/>
      <c r="I128" s="362"/>
    </row>
    <row r="129" spans="1:9" ht="12.75" customHeight="1" x14ac:dyDescent="0.2">
      <c r="A129" s="404"/>
      <c r="B129" s="14"/>
      <c r="C129" s="14"/>
      <c r="I129" s="362"/>
    </row>
    <row r="130" spans="1:9" ht="12.75" customHeight="1" x14ac:dyDescent="0.2">
      <c r="A130" s="404"/>
      <c r="B130" s="14"/>
      <c r="C130" s="14"/>
      <c r="I130" s="362"/>
    </row>
    <row r="131" spans="1:9" ht="12.75" customHeight="1" x14ac:dyDescent="0.2">
      <c r="A131" s="404"/>
      <c r="B131" s="14"/>
      <c r="C131" s="14"/>
      <c r="I131" s="362"/>
    </row>
    <row r="132" spans="1:9" ht="12.75" customHeight="1" x14ac:dyDescent="0.2">
      <c r="A132" s="404"/>
      <c r="B132" s="14"/>
      <c r="C132" s="14"/>
      <c r="I132" s="362"/>
    </row>
    <row r="133" spans="1:9" ht="12.75" customHeight="1" x14ac:dyDescent="0.2">
      <c r="A133" s="404"/>
      <c r="B133" s="14"/>
      <c r="C133" s="14"/>
      <c r="I133" s="362"/>
    </row>
    <row r="134" spans="1:9" ht="12.75" customHeight="1" x14ac:dyDescent="0.2">
      <c r="A134" s="404"/>
      <c r="B134" s="14"/>
      <c r="C134" s="14"/>
      <c r="I134" s="362"/>
    </row>
    <row r="135" spans="1:9" ht="12.75" customHeight="1" x14ac:dyDescent="0.2">
      <c r="A135" s="404"/>
      <c r="B135" s="14"/>
      <c r="C135" s="14"/>
      <c r="I135" s="362"/>
    </row>
    <row r="136" spans="1:9" ht="12.75" customHeight="1" x14ac:dyDescent="0.2">
      <c r="A136" s="404"/>
      <c r="B136" s="14"/>
      <c r="C136" s="14"/>
      <c r="I136" s="362"/>
    </row>
    <row r="137" spans="1:9" ht="12.75" customHeight="1" x14ac:dyDescent="0.2">
      <c r="A137" s="404"/>
      <c r="B137" s="14"/>
      <c r="C137" s="14"/>
      <c r="I137" s="362"/>
    </row>
    <row r="138" spans="1:9" ht="12.75" customHeight="1" x14ac:dyDescent="0.2">
      <c r="A138" s="404"/>
      <c r="B138" s="14"/>
      <c r="C138" s="14"/>
      <c r="I138" s="362"/>
    </row>
    <row r="139" spans="1:9" ht="12.75" customHeight="1" x14ac:dyDescent="0.2">
      <c r="A139" s="404"/>
      <c r="B139" s="14"/>
      <c r="C139" s="14"/>
      <c r="I139" s="362"/>
    </row>
    <row r="140" spans="1:9" ht="12.75" customHeight="1" x14ac:dyDescent="0.2">
      <c r="A140" s="404"/>
      <c r="B140" s="14"/>
      <c r="C140" s="14"/>
      <c r="I140" s="362"/>
    </row>
    <row r="141" spans="1:9" ht="12.75" customHeight="1" x14ac:dyDescent="0.2">
      <c r="A141" s="404"/>
      <c r="B141" s="14"/>
      <c r="C141" s="14"/>
      <c r="I141" s="362"/>
    </row>
    <row r="142" spans="1:9" ht="12.75" customHeight="1" x14ac:dyDescent="0.2">
      <c r="A142" s="404"/>
      <c r="B142" s="14"/>
      <c r="C142" s="14"/>
      <c r="I142" s="362"/>
    </row>
    <row r="143" spans="1:9" ht="12.75" customHeight="1" x14ac:dyDescent="0.2">
      <c r="A143" s="404"/>
      <c r="B143" s="14"/>
      <c r="C143" s="14"/>
      <c r="I143" s="362"/>
    </row>
    <row r="144" spans="1:9" ht="12.75" customHeight="1" x14ac:dyDescent="0.2">
      <c r="A144" s="404"/>
      <c r="B144" s="14"/>
      <c r="C144" s="14"/>
      <c r="I144" s="362"/>
    </row>
    <row r="145" spans="1:9" ht="12.75" customHeight="1" x14ac:dyDescent="0.2">
      <c r="A145" s="404"/>
      <c r="B145" s="14"/>
      <c r="C145" s="14"/>
      <c r="I145" s="362"/>
    </row>
    <row r="146" spans="1:9" ht="12.75" customHeight="1" x14ac:dyDescent="0.2">
      <c r="A146" s="404"/>
      <c r="B146" s="14"/>
      <c r="C146" s="14"/>
      <c r="I146" s="362"/>
    </row>
    <row r="147" spans="1:9" ht="12.75" customHeight="1" x14ac:dyDescent="0.2">
      <c r="A147" s="404"/>
      <c r="B147" s="14"/>
      <c r="C147" s="14"/>
      <c r="I147" s="362"/>
    </row>
    <row r="148" spans="1:9" ht="12.75" customHeight="1" x14ac:dyDescent="0.2">
      <c r="A148" s="404"/>
      <c r="B148" s="14"/>
      <c r="C148" s="14"/>
      <c r="I148" s="362"/>
    </row>
    <row r="149" spans="1:9" ht="12.75" customHeight="1" x14ac:dyDescent="0.2">
      <c r="A149" s="404"/>
      <c r="B149" s="14"/>
      <c r="C149" s="14"/>
      <c r="I149" s="362"/>
    </row>
    <row r="150" spans="1:9" ht="12.75" customHeight="1" x14ac:dyDescent="0.2">
      <c r="A150" s="404"/>
      <c r="B150" s="14"/>
      <c r="C150" s="14"/>
      <c r="I150" s="362"/>
    </row>
    <row r="151" spans="1:9" ht="12.75" customHeight="1" x14ac:dyDescent="0.2">
      <c r="A151" s="404"/>
      <c r="B151" s="14"/>
      <c r="C151" s="14"/>
      <c r="I151" s="362"/>
    </row>
    <row r="152" spans="1:9" ht="12.75" customHeight="1" x14ac:dyDescent="0.2">
      <c r="A152" s="404"/>
      <c r="B152" s="14"/>
      <c r="C152" s="14"/>
      <c r="I152" s="362"/>
    </row>
    <row r="153" spans="1:9" ht="12.75" customHeight="1" x14ac:dyDescent="0.2">
      <c r="A153" s="404"/>
      <c r="B153" s="14"/>
      <c r="C153" s="14"/>
      <c r="I153" s="362"/>
    </row>
    <row r="154" spans="1:9" ht="12.75" customHeight="1" x14ac:dyDescent="0.2">
      <c r="A154" s="404"/>
      <c r="B154" s="14"/>
      <c r="C154" s="14"/>
      <c r="I154" s="362"/>
    </row>
    <row r="155" spans="1:9" ht="12.75" customHeight="1" x14ac:dyDescent="0.2">
      <c r="A155" s="404"/>
      <c r="B155" s="14"/>
      <c r="C155" s="14"/>
      <c r="I155" s="362"/>
    </row>
    <row r="156" spans="1:9" ht="12.75" customHeight="1" x14ac:dyDescent="0.2">
      <c r="A156" s="404"/>
      <c r="B156" s="14"/>
      <c r="C156" s="14"/>
      <c r="I156" s="362"/>
    </row>
    <row r="157" spans="1:9" ht="12.75" customHeight="1" x14ac:dyDescent="0.2">
      <c r="A157" s="404"/>
      <c r="B157" s="14"/>
      <c r="C157" s="14"/>
      <c r="I157" s="362"/>
    </row>
    <row r="158" spans="1:9" ht="12.75" customHeight="1" x14ac:dyDescent="0.2">
      <c r="A158" s="404"/>
      <c r="B158" s="14"/>
      <c r="C158" s="14"/>
      <c r="I158" s="362"/>
    </row>
    <row r="159" spans="1:9" ht="12.75" customHeight="1" x14ac:dyDescent="0.2">
      <c r="A159" s="404"/>
      <c r="B159" s="14"/>
      <c r="C159" s="14"/>
      <c r="I159" s="362"/>
    </row>
    <row r="160" spans="1:9" ht="12.75" customHeight="1" x14ac:dyDescent="0.2">
      <c r="A160" s="404"/>
      <c r="B160" s="14"/>
      <c r="C160" s="14"/>
      <c r="I160" s="362"/>
    </row>
    <row r="161" spans="1:9" ht="12.75" customHeight="1" x14ac:dyDescent="0.2">
      <c r="A161" s="404"/>
      <c r="B161" s="14"/>
      <c r="C161" s="14"/>
      <c r="I161" s="362"/>
    </row>
    <row r="162" spans="1:9" ht="12.75" customHeight="1" x14ac:dyDescent="0.2">
      <c r="A162" s="404"/>
      <c r="B162" s="14"/>
      <c r="C162" s="14"/>
      <c r="I162" s="362"/>
    </row>
    <row r="163" spans="1:9" ht="12.75" customHeight="1" x14ac:dyDescent="0.2">
      <c r="A163" s="404"/>
      <c r="B163" s="14"/>
      <c r="C163" s="14"/>
      <c r="I163" s="362"/>
    </row>
    <row r="164" spans="1:9" ht="12.75" customHeight="1" x14ac:dyDescent="0.2">
      <c r="A164" s="404"/>
      <c r="B164" s="14"/>
      <c r="C164" s="14"/>
      <c r="I164" s="362"/>
    </row>
    <row r="165" spans="1:9" ht="12.75" customHeight="1" x14ac:dyDescent="0.2">
      <c r="A165" s="404"/>
      <c r="B165" s="14"/>
      <c r="C165" s="14"/>
      <c r="I165" s="362"/>
    </row>
    <row r="166" spans="1:9" ht="12.75" customHeight="1" x14ac:dyDescent="0.2">
      <c r="A166" s="404"/>
      <c r="B166" s="14"/>
      <c r="C166" s="14"/>
      <c r="I166" s="362"/>
    </row>
    <row r="167" spans="1:9" ht="12.75" customHeight="1" x14ac:dyDescent="0.2">
      <c r="A167" s="404"/>
      <c r="B167" s="14"/>
      <c r="C167" s="14"/>
      <c r="I167" s="362"/>
    </row>
    <row r="168" spans="1:9" ht="12.75" customHeight="1" x14ac:dyDescent="0.2">
      <c r="A168" s="404"/>
      <c r="B168" s="14"/>
      <c r="C168" s="14"/>
      <c r="I168" s="362"/>
    </row>
    <row r="169" spans="1:9" ht="12.75" customHeight="1" x14ac:dyDescent="0.2">
      <c r="A169" s="404"/>
      <c r="B169" s="14"/>
      <c r="C169" s="14"/>
      <c r="I169" s="362"/>
    </row>
    <row r="170" spans="1:9" ht="12.75" customHeight="1" x14ac:dyDescent="0.2">
      <c r="A170" s="404"/>
      <c r="B170" s="14"/>
      <c r="C170" s="14"/>
      <c r="I170" s="362"/>
    </row>
    <row r="171" spans="1:9" ht="12.75" customHeight="1" x14ac:dyDescent="0.2">
      <c r="A171" s="404"/>
      <c r="B171" s="14"/>
      <c r="C171" s="14"/>
      <c r="I171" s="362"/>
    </row>
    <row r="172" spans="1:9" ht="12.75" customHeight="1" x14ac:dyDescent="0.2">
      <c r="A172" s="404"/>
      <c r="B172" s="14"/>
      <c r="C172" s="14"/>
      <c r="I172" s="362"/>
    </row>
    <row r="173" spans="1:9" ht="12.75" customHeight="1" x14ac:dyDescent="0.2">
      <c r="A173" s="404"/>
      <c r="B173" s="14"/>
      <c r="C173" s="14"/>
      <c r="I173" s="362"/>
    </row>
    <row r="174" spans="1:9" ht="12.75" customHeight="1" x14ac:dyDescent="0.2">
      <c r="A174" s="404"/>
      <c r="B174" s="14"/>
      <c r="C174" s="14"/>
      <c r="I174" s="362"/>
    </row>
    <row r="175" spans="1:9" ht="12.75" customHeight="1" x14ac:dyDescent="0.2">
      <c r="A175" s="404"/>
      <c r="B175" s="14"/>
      <c r="C175" s="14"/>
      <c r="I175" s="362"/>
    </row>
    <row r="176" spans="1:9" ht="12.75" customHeight="1" x14ac:dyDescent="0.2">
      <c r="A176" s="404"/>
      <c r="B176" s="14"/>
      <c r="C176" s="14"/>
      <c r="I176" s="362"/>
    </row>
    <row r="177" spans="1:9" ht="12.75" customHeight="1" x14ac:dyDescent="0.2">
      <c r="A177" s="404"/>
      <c r="B177" s="14"/>
      <c r="C177" s="14"/>
      <c r="I177" s="362"/>
    </row>
    <row r="178" spans="1:9" ht="12.75" customHeight="1" x14ac:dyDescent="0.2">
      <c r="A178" s="404"/>
      <c r="B178" s="14"/>
      <c r="C178" s="14"/>
      <c r="I178" s="362"/>
    </row>
    <row r="179" spans="1:9" ht="12.75" customHeight="1" x14ac:dyDescent="0.2">
      <c r="A179" s="404"/>
      <c r="B179" s="14"/>
      <c r="C179" s="14"/>
      <c r="I179" s="362"/>
    </row>
    <row r="180" spans="1:9" ht="12.75" customHeight="1" x14ac:dyDescent="0.2">
      <c r="A180" s="404"/>
      <c r="B180" s="14"/>
      <c r="C180" s="14"/>
      <c r="I180" s="362"/>
    </row>
    <row r="181" spans="1:9" ht="12.75" customHeight="1" x14ac:dyDescent="0.2">
      <c r="A181" s="404"/>
      <c r="B181" s="14"/>
      <c r="C181" s="14"/>
      <c r="I181" s="362"/>
    </row>
    <row r="182" spans="1:9" ht="12.75" customHeight="1" x14ac:dyDescent="0.2">
      <c r="A182" s="404"/>
      <c r="B182" s="14"/>
      <c r="C182" s="14"/>
      <c r="I182" s="362"/>
    </row>
    <row r="183" spans="1:9" ht="12.75" customHeight="1" x14ac:dyDescent="0.2">
      <c r="A183" s="404"/>
      <c r="B183" s="14"/>
      <c r="C183" s="14"/>
      <c r="I183" s="362"/>
    </row>
    <row r="184" spans="1:9" ht="12.75" customHeight="1" x14ac:dyDescent="0.2">
      <c r="A184" s="404"/>
      <c r="B184" s="14"/>
      <c r="C184" s="14"/>
      <c r="I184" s="362"/>
    </row>
    <row r="185" spans="1:9" ht="12.75" customHeight="1" x14ac:dyDescent="0.2">
      <c r="A185" s="404"/>
      <c r="B185" s="14"/>
      <c r="C185" s="14"/>
      <c r="I185" s="362"/>
    </row>
    <row r="186" spans="1:9" ht="12.75" customHeight="1" x14ac:dyDescent="0.2">
      <c r="A186" s="404"/>
      <c r="B186" s="14"/>
      <c r="C186" s="14"/>
      <c r="I186" s="362"/>
    </row>
    <row r="187" spans="1:9" ht="12.75" customHeight="1" x14ac:dyDescent="0.2">
      <c r="A187" s="404"/>
      <c r="B187" s="14"/>
      <c r="C187" s="14"/>
      <c r="I187" s="362"/>
    </row>
    <row r="188" spans="1:9" ht="12.75" customHeight="1" x14ac:dyDescent="0.2">
      <c r="A188" s="404"/>
      <c r="B188" s="14"/>
      <c r="C188" s="14"/>
      <c r="I188" s="362"/>
    </row>
    <row r="189" spans="1:9" ht="12.75" customHeight="1" x14ac:dyDescent="0.2">
      <c r="A189" s="404"/>
      <c r="B189" s="14"/>
      <c r="C189" s="14"/>
      <c r="I189" s="362"/>
    </row>
    <row r="190" spans="1:9" ht="12.75" customHeight="1" x14ac:dyDescent="0.2">
      <c r="A190" s="404"/>
      <c r="B190" s="14"/>
      <c r="C190" s="14"/>
      <c r="I190" s="362"/>
    </row>
    <row r="191" spans="1:9" ht="12.75" customHeight="1" x14ac:dyDescent="0.2">
      <c r="A191" s="404"/>
      <c r="B191" s="14"/>
      <c r="C191" s="14"/>
      <c r="I191" s="362"/>
    </row>
    <row r="192" spans="1:9" ht="12.75" customHeight="1" x14ac:dyDescent="0.2">
      <c r="A192" s="404"/>
      <c r="B192" s="14"/>
      <c r="C192" s="14"/>
      <c r="I192" s="362"/>
    </row>
    <row r="193" spans="1:9" ht="12.75" customHeight="1" x14ac:dyDescent="0.2">
      <c r="A193" s="404"/>
      <c r="B193" s="14"/>
      <c r="C193" s="14"/>
      <c r="I193" s="362"/>
    </row>
    <row r="194" spans="1:9" ht="12.75" customHeight="1" x14ac:dyDescent="0.2">
      <c r="A194" s="404"/>
      <c r="B194" s="14"/>
      <c r="C194" s="14"/>
      <c r="I194" s="362"/>
    </row>
    <row r="195" spans="1:9" ht="12.75" customHeight="1" x14ac:dyDescent="0.2">
      <c r="A195" s="404"/>
      <c r="B195" s="14"/>
      <c r="C195" s="14"/>
      <c r="I195" s="362"/>
    </row>
    <row r="196" spans="1:9" ht="12.75" customHeight="1" x14ac:dyDescent="0.2">
      <c r="A196" s="404"/>
      <c r="B196" s="14"/>
      <c r="C196" s="14"/>
      <c r="I196" s="362"/>
    </row>
    <row r="197" spans="1:9" ht="12.75" customHeight="1" x14ac:dyDescent="0.2">
      <c r="A197" s="404"/>
      <c r="B197" s="14"/>
      <c r="C197" s="14"/>
      <c r="I197" s="362"/>
    </row>
    <row r="198" spans="1:9" ht="12.75" customHeight="1" x14ac:dyDescent="0.2">
      <c r="A198" s="404"/>
      <c r="B198" s="14"/>
      <c r="C198" s="14"/>
      <c r="I198" s="362"/>
    </row>
    <row r="199" spans="1:9" ht="12.75" customHeight="1" x14ac:dyDescent="0.2">
      <c r="A199" s="404"/>
      <c r="B199" s="14"/>
      <c r="C199" s="14"/>
      <c r="I199" s="362"/>
    </row>
    <row r="200" spans="1:9" ht="12.75" customHeight="1" x14ac:dyDescent="0.2">
      <c r="A200" s="404"/>
      <c r="B200" s="14"/>
      <c r="C200" s="14"/>
      <c r="I200" s="362"/>
    </row>
    <row r="201" spans="1:9" ht="12.75" customHeight="1" x14ac:dyDescent="0.2">
      <c r="A201" s="404"/>
      <c r="B201" s="14"/>
      <c r="C201" s="14"/>
      <c r="I201" s="362"/>
    </row>
    <row r="202" spans="1:9" ht="12.75" customHeight="1" x14ac:dyDescent="0.2">
      <c r="A202" s="404"/>
      <c r="B202" s="14"/>
      <c r="C202" s="14"/>
      <c r="I202" s="362"/>
    </row>
    <row r="203" spans="1:9" ht="12.75" customHeight="1" x14ac:dyDescent="0.2">
      <c r="A203" s="404"/>
      <c r="B203" s="14"/>
      <c r="C203" s="14"/>
      <c r="I203" s="362"/>
    </row>
    <row r="204" spans="1:9" ht="12.75" customHeight="1" x14ac:dyDescent="0.2">
      <c r="A204" s="404"/>
      <c r="B204" s="14"/>
      <c r="C204" s="14"/>
      <c r="I204" s="362"/>
    </row>
    <row r="205" spans="1:9" ht="12.75" customHeight="1" x14ac:dyDescent="0.2">
      <c r="A205" s="404"/>
      <c r="B205" s="14"/>
      <c r="C205" s="14"/>
      <c r="I205" s="362"/>
    </row>
    <row r="206" spans="1:9" ht="12.75" customHeight="1" x14ac:dyDescent="0.2">
      <c r="A206" s="404"/>
      <c r="B206" s="14"/>
      <c r="C206" s="14"/>
      <c r="I206" s="362"/>
    </row>
    <row r="207" spans="1:9" ht="12.75" customHeight="1" x14ac:dyDescent="0.2">
      <c r="A207" s="404"/>
      <c r="B207" s="14"/>
      <c r="C207" s="14"/>
      <c r="I207" s="362"/>
    </row>
    <row r="208" spans="1:9" ht="12.75" customHeight="1" x14ac:dyDescent="0.2">
      <c r="A208" s="404"/>
      <c r="B208" s="14"/>
      <c r="C208" s="14"/>
      <c r="I208" s="362"/>
    </row>
    <row r="209" spans="1:9" ht="12.75" customHeight="1" x14ac:dyDescent="0.2">
      <c r="A209" s="404"/>
      <c r="B209" s="14"/>
      <c r="C209" s="14"/>
      <c r="I209" s="362"/>
    </row>
    <row r="210" spans="1:9" ht="12.75" customHeight="1" x14ac:dyDescent="0.2">
      <c r="A210" s="404"/>
      <c r="B210" s="14"/>
      <c r="C210" s="14"/>
      <c r="I210" s="362"/>
    </row>
    <row r="211" spans="1:9" ht="12.75" customHeight="1" x14ac:dyDescent="0.2">
      <c r="A211" s="404"/>
      <c r="B211" s="14"/>
      <c r="C211" s="14"/>
      <c r="I211" s="362"/>
    </row>
    <row r="212" spans="1:9" ht="12.75" customHeight="1" x14ac:dyDescent="0.2">
      <c r="A212" s="404"/>
      <c r="B212" s="14"/>
      <c r="C212" s="14"/>
      <c r="I212" s="362"/>
    </row>
    <row r="213" spans="1:9" ht="12.75" customHeight="1" x14ac:dyDescent="0.2">
      <c r="A213" s="404"/>
      <c r="B213" s="14"/>
      <c r="C213" s="14"/>
      <c r="I213" s="362"/>
    </row>
    <row r="214" spans="1:9" ht="12.75" customHeight="1" x14ac:dyDescent="0.2">
      <c r="A214" s="404"/>
      <c r="B214" s="14"/>
      <c r="C214" s="14"/>
      <c r="I214" s="362"/>
    </row>
    <row r="215" spans="1:9" ht="12.75" customHeight="1" x14ac:dyDescent="0.2">
      <c r="A215" s="404"/>
      <c r="B215" s="14"/>
      <c r="C215" s="14"/>
      <c r="I215" s="362"/>
    </row>
    <row r="216" spans="1:9" ht="12.75" customHeight="1" x14ac:dyDescent="0.2">
      <c r="A216" s="404"/>
      <c r="B216" s="14"/>
      <c r="C216" s="14"/>
      <c r="I216" s="362"/>
    </row>
    <row r="217" spans="1:9" ht="12.75" customHeight="1" x14ac:dyDescent="0.2">
      <c r="A217" s="404"/>
      <c r="B217" s="14"/>
      <c r="C217" s="14"/>
      <c r="I217" s="362"/>
    </row>
    <row r="218" spans="1:9" ht="12.75" customHeight="1" x14ac:dyDescent="0.2">
      <c r="A218" s="404"/>
      <c r="B218" s="14"/>
      <c r="C218" s="14"/>
      <c r="I218" s="362"/>
    </row>
    <row r="219" spans="1:9" ht="12.75" customHeight="1" x14ac:dyDescent="0.2">
      <c r="A219" s="404"/>
      <c r="B219" s="14"/>
      <c r="C219" s="14"/>
      <c r="I219" s="362"/>
    </row>
    <row r="220" spans="1:9" ht="12.75" customHeight="1" x14ac:dyDescent="0.2">
      <c r="A220" s="404"/>
      <c r="B220" s="14"/>
      <c r="C220" s="14"/>
      <c r="I220" s="362"/>
    </row>
    <row r="221" spans="1:9" ht="12.75" customHeight="1" x14ac:dyDescent="0.2">
      <c r="A221" s="404"/>
      <c r="B221" s="14"/>
      <c r="C221" s="14"/>
      <c r="I221" s="362"/>
    </row>
    <row r="222" spans="1:9" ht="12.75" customHeight="1" x14ac:dyDescent="0.2">
      <c r="A222" s="404"/>
      <c r="B222" s="14"/>
      <c r="C222" s="14"/>
      <c r="I222" s="362"/>
    </row>
    <row r="223" spans="1:9" ht="12.75" customHeight="1" x14ac:dyDescent="0.2">
      <c r="A223" s="404"/>
      <c r="B223" s="14"/>
      <c r="C223" s="14"/>
      <c r="I223" s="362"/>
    </row>
    <row r="224" spans="1:9" ht="12.75" customHeight="1" x14ac:dyDescent="0.2">
      <c r="A224" s="404"/>
      <c r="B224" s="14"/>
      <c r="C224" s="14"/>
      <c r="I224" s="362"/>
    </row>
    <row r="225" spans="1:9" ht="12.75" customHeight="1" x14ac:dyDescent="0.2">
      <c r="A225" s="404"/>
      <c r="B225" s="14"/>
      <c r="C225" s="14"/>
      <c r="I225" s="362"/>
    </row>
    <row r="226" spans="1:9" ht="12.75" customHeight="1" x14ac:dyDescent="0.2">
      <c r="A226" s="404"/>
      <c r="B226" s="14"/>
      <c r="C226" s="14"/>
      <c r="I226" s="362"/>
    </row>
    <row r="227" spans="1:9" ht="12.75" customHeight="1" x14ac:dyDescent="0.2">
      <c r="A227" s="404"/>
      <c r="B227" s="14"/>
      <c r="C227" s="14"/>
      <c r="I227" s="362"/>
    </row>
    <row r="228" spans="1:9" ht="12.75" customHeight="1" x14ac:dyDescent="0.2">
      <c r="A228" s="404"/>
      <c r="B228" s="14"/>
      <c r="C228" s="14"/>
      <c r="I228" s="362"/>
    </row>
    <row r="229" spans="1:9" ht="12.75" customHeight="1" x14ac:dyDescent="0.2">
      <c r="A229" s="404"/>
      <c r="B229" s="14"/>
      <c r="C229" s="14"/>
      <c r="I229" s="362"/>
    </row>
    <row r="230" spans="1:9" ht="12.75" customHeight="1" x14ac:dyDescent="0.2">
      <c r="A230" s="404"/>
      <c r="B230" s="14"/>
      <c r="C230" s="14"/>
      <c r="I230" s="362"/>
    </row>
    <row r="231" spans="1:9" ht="12.75" customHeight="1" x14ac:dyDescent="0.2">
      <c r="A231" s="404"/>
      <c r="B231" s="14"/>
      <c r="C231" s="14"/>
      <c r="I231" s="362"/>
    </row>
    <row r="232" spans="1:9" ht="12.75" customHeight="1" x14ac:dyDescent="0.2">
      <c r="A232" s="404"/>
      <c r="B232" s="14"/>
      <c r="C232" s="14"/>
      <c r="I232" s="362"/>
    </row>
    <row r="233" spans="1:9" ht="12.75" customHeight="1" x14ac:dyDescent="0.2">
      <c r="A233" s="404"/>
      <c r="B233" s="14"/>
      <c r="C233" s="14"/>
      <c r="I233" s="362"/>
    </row>
    <row r="234" spans="1:9" ht="12.75" customHeight="1" x14ac:dyDescent="0.2">
      <c r="A234" s="404"/>
      <c r="B234" s="14"/>
      <c r="C234" s="14"/>
      <c r="I234" s="362"/>
    </row>
    <row r="235" spans="1:9" ht="12.75" customHeight="1" x14ac:dyDescent="0.2">
      <c r="A235" s="404"/>
      <c r="B235" s="14"/>
      <c r="C235" s="14"/>
      <c r="I235" s="362"/>
    </row>
    <row r="236" spans="1:9" ht="12.75" customHeight="1" x14ac:dyDescent="0.2">
      <c r="A236" s="404"/>
      <c r="B236" s="14"/>
      <c r="C236" s="14"/>
      <c r="I236" s="362"/>
    </row>
    <row r="237" spans="1:9" ht="12.75" customHeight="1" x14ac:dyDescent="0.2">
      <c r="A237" s="404"/>
      <c r="B237" s="14"/>
      <c r="C237" s="14"/>
      <c r="I237" s="362"/>
    </row>
    <row r="238" spans="1:9" ht="12.75" customHeight="1" x14ac:dyDescent="0.2">
      <c r="A238" s="404"/>
      <c r="B238" s="14"/>
      <c r="C238" s="14"/>
      <c r="I238" s="362"/>
    </row>
    <row r="239" spans="1:9" ht="12.75" customHeight="1" x14ac:dyDescent="0.2">
      <c r="A239" s="404"/>
      <c r="B239" s="14"/>
      <c r="C239" s="14"/>
      <c r="I239" s="362"/>
    </row>
    <row r="240" spans="1:9" ht="12.75" customHeight="1" x14ac:dyDescent="0.2">
      <c r="A240" s="404"/>
      <c r="B240" s="14"/>
      <c r="C240" s="14"/>
      <c r="I240" s="362"/>
    </row>
    <row r="241" spans="1:9" ht="12.75" customHeight="1" x14ac:dyDescent="0.2">
      <c r="A241" s="404"/>
      <c r="B241" s="14"/>
      <c r="C241" s="14"/>
      <c r="I241" s="362"/>
    </row>
    <row r="242" spans="1:9" ht="12.75" customHeight="1" x14ac:dyDescent="0.2">
      <c r="A242" s="404"/>
      <c r="B242" s="14"/>
      <c r="C242" s="14"/>
      <c r="I242" s="362"/>
    </row>
    <row r="243" spans="1:9" ht="12.75" customHeight="1" x14ac:dyDescent="0.2">
      <c r="A243" s="404"/>
      <c r="B243" s="14"/>
      <c r="C243" s="14"/>
      <c r="I243" s="362"/>
    </row>
    <row r="244" spans="1:9" ht="12.75" customHeight="1" x14ac:dyDescent="0.2">
      <c r="A244" s="404"/>
      <c r="B244" s="14"/>
      <c r="C244" s="14"/>
      <c r="I244" s="362"/>
    </row>
    <row r="245" spans="1:9" ht="12.75" customHeight="1" x14ac:dyDescent="0.2">
      <c r="A245" s="404"/>
      <c r="B245" s="14"/>
      <c r="C245" s="14"/>
      <c r="I245" s="362"/>
    </row>
    <row r="246" spans="1:9" ht="12.75" customHeight="1" x14ac:dyDescent="0.2">
      <c r="A246" s="404"/>
      <c r="B246" s="14"/>
      <c r="C246" s="14"/>
      <c r="I246" s="362"/>
    </row>
    <row r="247" spans="1:9" ht="12.75" customHeight="1" x14ac:dyDescent="0.2">
      <c r="A247" s="404"/>
      <c r="B247" s="14"/>
      <c r="C247" s="14"/>
      <c r="I247" s="362"/>
    </row>
    <row r="248" spans="1:9" ht="12.75" customHeight="1" x14ac:dyDescent="0.2">
      <c r="A248" s="404"/>
      <c r="B248" s="14"/>
      <c r="C248" s="14"/>
      <c r="I248" s="362"/>
    </row>
    <row r="249" spans="1:9" ht="12.75" customHeight="1" x14ac:dyDescent="0.2">
      <c r="A249" s="404"/>
      <c r="B249" s="14"/>
      <c r="C249" s="14"/>
      <c r="I249" s="362"/>
    </row>
    <row r="250" spans="1:9" ht="12.75" customHeight="1" x14ac:dyDescent="0.2">
      <c r="A250" s="404"/>
      <c r="B250" s="14"/>
      <c r="C250" s="14"/>
      <c r="I250" s="362"/>
    </row>
    <row r="251" spans="1:9" ht="12.75" customHeight="1" x14ac:dyDescent="0.2">
      <c r="A251" s="404"/>
      <c r="B251" s="14"/>
      <c r="C251" s="14"/>
      <c r="I251" s="362"/>
    </row>
    <row r="252" spans="1:9" ht="12.75" customHeight="1" x14ac:dyDescent="0.2">
      <c r="A252" s="404"/>
      <c r="B252" s="14"/>
      <c r="C252" s="14"/>
      <c r="I252" s="362"/>
    </row>
    <row r="253" spans="1:9" ht="12.75" customHeight="1" x14ac:dyDescent="0.2">
      <c r="A253" s="404"/>
      <c r="B253" s="14"/>
      <c r="C253" s="14"/>
      <c r="I253" s="362"/>
    </row>
    <row r="254" spans="1:9" ht="12.75" customHeight="1" x14ac:dyDescent="0.2">
      <c r="A254" s="404"/>
      <c r="B254" s="14"/>
      <c r="C254" s="14"/>
      <c r="I254" s="362"/>
    </row>
    <row r="255" spans="1:9" ht="12.75" customHeight="1" x14ac:dyDescent="0.2">
      <c r="A255" s="404"/>
      <c r="B255" s="14"/>
      <c r="C255" s="14"/>
      <c r="I255" s="362"/>
    </row>
    <row r="256" spans="1:9" ht="12.75" customHeight="1" x14ac:dyDescent="0.2">
      <c r="A256" s="404"/>
      <c r="B256" s="14"/>
      <c r="C256" s="14"/>
      <c r="I256" s="362"/>
    </row>
    <row r="257" spans="1:9" ht="12.75" customHeight="1" x14ac:dyDescent="0.2">
      <c r="A257" s="404"/>
      <c r="B257" s="14"/>
      <c r="C257" s="14"/>
      <c r="I257" s="362"/>
    </row>
    <row r="258" spans="1:9" ht="12.75" customHeight="1" x14ac:dyDescent="0.2">
      <c r="A258" s="404"/>
      <c r="B258" s="14"/>
      <c r="C258" s="14"/>
      <c r="I258" s="362"/>
    </row>
    <row r="259" spans="1:9" ht="12.75" customHeight="1" x14ac:dyDescent="0.2">
      <c r="A259" s="404"/>
      <c r="B259" s="14"/>
      <c r="C259" s="14"/>
      <c r="I259" s="362"/>
    </row>
    <row r="260" spans="1:9" ht="12.75" customHeight="1" x14ac:dyDescent="0.2">
      <c r="A260" s="404"/>
      <c r="B260" s="14"/>
      <c r="C260" s="14"/>
      <c r="I260" s="362"/>
    </row>
    <row r="261" spans="1:9" ht="12.75" customHeight="1" x14ac:dyDescent="0.2">
      <c r="A261" s="404"/>
      <c r="B261" s="14"/>
      <c r="C261" s="14"/>
      <c r="I261" s="362"/>
    </row>
    <row r="262" spans="1:9" ht="12.75" customHeight="1" x14ac:dyDescent="0.2">
      <c r="A262" s="404"/>
      <c r="B262" s="14"/>
      <c r="C262" s="14"/>
      <c r="I262" s="362"/>
    </row>
    <row r="263" spans="1:9" ht="12.75" customHeight="1" x14ac:dyDescent="0.2">
      <c r="A263" s="404"/>
      <c r="B263" s="14"/>
      <c r="C263" s="14"/>
      <c r="I263" s="362"/>
    </row>
    <row r="264" spans="1:9" ht="12.75" customHeight="1" x14ac:dyDescent="0.2">
      <c r="A264" s="404"/>
      <c r="B264" s="14"/>
      <c r="C264" s="14"/>
      <c r="I264" s="362"/>
    </row>
    <row r="265" spans="1:9" ht="12.75" customHeight="1" x14ac:dyDescent="0.2">
      <c r="A265" s="404"/>
      <c r="B265" s="14"/>
      <c r="C265" s="14"/>
      <c r="I265" s="362"/>
    </row>
    <row r="266" spans="1:9" ht="12.75" customHeight="1" x14ac:dyDescent="0.2">
      <c r="A266" s="404"/>
      <c r="B266" s="14"/>
      <c r="C266" s="14"/>
      <c r="I266" s="362"/>
    </row>
    <row r="267" spans="1:9" ht="12.75" customHeight="1" x14ac:dyDescent="0.2">
      <c r="A267" s="404"/>
      <c r="B267" s="14"/>
      <c r="C267" s="14"/>
      <c r="I267" s="362"/>
    </row>
    <row r="268" spans="1:9" ht="12.75" customHeight="1" x14ac:dyDescent="0.2">
      <c r="A268" s="404"/>
      <c r="B268" s="14"/>
      <c r="C268" s="14"/>
      <c r="I268" s="362"/>
    </row>
    <row r="269" spans="1:9" ht="12.75" customHeight="1" x14ac:dyDescent="0.2">
      <c r="A269" s="404"/>
      <c r="B269" s="14"/>
      <c r="C269" s="14"/>
      <c r="I269" s="362"/>
    </row>
    <row r="270" spans="1:9" ht="12.75" customHeight="1" x14ac:dyDescent="0.2">
      <c r="A270" s="404"/>
      <c r="B270" s="14"/>
      <c r="C270" s="14"/>
      <c r="I270" s="362"/>
    </row>
    <row r="271" spans="1:9" ht="12.75" customHeight="1" x14ac:dyDescent="0.2">
      <c r="A271" s="404"/>
      <c r="B271" s="14"/>
      <c r="C271" s="14"/>
      <c r="I271" s="362"/>
    </row>
    <row r="272" spans="1:9" ht="12.75" customHeight="1" x14ac:dyDescent="0.2">
      <c r="A272" s="404"/>
      <c r="B272" s="14"/>
      <c r="C272" s="14"/>
      <c r="I272" s="362"/>
    </row>
    <row r="273" spans="1:9" ht="12.75" customHeight="1" x14ac:dyDescent="0.2">
      <c r="A273" s="404"/>
      <c r="B273" s="14"/>
      <c r="C273" s="14"/>
      <c r="I273" s="362"/>
    </row>
    <row r="274" spans="1:9" ht="12.75" customHeight="1" x14ac:dyDescent="0.2">
      <c r="A274" s="404"/>
      <c r="B274" s="14"/>
      <c r="C274" s="14"/>
      <c r="I274" s="362"/>
    </row>
    <row r="275" spans="1:9" ht="12.75" customHeight="1" x14ac:dyDescent="0.2">
      <c r="A275" s="404"/>
      <c r="B275" s="14"/>
      <c r="C275" s="14"/>
      <c r="I275" s="362"/>
    </row>
    <row r="276" spans="1:9" ht="12.75" customHeight="1" x14ac:dyDescent="0.2">
      <c r="A276" s="404"/>
      <c r="B276" s="14"/>
      <c r="C276" s="14"/>
      <c r="I276" s="362"/>
    </row>
    <row r="277" spans="1:9" ht="12.75" customHeight="1" x14ac:dyDescent="0.2">
      <c r="A277" s="404"/>
      <c r="B277" s="14"/>
      <c r="C277" s="14"/>
      <c r="I277" s="362"/>
    </row>
    <row r="278" spans="1:9" ht="12.75" customHeight="1" x14ac:dyDescent="0.2">
      <c r="A278" s="404"/>
      <c r="B278" s="14"/>
      <c r="C278" s="14"/>
      <c r="I278" s="362"/>
    </row>
    <row r="279" spans="1:9" ht="12.75" customHeight="1" x14ac:dyDescent="0.2">
      <c r="A279" s="404"/>
      <c r="B279" s="14"/>
      <c r="C279" s="14"/>
      <c r="I279" s="362"/>
    </row>
    <row r="280" spans="1:9" ht="12.75" customHeight="1" x14ac:dyDescent="0.2">
      <c r="A280" s="404"/>
      <c r="B280" s="14"/>
      <c r="C280" s="14"/>
      <c r="I280" s="362"/>
    </row>
    <row r="281" spans="1:9" ht="12.75" customHeight="1" x14ac:dyDescent="0.2">
      <c r="A281" s="404"/>
      <c r="B281" s="14"/>
      <c r="C281" s="14"/>
      <c r="I281" s="362"/>
    </row>
    <row r="282" spans="1:9" ht="12.75" customHeight="1" x14ac:dyDescent="0.2">
      <c r="A282" s="404"/>
      <c r="B282" s="14"/>
      <c r="C282" s="14"/>
      <c r="I282" s="362"/>
    </row>
    <row r="283" spans="1:9" ht="12.75" customHeight="1" x14ac:dyDescent="0.2">
      <c r="A283" s="404"/>
      <c r="B283" s="14"/>
      <c r="C283" s="14"/>
      <c r="I283" s="362"/>
    </row>
    <row r="284" spans="1:9" ht="12.75" customHeight="1" x14ac:dyDescent="0.2">
      <c r="A284" s="404"/>
      <c r="B284" s="14"/>
      <c r="C284" s="14"/>
      <c r="I284" s="362"/>
    </row>
    <row r="285" spans="1:9" ht="12.75" customHeight="1" x14ac:dyDescent="0.2">
      <c r="A285" s="404"/>
      <c r="B285" s="14"/>
      <c r="C285" s="14"/>
      <c r="I285" s="362"/>
    </row>
    <row r="286" spans="1:9" ht="12.75" customHeight="1" x14ac:dyDescent="0.2">
      <c r="A286" s="404"/>
      <c r="B286" s="14"/>
      <c r="C286" s="14"/>
      <c r="I286" s="362"/>
    </row>
    <row r="287" spans="1:9" ht="12.75" customHeight="1" x14ac:dyDescent="0.2">
      <c r="A287" s="404"/>
      <c r="B287" s="14"/>
      <c r="C287" s="14"/>
      <c r="I287" s="362"/>
    </row>
    <row r="288" spans="1:9" ht="12.75" customHeight="1" x14ac:dyDescent="0.2">
      <c r="A288" s="404"/>
      <c r="B288" s="14"/>
      <c r="C288" s="14"/>
      <c r="I288" s="362"/>
    </row>
    <row r="289" spans="1:9" ht="12.75" customHeight="1" x14ac:dyDescent="0.2">
      <c r="A289" s="404"/>
      <c r="B289" s="14"/>
      <c r="C289" s="14"/>
      <c r="I289" s="362"/>
    </row>
    <row r="290" spans="1:9" ht="12.75" customHeight="1" x14ac:dyDescent="0.2">
      <c r="A290" s="404"/>
      <c r="B290" s="14"/>
      <c r="C290" s="14"/>
      <c r="I290" s="362"/>
    </row>
    <row r="291" spans="1:9" ht="12.75" customHeight="1" x14ac:dyDescent="0.2">
      <c r="A291" s="404"/>
      <c r="B291" s="14"/>
      <c r="C291" s="14"/>
      <c r="I291" s="362"/>
    </row>
    <row r="292" spans="1:9" ht="12.75" customHeight="1" x14ac:dyDescent="0.2">
      <c r="A292" s="404"/>
      <c r="B292" s="14"/>
      <c r="C292" s="14"/>
      <c r="I292" s="362"/>
    </row>
    <row r="293" spans="1:9" ht="12.75" customHeight="1" x14ac:dyDescent="0.2">
      <c r="A293" s="404"/>
      <c r="B293" s="14"/>
      <c r="C293" s="14"/>
      <c r="I293" s="362"/>
    </row>
    <row r="294" spans="1:9" ht="12.75" customHeight="1" x14ac:dyDescent="0.2">
      <c r="A294" s="404"/>
      <c r="B294" s="14"/>
      <c r="C294" s="14"/>
      <c r="I294" s="362"/>
    </row>
    <row r="295" spans="1:9" ht="12.75" customHeight="1" x14ac:dyDescent="0.2">
      <c r="A295" s="404"/>
      <c r="B295" s="14"/>
      <c r="C295" s="14"/>
      <c r="I295" s="362"/>
    </row>
    <row r="296" spans="1:9" ht="12.75" customHeight="1" x14ac:dyDescent="0.2">
      <c r="A296" s="404"/>
      <c r="B296" s="14"/>
      <c r="C296" s="14"/>
      <c r="I296" s="362"/>
    </row>
    <row r="297" spans="1:9" ht="12.75" customHeight="1" x14ac:dyDescent="0.2">
      <c r="A297" s="404"/>
      <c r="B297" s="14"/>
      <c r="C297" s="14"/>
      <c r="I297" s="362"/>
    </row>
    <row r="298" spans="1:9" ht="12.75" customHeight="1" x14ac:dyDescent="0.2">
      <c r="A298" s="404"/>
      <c r="B298" s="14"/>
      <c r="C298" s="14"/>
      <c r="I298" s="362"/>
    </row>
    <row r="299" spans="1:9" ht="12.75" customHeight="1" x14ac:dyDescent="0.2">
      <c r="A299" s="404"/>
      <c r="B299" s="14"/>
      <c r="C299" s="14"/>
      <c r="I299" s="362"/>
    </row>
    <row r="300" spans="1:9" ht="12.75" customHeight="1" x14ac:dyDescent="0.2">
      <c r="A300" s="404"/>
      <c r="B300" s="14"/>
      <c r="C300" s="14"/>
      <c r="I300" s="362"/>
    </row>
    <row r="301" spans="1:9" ht="12.75" customHeight="1" x14ac:dyDescent="0.2">
      <c r="A301" s="404"/>
      <c r="B301" s="14"/>
      <c r="C301" s="14"/>
      <c r="I301" s="362"/>
    </row>
    <row r="302" spans="1:9" ht="12.75" customHeight="1" x14ac:dyDescent="0.2">
      <c r="A302" s="404"/>
      <c r="B302" s="14"/>
      <c r="C302" s="14"/>
      <c r="I302" s="362"/>
    </row>
    <row r="303" spans="1:9" ht="12.75" customHeight="1" x14ac:dyDescent="0.2">
      <c r="A303" s="404"/>
      <c r="B303" s="14"/>
      <c r="C303" s="14"/>
      <c r="I303" s="362"/>
    </row>
    <row r="304" spans="1:9" ht="12.75" customHeight="1" x14ac:dyDescent="0.2">
      <c r="A304" s="404"/>
      <c r="B304" s="14"/>
      <c r="C304" s="14"/>
      <c r="I304" s="362"/>
    </row>
    <row r="305" spans="1:9" ht="12.75" customHeight="1" x14ac:dyDescent="0.2">
      <c r="A305" s="404"/>
      <c r="B305" s="14"/>
      <c r="C305" s="14"/>
      <c r="I305" s="362"/>
    </row>
    <row r="306" spans="1:9" ht="12.75" customHeight="1" x14ac:dyDescent="0.2">
      <c r="A306" s="404"/>
      <c r="B306" s="14"/>
      <c r="C306" s="14"/>
      <c r="I306" s="362"/>
    </row>
    <row r="307" spans="1:9" ht="12.75" customHeight="1" x14ac:dyDescent="0.2">
      <c r="A307" s="404"/>
      <c r="B307" s="14"/>
      <c r="C307" s="14"/>
      <c r="I307" s="362"/>
    </row>
    <row r="308" spans="1:9" ht="12.75" customHeight="1" x14ac:dyDescent="0.2">
      <c r="A308" s="404"/>
      <c r="B308" s="14"/>
      <c r="C308" s="14"/>
      <c r="I308" s="362"/>
    </row>
    <row r="309" spans="1:9" ht="12.75" customHeight="1" x14ac:dyDescent="0.2">
      <c r="A309" s="404"/>
      <c r="B309" s="14"/>
      <c r="C309" s="14"/>
      <c r="I309" s="362"/>
    </row>
    <row r="310" spans="1:9" ht="12.75" customHeight="1" x14ac:dyDescent="0.2">
      <c r="A310" s="404"/>
      <c r="B310" s="14"/>
      <c r="C310" s="14"/>
      <c r="I310" s="362"/>
    </row>
    <row r="311" spans="1:9" ht="12.75" customHeight="1" x14ac:dyDescent="0.2">
      <c r="A311" s="404"/>
      <c r="B311" s="14"/>
      <c r="C311" s="14"/>
      <c r="I311" s="362"/>
    </row>
    <row r="312" spans="1:9" ht="12.75" customHeight="1" x14ac:dyDescent="0.2">
      <c r="A312" s="404"/>
      <c r="B312" s="14"/>
      <c r="C312" s="14"/>
      <c r="I312" s="362"/>
    </row>
    <row r="313" spans="1:9" ht="12.75" customHeight="1" x14ac:dyDescent="0.2">
      <c r="A313" s="404"/>
      <c r="B313" s="14"/>
      <c r="C313" s="14"/>
      <c r="I313" s="362"/>
    </row>
    <row r="314" spans="1:9" ht="12.75" customHeight="1" x14ac:dyDescent="0.2">
      <c r="A314" s="404"/>
      <c r="B314" s="14"/>
      <c r="C314" s="14"/>
      <c r="I314" s="362"/>
    </row>
    <row r="315" spans="1:9" ht="12.75" customHeight="1" x14ac:dyDescent="0.2">
      <c r="A315" s="404"/>
      <c r="B315" s="14"/>
      <c r="C315" s="14"/>
      <c r="I315" s="362"/>
    </row>
    <row r="316" spans="1:9" ht="12.75" customHeight="1" x14ac:dyDescent="0.2">
      <c r="A316" s="404"/>
      <c r="B316" s="14"/>
      <c r="C316" s="14"/>
      <c r="I316" s="362"/>
    </row>
    <row r="317" spans="1:9" ht="12.75" customHeight="1" x14ac:dyDescent="0.2">
      <c r="A317" s="404"/>
      <c r="B317" s="14"/>
      <c r="C317" s="14"/>
      <c r="I317" s="362"/>
    </row>
    <row r="318" spans="1:9" ht="12.75" customHeight="1" x14ac:dyDescent="0.2">
      <c r="A318" s="404"/>
      <c r="B318" s="14"/>
      <c r="C318" s="14"/>
      <c r="I318" s="362"/>
    </row>
    <row r="319" spans="1:9" ht="12.75" customHeight="1" x14ac:dyDescent="0.2">
      <c r="A319" s="404"/>
      <c r="B319" s="14"/>
      <c r="C319" s="14"/>
      <c r="I319" s="362"/>
    </row>
    <row r="320" spans="1:9" ht="12.75" customHeight="1" x14ac:dyDescent="0.2">
      <c r="A320" s="404"/>
      <c r="B320" s="14"/>
      <c r="C320" s="14"/>
      <c r="I320" s="362"/>
    </row>
    <row r="321" spans="1:9" ht="12.75" customHeight="1" x14ac:dyDescent="0.2">
      <c r="A321" s="404"/>
      <c r="B321" s="14"/>
      <c r="C321" s="14"/>
      <c r="I321" s="362"/>
    </row>
    <row r="322" spans="1:9" ht="12.75" customHeight="1" x14ac:dyDescent="0.2">
      <c r="A322" s="404"/>
      <c r="B322" s="14"/>
      <c r="C322" s="14"/>
      <c r="I322" s="362"/>
    </row>
    <row r="323" spans="1:9" ht="12.75" customHeight="1" x14ac:dyDescent="0.2">
      <c r="A323" s="404"/>
      <c r="B323" s="14"/>
      <c r="C323" s="14"/>
      <c r="I323" s="362"/>
    </row>
    <row r="324" spans="1:9" ht="12.75" customHeight="1" x14ac:dyDescent="0.2">
      <c r="A324" s="404"/>
      <c r="B324" s="14"/>
      <c r="C324" s="14"/>
      <c r="I324" s="362"/>
    </row>
    <row r="325" spans="1:9" ht="12.75" customHeight="1" x14ac:dyDescent="0.2">
      <c r="A325" s="404"/>
      <c r="B325" s="14"/>
      <c r="C325" s="14"/>
      <c r="I325" s="362"/>
    </row>
    <row r="326" spans="1:9" ht="12.75" customHeight="1" x14ac:dyDescent="0.2">
      <c r="A326" s="404"/>
      <c r="B326" s="14"/>
      <c r="C326" s="14"/>
      <c r="I326" s="362"/>
    </row>
    <row r="327" spans="1:9" ht="12.75" customHeight="1" x14ac:dyDescent="0.2">
      <c r="A327" s="404"/>
      <c r="B327" s="14"/>
      <c r="C327" s="14"/>
      <c r="I327" s="362"/>
    </row>
    <row r="328" spans="1:9" ht="12.75" customHeight="1" x14ac:dyDescent="0.2">
      <c r="A328" s="404"/>
      <c r="B328" s="14"/>
      <c r="C328" s="14"/>
      <c r="I328" s="362"/>
    </row>
    <row r="329" spans="1:9" ht="12.75" customHeight="1" x14ac:dyDescent="0.2">
      <c r="A329" s="404"/>
      <c r="B329" s="14"/>
      <c r="C329" s="14"/>
      <c r="I329" s="362"/>
    </row>
    <row r="330" spans="1:9" ht="12.75" customHeight="1" x14ac:dyDescent="0.2">
      <c r="A330" s="404"/>
      <c r="B330" s="14"/>
      <c r="C330" s="14"/>
      <c r="I330" s="362"/>
    </row>
    <row r="331" spans="1:9" ht="12.75" customHeight="1" x14ac:dyDescent="0.2">
      <c r="A331" s="404"/>
      <c r="B331" s="14"/>
      <c r="C331" s="14"/>
      <c r="I331" s="362"/>
    </row>
    <row r="332" spans="1:9" ht="12.75" customHeight="1" x14ac:dyDescent="0.2">
      <c r="A332" s="404"/>
      <c r="B332" s="14"/>
      <c r="C332" s="14"/>
      <c r="I332" s="362"/>
    </row>
    <row r="333" spans="1:9" ht="12.75" customHeight="1" x14ac:dyDescent="0.2">
      <c r="A333" s="404"/>
      <c r="B333" s="14"/>
      <c r="C333" s="14"/>
      <c r="I333" s="362"/>
    </row>
    <row r="334" spans="1:9" ht="12.75" customHeight="1" x14ac:dyDescent="0.2">
      <c r="A334" s="404"/>
      <c r="B334" s="14"/>
      <c r="C334" s="14"/>
      <c r="I334" s="362"/>
    </row>
    <row r="335" spans="1:9" ht="12.75" customHeight="1" x14ac:dyDescent="0.2">
      <c r="A335" s="404"/>
      <c r="B335" s="14"/>
      <c r="C335" s="14"/>
      <c r="I335" s="362"/>
    </row>
    <row r="336" spans="1:9" ht="12.75" customHeight="1" x14ac:dyDescent="0.2">
      <c r="A336" s="404"/>
      <c r="B336" s="14"/>
      <c r="C336" s="14"/>
      <c r="I336" s="362"/>
    </row>
    <row r="337" spans="1:9" ht="12.75" customHeight="1" x14ac:dyDescent="0.2">
      <c r="A337" s="404"/>
      <c r="B337" s="14"/>
      <c r="C337" s="14"/>
      <c r="I337" s="362"/>
    </row>
    <row r="338" spans="1:9" ht="12.75" customHeight="1" x14ac:dyDescent="0.2">
      <c r="A338" s="404"/>
      <c r="B338" s="14"/>
      <c r="C338" s="14"/>
      <c r="I338" s="362"/>
    </row>
    <row r="339" spans="1:9" ht="12.75" customHeight="1" x14ac:dyDescent="0.2">
      <c r="A339" s="404"/>
      <c r="B339" s="14"/>
      <c r="C339" s="14"/>
      <c r="I339" s="362"/>
    </row>
    <row r="340" spans="1:9" ht="12.75" customHeight="1" x14ac:dyDescent="0.2">
      <c r="A340" s="404"/>
      <c r="B340" s="14"/>
      <c r="C340" s="14"/>
      <c r="I340" s="362"/>
    </row>
    <row r="341" spans="1:9" ht="12.75" customHeight="1" x14ac:dyDescent="0.2">
      <c r="A341" s="404"/>
      <c r="B341" s="14"/>
      <c r="C341" s="14"/>
      <c r="I341" s="362"/>
    </row>
    <row r="342" spans="1:9" ht="12.75" customHeight="1" x14ac:dyDescent="0.2">
      <c r="A342" s="404"/>
      <c r="B342" s="14"/>
      <c r="C342" s="14"/>
      <c r="I342" s="362"/>
    </row>
    <row r="343" spans="1:9" ht="12.75" customHeight="1" x14ac:dyDescent="0.2">
      <c r="A343" s="404"/>
      <c r="B343" s="14"/>
      <c r="C343" s="14"/>
      <c r="I343" s="362"/>
    </row>
    <row r="344" spans="1:9" ht="12.75" customHeight="1" x14ac:dyDescent="0.2">
      <c r="A344" s="404"/>
      <c r="B344" s="14"/>
      <c r="C344" s="14"/>
      <c r="I344" s="362"/>
    </row>
    <row r="345" spans="1:9" ht="12.75" customHeight="1" x14ac:dyDescent="0.2">
      <c r="A345" s="404"/>
      <c r="B345" s="14"/>
      <c r="C345" s="14"/>
      <c r="I345" s="362"/>
    </row>
    <row r="346" spans="1:9" ht="12.75" customHeight="1" x14ac:dyDescent="0.2">
      <c r="A346" s="404"/>
      <c r="B346" s="14"/>
      <c r="C346" s="14"/>
      <c r="I346" s="362"/>
    </row>
    <row r="347" spans="1:9" ht="12.75" customHeight="1" x14ac:dyDescent="0.2">
      <c r="A347" s="404"/>
      <c r="B347" s="14"/>
      <c r="C347" s="14"/>
      <c r="I347" s="362"/>
    </row>
    <row r="348" spans="1:9" ht="12.75" customHeight="1" x14ac:dyDescent="0.2">
      <c r="A348" s="404"/>
      <c r="B348" s="14"/>
      <c r="C348" s="14"/>
      <c r="I348" s="362"/>
    </row>
    <row r="349" spans="1:9" ht="12.75" customHeight="1" x14ac:dyDescent="0.2">
      <c r="A349" s="404"/>
      <c r="B349" s="14"/>
      <c r="C349" s="14"/>
      <c r="I349" s="362"/>
    </row>
    <row r="350" spans="1:9" ht="12.75" customHeight="1" x14ac:dyDescent="0.2">
      <c r="A350" s="404"/>
      <c r="B350" s="14"/>
      <c r="C350" s="14"/>
      <c r="I350" s="362"/>
    </row>
    <row r="351" spans="1:9" ht="12.75" customHeight="1" x14ac:dyDescent="0.2">
      <c r="A351" s="404"/>
      <c r="B351" s="14"/>
      <c r="C351" s="14"/>
      <c r="I351" s="362"/>
    </row>
    <row r="352" spans="1:9" ht="12.75" customHeight="1" x14ac:dyDescent="0.2">
      <c r="A352" s="404"/>
      <c r="B352" s="14"/>
      <c r="C352" s="14"/>
      <c r="I352" s="362"/>
    </row>
    <row r="353" spans="1:9" ht="12.75" customHeight="1" x14ac:dyDescent="0.2">
      <c r="A353" s="404"/>
      <c r="B353" s="14"/>
      <c r="C353" s="14"/>
      <c r="I353" s="362"/>
    </row>
    <row r="354" spans="1:9" ht="12.75" customHeight="1" x14ac:dyDescent="0.2">
      <c r="A354" s="404"/>
      <c r="B354" s="14"/>
      <c r="C354" s="14"/>
      <c r="I354" s="362"/>
    </row>
    <row r="355" spans="1:9" ht="12.75" customHeight="1" x14ac:dyDescent="0.2">
      <c r="A355" s="404"/>
      <c r="B355" s="14"/>
      <c r="C355" s="14"/>
      <c r="I355" s="362"/>
    </row>
    <row r="356" spans="1:9" ht="12.75" customHeight="1" x14ac:dyDescent="0.2">
      <c r="A356" s="404"/>
      <c r="B356" s="14"/>
      <c r="C356" s="14"/>
      <c r="I356" s="362"/>
    </row>
    <row r="357" spans="1:9" ht="12.75" customHeight="1" x14ac:dyDescent="0.2">
      <c r="A357" s="404"/>
      <c r="B357" s="14"/>
      <c r="C357" s="14"/>
      <c r="I357" s="362"/>
    </row>
    <row r="358" spans="1:9" ht="12.75" customHeight="1" x14ac:dyDescent="0.2">
      <c r="A358" s="404"/>
      <c r="B358" s="14"/>
      <c r="C358" s="14"/>
      <c r="I358" s="362"/>
    </row>
    <row r="359" spans="1:9" ht="12.75" customHeight="1" x14ac:dyDescent="0.2">
      <c r="A359" s="404"/>
      <c r="B359" s="14"/>
      <c r="C359" s="14"/>
      <c r="I359" s="362"/>
    </row>
    <row r="360" spans="1:9" ht="12.75" customHeight="1" x14ac:dyDescent="0.2">
      <c r="A360" s="404"/>
      <c r="B360" s="14"/>
      <c r="C360" s="14"/>
      <c r="I360" s="362"/>
    </row>
    <row r="361" spans="1:9" ht="12.75" customHeight="1" x14ac:dyDescent="0.2">
      <c r="A361" s="404"/>
      <c r="B361" s="14"/>
      <c r="C361" s="14"/>
      <c r="I361" s="362"/>
    </row>
    <row r="362" spans="1:9" ht="12.75" customHeight="1" x14ac:dyDescent="0.2">
      <c r="A362" s="404"/>
      <c r="B362" s="14"/>
      <c r="C362" s="14"/>
      <c r="I362" s="362"/>
    </row>
    <row r="363" spans="1:9" ht="12.75" customHeight="1" x14ac:dyDescent="0.2">
      <c r="A363" s="404"/>
      <c r="B363" s="14"/>
      <c r="C363" s="14"/>
      <c r="I363" s="362"/>
    </row>
    <row r="364" spans="1:9" ht="12.75" customHeight="1" x14ac:dyDescent="0.2">
      <c r="A364" s="404"/>
      <c r="B364" s="14"/>
      <c r="C364" s="14"/>
      <c r="I364" s="362"/>
    </row>
    <row r="365" spans="1:9" ht="12.75" customHeight="1" x14ac:dyDescent="0.2">
      <c r="A365" s="404"/>
      <c r="B365" s="14"/>
      <c r="C365" s="14"/>
      <c r="I365" s="362"/>
    </row>
    <row r="366" spans="1:9" ht="12.75" customHeight="1" x14ac:dyDescent="0.2">
      <c r="A366" s="404"/>
      <c r="B366" s="14"/>
      <c r="C366" s="14"/>
      <c r="I366" s="362"/>
    </row>
    <row r="367" spans="1:9" ht="12.75" customHeight="1" x14ac:dyDescent="0.2">
      <c r="A367" s="404"/>
      <c r="B367" s="14"/>
      <c r="C367" s="14"/>
      <c r="I367" s="362"/>
    </row>
    <row r="368" spans="1:9" ht="12.75" customHeight="1" x14ac:dyDescent="0.2">
      <c r="A368" s="404"/>
      <c r="B368" s="14"/>
      <c r="C368" s="14"/>
      <c r="I368" s="362"/>
    </row>
    <row r="369" spans="1:9" ht="12.75" customHeight="1" x14ac:dyDescent="0.2">
      <c r="A369" s="404"/>
      <c r="B369" s="14"/>
      <c r="C369" s="14"/>
      <c r="I369" s="362"/>
    </row>
    <row r="370" spans="1:9" ht="12.75" customHeight="1" x14ac:dyDescent="0.2">
      <c r="A370" s="404"/>
      <c r="B370" s="14"/>
      <c r="C370" s="14"/>
      <c r="I370" s="362"/>
    </row>
    <row r="371" spans="1:9" ht="12.75" customHeight="1" x14ac:dyDescent="0.2">
      <c r="A371" s="404"/>
      <c r="B371" s="14"/>
      <c r="C371" s="14"/>
      <c r="I371" s="362"/>
    </row>
    <row r="372" spans="1:9" ht="12.75" customHeight="1" x14ac:dyDescent="0.2">
      <c r="A372" s="404"/>
      <c r="B372" s="14"/>
      <c r="C372" s="14"/>
      <c r="I372" s="362"/>
    </row>
    <row r="373" spans="1:9" ht="12.75" customHeight="1" x14ac:dyDescent="0.2">
      <c r="A373" s="404"/>
      <c r="B373" s="14"/>
      <c r="C373" s="14"/>
      <c r="I373" s="362"/>
    </row>
    <row r="374" spans="1:9" ht="12.75" customHeight="1" x14ac:dyDescent="0.2">
      <c r="A374" s="404"/>
      <c r="B374" s="14"/>
      <c r="C374" s="14"/>
      <c r="I374" s="362"/>
    </row>
    <row r="375" spans="1:9" ht="12.75" customHeight="1" x14ac:dyDescent="0.2">
      <c r="A375" s="404"/>
      <c r="B375" s="14"/>
      <c r="C375" s="14"/>
      <c r="I375" s="362"/>
    </row>
    <row r="376" spans="1:9" ht="12.75" customHeight="1" x14ac:dyDescent="0.2">
      <c r="A376" s="404"/>
      <c r="B376" s="14"/>
      <c r="C376" s="14"/>
      <c r="I376" s="362"/>
    </row>
    <row r="377" spans="1:9" ht="12.75" customHeight="1" x14ac:dyDescent="0.2">
      <c r="A377" s="404"/>
      <c r="B377" s="14"/>
      <c r="C377" s="14"/>
      <c r="I377" s="362"/>
    </row>
    <row r="378" spans="1:9" ht="12.75" customHeight="1" x14ac:dyDescent="0.2">
      <c r="A378" s="404"/>
      <c r="B378" s="14"/>
      <c r="C378" s="14"/>
      <c r="I378" s="362"/>
    </row>
    <row r="379" spans="1:9" ht="12.75" customHeight="1" x14ac:dyDescent="0.2">
      <c r="A379" s="404"/>
      <c r="B379" s="14"/>
      <c r="C379" s="14"/>
      <c r="I379" s="362"/>
    </row>
    <row r="380" spans="1:9" ht="12.75" customHeight="1" x14ac:dyDescent="0.2">
      <c r="A380" s="404"/>
      <c r="B380" s="14"/>
      <c r="C380" s="14"/>
      <c r="I380" s="362"/>
    </row>
    <row r="381" spans="1:9" ht="12.75" customHeight="1" x14ac:dyDescent="0.2">
      <c r="A381" s="404"/>
      <c r="B381" s="14"/>
      <c r="C381" s="14"/>
      <c r="I381" s="362"/>
    </row>
    <row r="382" spans="1:9" ht="12.75" customHeight="1" x14ac:dyDescent="0.2">
      <c r="A382" s="404"/>
      <c r="B382" s="14"/>
      <c r="C382" s="14"/>
      <c r="I382" s="362"/>
    </row>
    <row r="383" spans="1:9" ht="12.75" customHeight="1" x14ac:dyDescent="0.2">
      <c r="A383" s="404"/>
      <c r="B383" s="14"/>
      <c r="C383" s="14"/>
      <c r="I383" s="362"/>
    </row>
    <row r="384" spans="1:9" ht="12.75" customHeight="1" x14ac:dyDescent="0.2">
      <c r="A384" s="404"/>
      <c r="B384" s="14"/>
      <c r="C384" s="14"/>
      <c r="I384" s="362"/>
    </row>
    <row r="385" spans="1:9" ht="12.75" customHeight="1" x14ac:dyDescent="0.2">
      <c r="A385" s="404"/>
      <c r="B385" s="14"/>
      <c r="C385" s="14"/>
      <c r="I385" s="362"/>
    </row>
    <row r="386" spans="1:9" ht="12.75" customHeight="1" x14ac:dyDescent="0.2">
      <c r="A386" s="404"/>
      <c r="B386" s="14"/>
      <c r="C386" s="14"/>
      <c r="I386" s="362"/>
    </row>
    <row r="387" spans="1:9" ht="12.75" customHeight="1" x14ac:dyDescent="0.2">
      <c r="A387" s="404"/>
      <c r="B387" s="14"/>
      <c r="C387" s="14"/>
      <c r="I387" s="362"/>
    </row>
    <row r="388" spans="1:9" ht="12.75" customHeight="1" x14ac:dyDescent="0.2">
      <c r="A388" s="404"/>
      <c r="B388" s="14"/>
      <c r="C388" s="14"/>
      <c r="I388" s="362"/>
    </row>
    <row r="389" spans="1:9" ht="12.75" customHeight="1" x14ac:dyDescent="0.2">
      <c r="A389" s="404"/>
      <c r="B389" s="14"/>
      <c r="C389" s="14"/>
      <c r="I389" s="362"/>
    </row>
    <row r="390" spans="1:9" ht="12.75" customHeight="1" x14ac:dyDescent="0.2">
      <c r="A390" s="404"/>
      <c r="B390" s="14"/>
      <c r="C390" s="14"/>
      <c r="I390" s="362"/>
    </row>
    <row r="391" spans="1:9" ht="12.75" customHeight="1" x14ac:dyDescent="0.2">
      <c r="A391" s="404"/>
      <c r="B391" s="14"/>
      <c r="C391" s="14"/>
      <c r="I391" s="362"/>
    </row>
    <row r="392" spans="1:9" ht="12.75" customHeight="1" x14ac:dyDescent="0.2">
      <c r="A392" s="404"/>
      <c r="B392" s="14"/>
      <c r="C392" s="14"/>
      <c r="I392" s="362"/>
    </row>
    <row r="393" spans="1:9" ht="12.75" customHeight="1" x14ac:dyDescent="0.2">
      <c r="A393" s="404"/>
      <c r="B393" s="14"/>
      <c r="C393" s="14"/>
      <c r="I393" s="362"/>
    </row>
    <row r="394" spans="1:9" ht="12.75" customHeight="1" x14ac:dyDescent="0.2">
      <c r="A394" s="404"/>
      <c r="B394" s="14"/>
      <c r="C394" s="14"/>
      <c r="I394" s="362"/>
    </row>
    <row r="395" spans="1:9" ht="12.75" customHeight="1" x14ac:dyDescent="0.2">
      <c r="A395" s="404"/>
      <c r="B395" s="14"/>
      <c r="C395" s="14"/>
      <c r="I395" s="362"/>
    </row>
    <row r="396" spans="1:9" ht="12.75" customHeight="1" x14ac:dyDescent="0.2">
      <c r="A396" s="404"/>
      <c r="B396" s="14"/>
      <c r="C396" s="14"/>
      <c r="I396" s="362"/>
    </row>
    <row r="397" spans="1:9" ht="12.75" customHeight="1" x14ac:dyDescent="0.2">
      <c r="A397" s="404"/>
      <c r="B397" s="14"/>
      <c r="C397" s="14"/>
      <c r="I397" s="362"/>
    </row>
    <row r="398" spans="1:9" ht="12.75" customHeight="1" x14ac:dyDescent="0.2">
      <c r="A398" s="404"/>
      <c r="B398" s="14"/>
      <c r="C398" s="14"/>
      <c r="I398" s="362"/>
    </row>
    <row r="399" spans="1:9" ht="12.75" customHeight="1" x14ac:dyDescent="0.2">
      <c r="A399" s="404"/>
      <c r="B399" s="14"/>
      <c r="C399" s="14"/>
      <c r="I399" s="362"/>
    </row>
    <row r="400" spans="1:9" ht="12.75" customHeight="1" x14ac:dyDescent="0.2">
      <c r="A400" s="404"/>
      <c r="B400" s="14"/>
      <c r="C400" s="14"/>
      <c r="I400" s="362"/>
    </row>
    <row r="401" spans="1:9" ht="12.75" customHeight="1" x14ac:dyDescent="0.2">
      <c r="A401" s="404"/>
      <c r="B401" s="14"/>
      <c r="C401" s="14"/>
      <c r="I401" s="362"/>
    </row>
    <row r="402" spans="1:9" ht="12.75" customHeight="1" x14ac:dyDescent="0.2">
      <c r="A402" s="404"/>
      <c r="B402" s="14"/>
      <c r="C402" s="14"/>
      <c r="I402" s="362"/>
    </row>
    <row r="403" spans="1:9" ht="12.75" customHeight="1" x14ac:dyDescent="0.2">
      <c r="A403" s="404"/>
      <c r="B403" s="14"/>
      <c r="C403" s="14"/>
      <c r="I403" s="362"/>
    </row>
    <row r="404" spans="1:9" ht="12.75" customHeight="1" x14ac:dyDescent="0.2">
      <c r="A404" s="404"/>
      <c r="B404" s="14"/>
      <c r="C404" s="14"/>
      <c r="I404" s="362"/>
    </row>
    <row r="405" spans="1:9" ht="12.75" customHeight="1" x14ac:dyDescent="0.2">
      <c r="A405" s="404"/>
      <c r="B405" s="14"/>
      <c r="C405" s="14"/>
      <c r="I405" s="362"/>
    </row>
    <row r="406" spans="1:9" ht="12.75" customHeight="1" x14ac:dyDescent="0.2">
      <c r="A406" s="404"/>
      <c r="B406" s="14"/>
      <c r="C406" s="14"/>
      <c r="I406" s="362"/>
    </row>
    <row r="407" spans="1:9" ht="12.75" customHeight="1" x14ac:dyDescent="0.2">
      <c r="A407" s="404"/>
      <c r="B407" s="14"/>
      <c r="C407" s="14"/>
      <c r="I407" s="362"/>
    </row>
    <row r="408" spans="1:9" ht="12.75" customHeight="1" x14ac:dyDescent="0.2">
      <c r="A408" s="404"/>
      <c r="B408" s="14"/>
      <c r="C408" s="14"/>
      <c r="I408" s="362"/>
    </row>
    <row r="409" spans="1:9" ht="12.75" customHeight="1" x14ac:dyDescent="0.2">
      <c r="A409" s="404"/>
      <c r="B409" s="14"/>
      <c r="C409" s="14"/>
      <c r="I409" s="362"/>
    </row>
    <row r="410" spans="1:9" ht="12.75" customHeight="1" x14ac:dyDescent="0.2">
      <c r="A410" s="404"/>
      <c r="B410" s="14"/>
      <c r="C410" s="14"/>
      <c r="I410" s="362"/>
    </row>
    <row r="411" spans="1:9" ht="12.75" customHeight="1" x14ac:dyDescent="0.2">
      <c r="A411" s="404"/>
      <c r="B411" s="14"/>
      <c r="C411" s="14"/>
      <c r="I411" s="362"/>
    </row>
    <row r="412" spans="1:9" ht="12.75" customHeight="1" x14ac:dyDescent="0.2">
      <c r="A412" s="404"/>
      <c r="B412" s="14"/>
      <c r="C412" s="14"/>
      <c r="I412" s="362"/>
    </row>
    <row r="413" spans="1:9" ht="12.75" customHeight="1" x14ac:dyDescent="0.2">
      <c r="A413" s="404"/>
      <c r="B413" s="14"/>
      <c r="C413" s="14"/>
      <c r="I413" s="362"/>
    </row>
    <row r="414" spans="1:9" ht="12.75" customHeight="1" x14ac:dyDescent="0.2">
      <c r="A414" s="404"/>
      <c r="B414" s="14"/>
      <c r="C414" s="14"/>
      <c r="I414" s="362"/>
    </row>
    <row r="415" spans="1:9" ht="12.75" customHeight="1" x14ac:dyDescent="0.2">
      <c r="A415" s="404"/>
      <c r="B415" s="14"/>
      <c r="C415" s="14"/>
      <c r="I415" s="362"/>
    </row>
    <row r="416" spans="1:9" ht="12.75" customHeight="1" x14ac:dyDescent="0.2">
      <c r="A416" s="404"/>
      <c r="B416" s="14"/>
      <c r="C416" s="14"/>
      <c r="I416" s="362"/>
    </row>
    <row r="417" spans="1:9" ht="12.75" customHeight="1" x14ac:dyDescent="0.2">
      <c r="A417" s="404"/>
      <c r="B417" s="14"/>
      <c r="C417" s="14"/>
      <c r="I417" s="362"/>
    </row>
    <row r="418" spans="1:9" ht="12.75" customHeight="1" x14ac:dyDescent="0.2">
      <c r="A418" s="404"/>
      <c r="B418" s="14"/>
      <c r="C418" s="14"/>
      <c r="I418" s="362"/>
    </row>
    <row r="419" spans="1:9" ht="12.75" customHeight="1" x14ac:dyDescent="0.2">
      <c r="A419" s="404"/>
      <c r="B419" s="14"/>
      <c r="C419" s="14"/>
      <c r="I419" s="362"/>
    </row>
    <row r="420" spans="1:9" ht="12.75" customHeight="1" x14ac:dyDescent="0.2">
      <c r="A420" s="404"/>
      <c r="B420" s="14"/>
      <c r="C420" s="14"/>
      <c r="I420" s="362"/>
    </row>
    <row r="421" spans="1:9" ht="12.75" customHeight="1" x14ac:dyDescent="0.2">
      <c r="A421" s="404"/>
      <c r="B421" s="14"/>
      <c r="C421" s="14"/>
      <c r="I421" s="362"/>
    </row>
    <row r="422" spans="1:9" ht="12.75" customHeight="1" x14ac:dyDescent="0.2">
      <c r="A422" s="404"/>
      <c r="B422" s="14"/>
      <c r="C422" s="14"/>
      <c r="I422" s="362"/>
    </row>
    <row r="423" spans="1:9" ht="12.75" customHeight="1" x14ac:dyDescent="0.2">
      <c r="A423" s="404"/>
      <c r="B423" s="14"/>
      <c r="C423" s="14"/>
      <c r="I423" s="362"/>
    </row>
    <row r="424" spans="1:9" ht="12.75" customHeight="1" x14ac:dyDescent="0.2">
      <c r="A424" s="404"/>
      <c r="B424" s="14"/>
      <c r="C424" s="14"/>
      <c r="I424" s="362"/>
    </row>
    <row r="425" spans="1:9" ht="12.75" customHeight="1" x14ac:dyDescent="0.2">
      <c r="A425" s="404"/>
      <c r="B425" s="14"/>
      <c r="C425" s="14"/>
      <c r="I425" s="362"/>
    </row>
    <row r="426" spans="1:9" ht="12.75" customHeight="1" x14ac:dyDescent="0.2">
      <c r="A426" s="404"/>
      <c r="B426" s="14"/>
      <c r="C426" s="14"/>
      <c r="I426" s="362"/>
    </row>
    <row r="427" spans="1:9" ht="12.75" customHeight="1" x14ac:dyDescent="0.2">
      <c r="A427" s="404"/>
      <c r="B427" s="14"/>
      <c r="C427" s="14"/>
      <c r="I427" s="362"/>
    </row>
    <row r="428" spans="1:9" ht="12.75" customHeight="1" x14ac:dyDescent="0.2">
      <c r="A428" s="404"/>
      <c r="B428" s="14"/>
      <c r="C428" s="14"/>
      <c r="I428" s="362"/>
    </row>
    <row r="429" spans="1:9" ht="12.75" customHeight="1" x14ac:dyDescent="0.2">
      <c r="A429" s="404"/>
      <c r="B429" s="14"/>
      <c r="C429" s="14"/>
      <c r="I429" s="362"/>
    </row>
    <row r="430" spans="1:9" ht="12.75" customHeight="1" x14ac:dyDescent="0.2">
      <c r="A430" s="404"/>
      <c r="B430" s="14"/>
      <c r="C430" s="14"/>
      <c r="I430" s="362"/>
    </row>
    <row r="431" spans="1:9" ht="12.75" customHeight="1" x14ac:dyDescent="0.2">
      <c r="A431" s="404"/>
      <c r="B431" s="14"/>
      <c r="C431" s="14"/>
      <c r="I431" s="362"/>
    </row>
    <row r="432" spans="1:9" ht="12.75" customHeight="1" x14ac:dyDescent="0.2">
      <c r="A432" s="404"/>
      <c r="B432" s="14"/>
      <c r="C432" s="14"/>
      <c r="I432" s="362"/>
    </row>
    <row r="433" spans="1:9" ht="12.75" customHeight="1" x14ac:dyDescent="0.2">
      <c r="A433" s="404"/>
      <c r="B433" s="14"/>
      <c r="C433" s="14"/>
      <c r="I433" s="362"/>
    </row>
    <row r="434" spans="1:9" ht="12.75" customHeight="1" x14ac:dyDescent="0.2">
      <c r="A434" s="404"/>
      <c r="B434" s="14"/>
      <c r="C434" s="14"/>
      <c r="I434" s="362"/>
    </row>
    <row r="435" spans="1:9" ht="12.75" customHeight="1" x14ac:dyDescent="0.2">
      <c r="A435" s="404"/>
      <c r="B435" s="14"/>
      <c r="C435" s="14"/>
      <c r="I435" s="362"/>
    </row>
    <row r="436" spans="1:9" ht="12.75" customHeight="1" x14ac:dyDescent="0.2">
      <c r="A436" s="404"/>
      <c r="B436" s="14"/>
      <c r="C436" s="14"/>
      <c r="I436" s="362"/>
    </row>
    <row r="437" spans="1:9" ht="12.75" customHeight="1" x14ac:dyDescent="0.2">
      <c r="A437" s="404"/>
      <c r="B437" s="14"/>
      <c r="C437" s="14"/>
      <c r="I437" s="362"/>
    </row>
    <row r="438" spans="1:9" ht="12.75" customHeight="1" x14ac:dyDescent="0.2">
      <c r="A438" s="404"/>
      <c r="B438" s="14"/>
      <c r="C438" s="14"/>
      <c r="I438" s="362"/>
    </row>
    <row r="439" spans="1:9" ht="12.75" customHeight="1" x14ac:dyDescent="0.2">
      <c r="A439" s="404"/>
      <c r="B439" s="14"/>
      <c r="C439" s="14"/>
      <c r="I439" s="362"/>
    </row>
    <row r="440" spans="1:9" ht="12.75" customHeight="1" x14ac:dyDescent="0.2">
      <c r="A440" s="404"/>
      <c r="B440" s="14"/>
      <c r="C440" s="14"/>
      <c r="I440" s="362"/>
    </row>
    <row r="441" spans="1:9" ht="12.75" customHeight="1" x14ac:dyDescent="0.2">
      <c r="A441" s="404"/>
      <c r="B441" s="14"/>
      <c r="C441" s="14"/>
      <c r="I441" s="362"/>
    </row>
    <row r="442" spans="1:9" ht="12.75" customHeight="1" x14ac:dyDescent="0.2">
      <c r="A442" s="404"/>
      <c r="B442" s="14"/>
      <c r="C442" s="14"/>
      <c r="I442" s="362"/>
    </row>
    <row r="443" spans="1:9" ht="12.75" customHeight="1" x14ac:dyDescent="0.2">
      <c r="A443" s="404"/>
      <c r="B443" s="14"/>
      <c r="C443" s="14"/>
      <c r="I443" s="362"/>
    </row>
    <row r="444" spans="1:9" ht="12.75" customHeight="1" x14ac:dyDescent="0.2">
      <c r="A444" s="404"/>
      <c r="B444" s="14"/>
      <c r="C444" s="14"/>
      <c r="I444" s="362"/>
    </row>
    <row r="445" spans="1:9" ht="12.75" customHeight="1" x14ac:dyDescent="0.2">
      <c r="A445" s="404"/>
      <c r="B445" s="14"/>
      <c r="C445" s="14"/>
      <c r="I445" s="362"/>
    </row>
    <row r="446" spans="1:9" ht="12.75" customHeight="1" x14ac:dyDescent="0.2">
      <c r="A446" s="404"/>
      <c r="B446" s="14"/>
      <c r="C446" s="14"/>
      <c r="I446" s="362"/>
    </row>
    <row r="447" spans="1:9" ht="12.75" customHeight="1" x14ac:dyDescent="0.2">
      <c r="A447" s="404"/>
      <c r="B447" s="14"/>
      <c r="C447" s="14"/>
      <c r="I447" s="362"/>
    </row>
    <row r="448" spans="1:9" ht="12.75" customHeight="1" x14ac:dyDescent="0.2">
      <c r="A448" s="404"/>
      <c r="B448" s="14"/>
      <c r="C448" s="14"/>
      <c r="I448" s="362"/>
    </row>
    <row r="449" spans="1:9" ht="12.75" customHeight="1" x14ac:dyDescent="0.2">
      <c r="A449" s="404"/>
      <c r="B449" s="14"/>
      <c r="C449" s="14"/>
      <c r="I449" s="362"/>
    </row>
    <row r="450" spans="1:9" ht="12.75" customHeight="1" x14ac:dyDescent="0.2">
      <c r="A450" s="404"/>
      <c r="B450" s="14"/>
      <c r="C450" s="14"/>
      <c r="I450" s="362"/>
    </row>
    <row r="451" spans="1:9" ht="12.75" customHeight="1" x14ac:dyDescent="0.2">
      <c r="A451" s="404"/>
      <c r="B451" s="14"/>
      <c r="C451" s="14"/>
      <c r="I451" s="362"/>
    </row>
    <row r="452" spans="1:9" ht="12.75" customHeight="1" x14ac:dyDescent="0.2">
      <c r="A452" s="404"/>
      <c r="B452" s="14"/>
      <c r="C452" s="14"/>
      <c r="I452" s="362"/>
    </row>
    <row r="453" spans="1:9" ht="12.75" customHeight="1" x14ac:dyDescent="0.2">
      <c r="A453" s="404"/>
      <c r="B453" s="14"/>
      <c r="C453" s="14"/>
      <c r="I453" s="362"/>
    </row>
    <row r="454" spans="1:9" ht="12.75" customHeight="1" x14ac:dyDescent="0.2">
      <c r="A454" s="404"/>
      <c r="B454" s="14"/>
      <c r="C454" s="14"/>
      <c r="I454" s="362"/>
    </row>
    <row r="455" spans="1:9" ht="12.75" customHeight="1" x14ac:dyDescent="0.2">
      <c r="A455" s="404"/>
      <c r="B455" s="14"/>
      <c r="C455" s="14"/>
      <c r="I455" s="362"/>
    </row>
    <row r="456" spans="1:9" ht="12.75" customHeight="1" x14ac:dyDescent="0.2">
      <c r="A456" s="404"/>
      <c r="B456" s="14"/>
      <c r="C456" s="14"/>
      <c r="I456" s="362"/>
    </row>
    <row r="457" spans="1:9" ht="12.75" customHeight="1" x14ac:dyDescent="0.2">
      <c r="A457" s="404"/>
      <c r="B457" s="14"/>
      <c r="C457" s="14"/>
      <c r="I457" s="362"/>
    </row>
    <row r="458" spans="1:9" ht="12.75" customHeight="1" x14ac:dyDescent="0.2">
      <c r="A458" s="404"/>
      <c r="B458" s="14"/>
      <c r="C458" s="14"/>
      <c r="I458" s="362"/>
    </row>
    <row r="459" spans="1:9" ht="12.75" customHeight="1" x14ac:dyDescent="0.2">
      <c r="A459" s="404"/>
      <c r="B459" s="14"/>
      <c r="C459" s="14"/>
      <c r="I459" s="362"/>
    </row>
    <row r="460" spans="1:9" ht="12.75" customHeight="1" x14ac:dyDescent="0.2">
      <c r="A460" s="404"/>
      <c r="B460" s="14"/>
      <c r="C460" s="14"/>
      <c r="I460" s="362"/>
    </row>
    <row r="461" spans="1:9" ht="12.75" customHeight="1" x14ac:dyDescent="0.2">
      <c r="A461" s="404"/>
      <c r="B461" s="14"/>
      <c r="C461" s="14"/>
      <c r="I461" s="362"/>
    </row>
    <row r="462" spans="1:9" ht="12.75" customHeight="1" x14ac:dyDescent="0.2">
      <c r="A462" s="404"/>
      <c r="B462" s="14"/>
      <c r="C462" s="14"/>
      <c r="I462" s="362"/>
    </row>
    <row r="463" spans="1:9" ht="12.75" customHeight="1" x14ac:dyDescent="0.2">
      <c r="A463" s="404"/>
      <c r="B463" s="14"/>
      <c r="C463" s="14"/>
      <c r="I463" s="362"/>
    </row>
    <row r="464" spans="1:9" ht="12.75" customHeight="1" x14ac:dyDescent="0.2">
      <c r="A464" s="404"/>
      <c r="B464" s="14"/>
      <c r="C464" s="14"/>
      <c r="I464" s="362"/>
    </row>
    <row r="465" spans="1:9" ht="12.75" customHeight="1" x14ac:dyDescent="0.2">
      <c r="A465" s="404"/>
      <c r="B465" s="14"/>
      <c r="C465" s="14"/>
      <c r="I465" s="362"/>
    </row>
    <row r="466" spans="1:9" ht="12.75" customHeight="1" x14ac:dyDescent="0.2">
      <c r="A466" s="404"/>
      <c r="B466" s="14"/>
      <c r="C466" s="14"/>
      <c r="I466" s="362"/>
    </row>
    <row r="467" spans="1:9" ht="12.75" customHeight="1" x14ac:dyDescent="0.2">
      <c r="A467" s="404"/>
      <c r="B467" s="14"/>
      <c r="C467" s="14"/>
      <c r="I467" s="362"/>
    </row>
    <row r="468" spans="1:9" ht="12.75" customHeight="1" x14ac:dyDescent="0.2">
      <c r="A468" s="404"/>
      <c r="B468" s="14"/>
      <c r="C468" s="14"/>
      <c r="I468" s="362"/>
    </row>
    <row r="469" spans="1:9" ht="12.75" customHeight="1" x14ac:dyDescent="0.2">
      <c r="A469" s="404"/>
      <c r="B469" s="14"/>
      <c r="C469" s="14"/>
      <c r="I469" s="362"/>
    </row>
    <row r="470" spans="1:9" ht="12.75" customHeight="1" x14ac:dyDescent="0.2">
      <c r="A470" s="404"/>
      <c r="B470" s="14"/>
      <c r="C470" s="14"/>
      <c r="I470" s="362"/>
    </row>
    <row r="471" spans="1:9" ht="12.75" customHeight="1" x14ac:dyDescent="0.2">
      <c r="A471" s="404"/>
      <c r="B471" s="14"/>
      <c r="C471" s="14"/>
      <c r="I471" s="362"/>
    </row>
    <row r="472" spans="1:9" ht="12.75" customHeight="1" x14ac:dyDescent="0.2">
      <c r="A472" s="404"/>
      <c r="B472" s="14"/>
      <c r="C472" s="14"/>
      <c r="I472" s="362"/>
    </row>
    <row r="473" spans="1:9" ht="12.75" customHeight="1" x14ac:dyDescent="0.2">
      <c r="A473" s="404"/>
      <c r="B473" s="14"/>
      <c r="C473" s="14"/>
      <c r="I473" s="362"/>
    </row>
    <row r="474" spans="1:9" ht="12.75" customHeight="1" x14ac:dyDescent="0.2">
      <c r="A474" s="404"/>
      <c r="B474" s="14"/>
      <c r="C474" s="14"/>
      <c r="I474" s="362"/>
    </row>
    <row r="475" spans="1:9" ht="12.75" customHeight="1" x14ac:dyDescent="0.2">
      <c r="A475" s="404"/>
      <c r="B475" s="14"/>
      <c r="C475" s="14"/>
      <c r="I475" s="362"/>
    </row>
    <row r="476" spans="1:9" ht="12.75" customHeight="1" x14ac:dyDescent="0.2">
      <c r="A476" s="404"/>
      <c r="B476" s="14"/>
      <c r="C476" s="14"/>
      <c r="I476" s="362"/>
    </row>
    <row r="477" spans="1:9" ht="12.75" customHeight="1" x14ac:dyDescent="0.2">
      <c r="A477" s="404"/>
      <c r="B477" s="14"/>
      <c r="C477" s="14"/>
      <c r="I477" s="362"/>
    </row>
    <row r="478" spans="1:9" ht="12.75" customHeight="1" x14ac:dyDescent="0.2">
      <c r="A478" s="404"/>
      <c r="B478" s="14"/>
      <c r="C478" s="14"/>
      <c r="I478" s="362"/>
    </row>
    <row r="479" spans="1:9" ht="12.75" customHeight="1" x14ac:dyDescent="0.2">
      <c r="A479" s="404"/>
      <c r="B479" s="14"/>
      <c r="C479" s="14"/>
      <c r="I479" s="362"/>
    </row>
    <row r="480" spans="1:9" ht="12.75" customHeight="1" x14ac:dyDescent="0.2">
      <c r="A480" s="404"/>
      <c r="B480" s="14"/>
      <c r="C480" s="14"/>
      <c r="I480" s="362"/>
    </row>
    <row r="481" spans="1:9" ht="12.75" customHeight="1" x14ac:dyDescent="0.2">
      <c r="A481" s="404"/>
      <c r="B481" s="14"/>
      <c r="C481" s="14"/>
      <c r="I481" s="362"/>
    </row>
    <row r="482" spans="1:9" ht="12.75" customHeight="1" x14ac:dyDescent="0.2">
      <c r="A482" s="404"/>
      <c r="B482" s="14"/>
      <c r="C482" s="14"/>
      <c r="I482" s="362"/>
    </row>
    <row r="483" spans="1:9" ht="12.75" customHeight="1" x14ac:dyDescent="0.2">
      <c r="A483" s="404"/>
      <c r="B483" s="14"/>
      <c r="C483" s="14"/>
      <c r="I483" s="362"/>
    </row>
    <row r="484" spans="1:9" ht="12.75" customHeight="1" x14ac:dyDescent="0.2">
      <c r="A484" s="404"/>
      <c r="B484" s="14"/>
      <c r="C484" s="14"/>
      <c r="I484" s="362"/>
    </row>
    <row r="485" spans="1:9" ht="12.75" customHeight="1" x14ac:dyDescent="0.2">
      <c r="A485" s="404"/>
      <c r="B485" s="14"/>
      <c r="C485" s="14"/>
      <c r="I485" s="362"/>
    </row>
    <row r="486" spans="1:9" ht="12.75" customHeight="1" x14ac:dyDescent="0.2">
      <c r="A486" s="404"/>
      <c r="B486" s="14"/>
      <c r="C486" s="14"/>
      <c r="I486" s="362"/>
    </row>
    <row r="487" spans="1:9" ht="12.75" customHeight="1" x14ac:dyDescent="0.2">
      <c r="A487" s="404"/>
      <c r="B487" s="14"/>
      <c r="C487" s="14"/>
      <c r="I487" s="362"/>
    </row>
    <row r="488" spans="1:9" ht="12.75" customHeight="1" x14ac:dyDescent="0.2">
      <c r="A488" s="404"/>
      <c r="B488" s="14"/>
      <c r="C488" s="14"/>
      <c r="I488" s="362"/>
    </row>
    <row r="489" spans="1:9" ht="12.75" customHeight="1" x14ac:dyDescent="0.2">
      <c r="A489" s="404"/>
      <c r="B489" s="14"/>
      <c r="C489" s="14"/>
      <c r="I489" s="362"/>
    </row>
    <row r="490" spans="1:9" ht="12.75" customHeight="1" x14ac:dyDescent="0.2">
      <c r="A490" s="404"/>
      <c r="B490" s="14"/>
      <c r="C490" s="14"/>
      <c r="I490" s="362"/>
    </row>
    <row r="491" spans="1:9" ht="12.75" customHeight="1" x14ac:dyDescent="0.2">
      <c r="A491" s="404"/>
      <c r="B491" s="14"/>
      <c r="C491" s="14"/>
      <c r="I491" s="362"/>
    </row>
    <row r="492" spans="1:9" ht="12.75" customHeight="1" x14ac:dyDescent="0.2">
      <c r="A492" s="404"/>
      <c r="B492" s="14"/>
      <c r="C492" s="14"/>
      <c r="I492" s="362"/>
    </row>
    <row r="493" spans="1:9" ht="12.75" customHeight="1" x14ac:dyDescent="0.2">
      <c r="A493" s="404"/>
      <c r="B493" s="14"/>
      <c r="C493" s="14"/>
      <c r="I493" s="362"/>
    </row>
    <row r="494" spans="1:9" ht="12.75" customHeight="1" x14ac:dyDescent="0.2">
      <c r="A494" s="404"/>
      <c r="B494" s="14"/>
      <c r="C494" s="14"/>
      <c r="I494" s="362"/>
    </row>
    <row r="495" spans="1:9" ht="12.75" customHeight="1" x14ac:dyDescent="0.2">
      <c r="A495" s="404"/>
      <c r="B495" s="14"/>
      <c r="C495" s="14"/>
      <c r="I495" s="362"/>
    </row>
    <row r="496" spans="1:9" ht="12.75" customHeight="1" x14ac:dyDescent="0.2">
      <c r="A496" s="404"/>
      <c r="B496" s="14"/>
      <c r="C496" s="14"/>
      <c r="I496" s="362"/>
    </row>
    <row r="497" spans="1:9" ht="12.75" customHeight="1" x14ac:dyDescent="0.2">
      <c r="A497" s="404"/>
      <c r="B497" s="14"/>
      <c r="C497" s="14"/>
      <c r="I497" s="362"/>
    </row>
    <row r="498" spans="1:9" ht="12.75" customHeight="1" x14ac:dyDescent="0.2">
      <c r="A498" s="404"/>
      <c r="B498" s="14"/>
      <c r="C498" s="14"/>
      <c r="I498" s="362"/>
    </row>
    <row r="499" spans="1:9" ht="12.75" customHeight="1" x14ac:dyDescent="0.2">
      <c r="A499" s="404"/>
      <c r="B499" s="14"/>
      <c r="C499" s="14"/>
      <c r="I499" s="362"/>
    </row>
    <row r="500" spans="1:9" ht="12.75" customHeight="1" x14ac:dyDescent="0.2">
      <c r="A500" s="404"/>
      <c r="B500" s="14"/>
      <c r="C500" s="14"/>
      <c r="I500" s="362"/>
    </row>
    <row r="501" spans="1:9" ht="12.75" customHeight="1" x14ac:dyDescent="0.2">
      <c r="A501" s="404"/>
      <c r="B501" s="14"/>
      <c r="C501" s="14"/>
      <c r="I501" s="362"/>
    </row>
    <row r="502" spans="1:9" ht="12.75" customHeight="1" x14ac:dyDescent="0.2">
      <c r="A502" s="404"/>
      <c r="B502" s="14"/>
      <c r="C502" s="14"/>
      <c r="I502" s="362"/>
    </row>
    <row r="503" spans="1:9" ht="12.75" customHeight="1" x14ac:dyDescent="0.2">
      <c r="A503" s="404"/>
      <c r="B503" s="14"/>
      <c r="C503" s="14"/>
      <c r="I503" s="362"/>
    </row>
    <row r="504" spans="1:9" ht="12.75" customHeight="1" x14ac:dyDescent="0.2">
      <c r="A504" s="404"/>
      <c r="B504" s="14"/>
      <c r="C504" s="14"/>
      <c r="I504" s="362"/>
    </row>
    <row r="505" spans="1:9" ht="12.75" customHeight="1" x14ac:dyDescent="0.2">
      <c r="A505" s="404"/>
      <c r="B505" s="14"/>
      <c r="C505" s="14"/>
      <c r="I505" s="362"/>
    </row>
    <row r="506" spans="1:9" ht="12.75" customHeight="1" x14ac:dyDescent="0.2">
      <c r="A506" s="404"/>
      <c r="B506" s="14"/>
      <c r="C506" s="14"/>
      <c r="I506" s="362"/>
    </row>
    <row r="507" spans="1:9" ht="12.75" customHeight="1" x14ac:dyDescent="0.2">
      <c r="A507" s="404"/>
      <c r="B507" s="14"/>
      <c r="C507" s="14"/>
      <c r="I507" s="362"/>
    </row>
    <row r="508" spans="1:9" ht="12.75" customHeight="1" x14ac:dyDescent="0.2">
      <c r="A508" s="404"/>
      <c r="B508" s="14"/>
      <c r="C508" s="14"/>
      <c r="I508" s="362"/>
    </row>
    <row r="509" spans="1:9" ht="12.75" customHeight="1" x14ac:dyDescent="0.2">
      <c r="A509" s="404"/>
      <c r="B509" s="14"/>
      <c r="C509" s="14"/>
      <c r="I509" s="362"/>
    </row>
    <row r="510" spans="1:9" ht="12.75" customHeight="1" x14ac:dyDescent="0.2">
      <c r="A510" s="404"/>
      <c r="B510" s="14"/>
      <c r="C510" s="14"/>
      <c r="I510" s="362"/>
    </row>
    <row r="511" spans="1:9" ht="12.75" customHeight="1" x14ac:dyDescent="0.2">
      <c r="A511" s="404"/>
      <c r="B511" s="14"/>
      <c r="C511" s="14"/>
      <c r="I511" s="362"/>
    </row>
    <row r="512" spans="1:9" ht="12.75" customHeight="1" x14ac:dyDescent="0.2">
      <c r="A512" s="404"/>
      <c r="B512" s="14"/>
      <c r="C512" s="14"/>
      <c r="I512" s="362"/>
    </row>
    <row r="513" spans="1:9" ht="12.75" customHeight="1" x14ac:dyDescent="0.2">
      <c r="A513" s="404"/>
      <c r="B513" s="14"/>
      <c r="C513" s="14"/>
      <c r="I513" s="362"/>
    </row>
    <row r="514" spans="1:9" ht="12.75" customHeight="1" x14ac:dyDescent="0.2">
      <c r="A514" s="404"/>
      <c r="B514" s="14"/>
      <c r="C514" s="14"/>
      <c r="I514" s="362"/>
    </row>
    <row r="515" spans="1:9" ht="12.75" customHeight="1" x14ac:dyDescent="0.2">
      <c r="A515" s="404"/>
      <c r="B515" s="14"/>
      <c r="C515" s="14"/>
      <c r="I515" s="362"/>
    </row>
    <row r="516" spans="1:9" ht="12.75" customHeight="1" x14ac:dyDescent="0.2">
      <c r="A516" s="404"/>
      <c r="B516" s="14"/>
      <c r="C516" s="14"/>
      <c r="I516" s="362"/>
    </row>
    <row r="517" spans="1:9" ht="12.75" customHeight="1" x14ac:dyDescent="0.2">
      <c r="A517" s="404"/>
      <c r="B517" s="14"/>
      <c r="C517" s="14"/>
      <c r="I517" s="362"/>
    </row>
    <row r="518" spans="1:9" ht="12.75" customHeight="1" x14ac:dyDescent="0.2">
      <c r="A518" s="404"/>
      <c r="B518" s="14"/>
      <c r="C518" s="14"/>
      <c r="I518" s="362"/>
    </row>
    <row r="519" spans="1:9" ht="12.75" customHeight="1" x14ac:dyDescent="0.2">
      <c r="A519" s="404"/>
      <c r="B519" s="14"/>
      <c r="C519" s="14"/>
      <c r="I519" s="362"/>
    </row>
    <row r="520" spans="1:9" ht="12.75" customHeight="1" x14ac:dyDescent="0.2">
      <c r="A520" s="404"/>
      <c r="B520" s="14"/>
      <c r="C520" s="14"/>
      <c r="I520" s="362"/>
    </row>
    <row r="521" spans="1:9" ht="12.75" customHeight="1" x14ac:dyDescent="0.2">
      <c r="A521" s="404"/>
      <c r="B521" s="14"/>
      <c r="C521" s="14"/>
      <c r="I521" s="362"/>
    </row>
    <row r="522" spans="1:9" ht="12.75" customHeight="1" x14ac:dyDescent="0.2">
      <c r="A522" s="404"/>
      <c r="B522" s="14"/>
      <c r="C522" s="14"/>
      <c r="I522" s="362"/>
    </row>
    <row r="523" spans="1:9" ht="12.75" customHeight="1" x14ac:dyDescent="0.2">
      <c r="A523" s="404"/>
      <c r="B523" s="14"/>
      <c r="C523" s="14"/>
      <c r="I523" s="362"/>
    </row>
    <row r="524" spans="1:9" ht="12.75" customHeight="1" x14ac:dyDescent="0.2">
      <c r="A524" s="404"/>
      <c r="B524" s="14"/>
      <c r="C524" s="14"/>
      <c r="I524" s="362"/>
    </row>
    <row r="525" spans="1:9" ht="12.75" customHeight="1" x14ac:dyDescent="0.2">
      <c r="A525" s="404"/>
      <c r="B525" s="14"/>
      <c r="C525" s="14"/>
      <c r="I525" s="362"/>
    </row>
    <row r="526" spans="1:9" ht="12.75" customHeight="1" x14ac:dyDescent="0.2">
      <c r="A526" s="404"/>
      <c r="B526" s="14"/>
      <c r="C526" s="14"/>
      <c r="I526" s="362"/>
    </row>
    <row r="527" spans="1:9" ht="12.75" customHeight="1" x14ac:dyDescent="0.2">
      <c r="A527" s="404"/>
      <c r="B527" s="14"/>
      <c r="C527" s="14"/>
      <c r="I527" s="362"/>
    </row>
    <row r="528" spans="1:9" ht="12.75" customHeight="1" x14ac:dyDescent="0.2">
      <c r="A528" s="404"/>
      <c r="B528" s="14"/>
      <c r="C528" s="14"/>
      <c r="I528" s="362"/>
    </row>
    <row r="529" spans="1:9" ht="12.75" customHeight="1" x14ac:dyDescent="0.2">
      <c r="A529" s="404"/>
      <c r="B529" s="14"/>
      <c r="C529" s="14"/>
      <c r="I529" s="362"/>
    </row>
    <row r="530" spans="1:9" ht="12.75" customHeight="1" x14ac:dyDescent="0.2">
      <c r="A530" s="404"/>
      <c r="B530" s="14"/>
      <c r="C530" s="14"/>
      <c r="I530" s="362"/>
    </row>
    <row r="531" spans="1:9" ht="12.75" customHeight="1" x14ac:dyDescent="0.2">
      <c r="A531" s="404"/>
      <c r="B531" s="14"/>
      <c r="C531" s="14"/>
      <c r="I531" s="362"/>
    </row>
    <row r="532" spans="1:9" ht="12.75" customHeight="1" x14ac:dyDescent="0.2">
      <c r="A532" s="404"/>
      <c r="B532" s="14"/>
      <c r="C532" s="14"/>
      <c r="I532" s="362"/>
    </row>
    <row r="533" spans="1:9" ht="12.75" customHeight="1" x14ac:dyDescent="0.2">
      <c r="A533" s="404"/>
      <c r="B533" s="14"/>
      <c r="C533" s="14"/>
      <c r="I533" s="362"/>
    </row>
    <row r="534" spans="1:9" ht="12.75" customHeight="1" x14ac:dyDescent="0.2">
      <c r="A534" s="404"/>
      <c r="B534" s="14"/>
      <c r="C534" s="14"/>
      <c r="I534" s="362"/>
    </row>
    <row r="535" spans="1:9" ht="12.75" customHeight="1" x14ac:dyDescent="0.2">
      <c r="A535" s="404"/>
      <c r="B535" s="14"/>
      <c r="C535" s="14"/>
      <c r="I535" s="362"/>
    </row>
    <row r="536" spans="1:9" ht="12.75" customHeight="1" x14ac:dyDescent="0.2">
      <c r="A536" s="404"/>
      <c r="B536" s="14"/>
      <c r="C536" s="14"/>
      <c r="I536" s="362"/>
    </row>
    <row r="537" spans="1:9" ht="12.75" customHeight="1" x14ac:dyDescent="0.2">
      <c r="A537" s="404"/>
      <c r="B537" s="14"/>
      <c r="C537" s="14"/>
      <c r="I537" s="362"/>
    </row>
    <row r="538" spans="1:9" ht="12.75" customHeight="1" x14ac:dyDescent="0.2">
      <c r="A538" s="404"/>
      <c r="B538" s="14"/>
      <c r="C538" s="14"/>
      <c r="I538" s="362"/>
    </row>
    <row r="539" spans="1:9" ht="12.75" customHeight="1" x14ac:dyDescent="0.2">
      <c r="A539" s="404"/>
      <c r="B539" s="14"/>
      <c r="C539" s="14"/>
      <c r="I539" s="362"/>
    </row>
    <row r="540" spans="1:9" ht="12.75" customHeight="1" x14ac:dyDescent="0.2">
      <c r="A540" s="404"/>
      <c r="B540" s="14"/>
      <c r="C540" s="14"/>
      <c r="I540" s="362"/>
    </row>
    <row r="541" spans="1:9" ht="12.75" customHeight="1" x14ac:dyDescent="0.2">
      <c r="A541" s="404"/>
      <c r="B541" s="14"/>
      <c r="C541" s="14"/>
      <c r="I541" s="362"/>
    </row>
    <row r="542" spans="1:9" ht="12.75" customHeight="1" x14ac:dyDescent="0.2">
      <c r="A542" s="404"/>
      <c r="B542" s="14"/>
      <c r="C542" s="14"/>
      <c r="I542" s="362"/>
    </row>
    <row r="543" spans="1:9" ht="12.75" customHeight="1" x14ac:dyDescent="0.2">
      <c r="A543" s="404"/>
      <c r="B543" s="14"/>
      <c r="C543" s="14"/>
      <c r="I543" s="362"/>
    </row>
    <row r="544" spans="1:9" ht="12.75" customHeight="1" x14ac:dyDescent="0.2">
      <c r="A544" s="404"/>
      <c r="B544" s="14"/>
      <c r="C544" s="14"/>
      <c r="I544" s="362"/>
    </row>
    <row r="545" spans="1:9" ht="12.75" customHeight="1" x14ac:dyDescent="0.2">
      <c r="A545" s="404"/>
      <c r="B545" s="14"/>
      <c r="C545" s="14"/>
      <c r="I545" s="362"/>
    </row>
    <row r="546" spans="1:9" ht="12.75" customHeight="1" x14ac:dyDescent="0.2">
      <c r="A546" s="404"/>
      <c r="B546" s="14"/>
      <c r="C546" s="14"/>
      <c r="I546" s="362"/>
    </row>
    <row r="547" spans="1:9" ht="12.75" customHeight="1" x14ac:dyDescent="0.2">
      <c r="A547" s="404"/>
      <c r="B547" s="14"/>
      <c r="C547" s="14"/>
      <c r="I547" s="362"/>
    </row>
    <row r="548" spans="1:9" ht="12.75" customHeight="1" x14ac:dyDescent="0.2">
      <c r="A548" s="404"/>
      <c r="B548" s="14"/>
      <c r="C548" s="14"/>
      <c r="I548" s="362"/>
    </row>
    <row r="549" spans="1:9" ht="12.75" customHeight="1" x14ac:dyDescent="0.2">
      <c r="A549" s="404"/>
      <c r="B549" s="14"/>
      <c r="C549" s="14"/>
      <c r="I549" s="362"/>
    </row>
    <row r="550" spans="1:9" ht="12.75" customHeight="1" x14ac:dyDescent="0.2">
      <c r="A550" s="404"/>
      <c r="B550" s="14"/>
      <c r="C550" s="14"/>
      <c r="I550" s="362"/>
    </row>
    <row r="551" spans="1:9" ht="12.75" customHeight="1" x14ac:dyDescent="0.2">
      <c r="A551" s="404"/>
      <c r="B551" s="14"/>
      <c r="C551" s="14"/>
      <c r="I551" s="362"/>
    </row>
    <row r="552" spans="1:9" ht="12.75" customHeight="1" x14ac:dyDescent="0.2">
      <c r="A552" s="404"/>
      <c r="B552" s="14"/>
      <c r="C552" s="14"/>
      <c r="I552" s="362"/>
    </row>
    <row r="553" spans="1:9" ht="12.75" customHeight="1" x14ac:dyDescent="0.2">
      <c r="A553" s="404"/>
      <c r="B553" s="14"/>
      <c r="C553" s="14"/>
      <c r="I553" s="362"/>
    </row>
    <row r="554" spans="1:9" ht="12.75" customHeight="1" x14ac:dyDescent="0.2">
      <c r="A554" s="404"/>
      <c r="B554" s="14"/>
      <c r="C554" s="14"/>
      <c r="I554" s="362"/>
    </row>
    <row r="555" spans="1:9" ht="12.75" customHeight="1" x14ac:dyDescent="0.2">
      <c r="A555" s="404"/>
      <c r="B555" s="14"/>
      <c r="C555" s="14"/>
      <c r="I555" s="362"/>
    </row>
    <row r="556" spans="1:9" ht="12.75" customHeight="1" x14ac:dyDescent="0.2">
      <c r="A556" s="404"/>
      <c r="B556" s="14"/>
      <c r="C556" s="14"/>
      <c r="I556" s="362"/>
    </row>
    <row r="557" spans="1:9" ht="12.75" customHeight="1" x14ac:dyDescent="0.2">
      <c r="A557" s="404"/>
      <c r="B557" s="14"/>
      <c r="C557" s="14"/>
      <c r="I557" s="362"/>
    </row>
    <row r="558" spans="1:9" ht="12.75" customHeight="1" x14ac:dyDescent="0.2">
      <c r="A558" s="404"/>
      <c r="B558" s="14"/>
      <c r="C558" s="14"/>
      <c r="I558" s="362"/>
    </row>
    <row r="559" spans="1:9" ht="12.75" customHeight="1" x14ac:dyDescent="0.2">
      <c r="A559" s="404"/>
      <c r="B559" s="14"/>
      <c r="C559" s="14"/>
      <c r="I559" s="362"/>
    </row>
    <row r="560" spans="1:9" ht="12.75" customHeight="1" x14ac:dyDescent="0.2">
      <c r="A560" s="404"/>
      <c r="B560" s="14"/>
      <c r="C560" s="14"/>
      <c r="I560" s="362"/>
    </row>
    <row r="561" spans="1:9" ht="12.75" customHeight="1" x14ac:dyDescent="0.2">
      <c r="A561" s="404"/>
      <c r="B561" s="14"/>
      <c r="C561" s="14"/>
      <c r="I561" s="362"/>
    </row>
    <row r="562" spans="1:9" ht="12.75" customHeight="1" x14ac:dyDescent="0.2">
      <c r="A562" s="404"/>
      <c r="B562" s="14"/>
      <c r="C562" s="14"/>
      <c r="I562" s="362"/>
    </row>
    <row r="563" spans="1:9" ht="12.75" customHeight="1" x14ac:dyDescent="0.2">
      <c r="A563" s="404"/>
      <c r="B563" s="14"/>
      <c r="C563" s="14"/>
      <c r="I563" s="362"/>
    </row>
    <row r="564" spans="1:9" ht="12.75" customHeight="1" x14ac:dyDescent="0.2">
      <c r="A564" s="404"/>
      <c r="B564" s="14"/>
      <c r="C564" s="14"/>
      <c r="I564" s="362"/>
    </row>
    <row r="565" spans="1:9" ht="12.75" customHeight="1" x14ac:dyDescent="0.2">
      <c r="A565" s="404"/>
      <c r="B565" s="14"/>
      <c r="C565" s="14"/>
      <c r="I565" s="362"/>
    </row>
    <row r="566" spans="1:9" ht="12.75" customHeight="1" x14ac:dyDescent="0.2">
      <c r="A566" s="404"/>
      <c r="B566" s="14"/>
      <c r="C566" s="14"/>
      <c r="I566" s="362"/>
    </row>
    <row r="567" spans="1:9" ht="12.75" customHeight="1" x14ac:dyDescent="0.2">
      <c r="A567" s="404"/>
      <c r="B567" s="14"/>
      <c r="C567" s="14"/>
      <c r="I567" s="362"/>
    </row>
    <row r="568" spans="1:9" ht="12.75" customHeight="1" x14ac:dyDescent="0.2">
      <c r="A568" s="404"/>
      <c r="B568" s="14"/>
      <c r="C568" s="14"/>
      <c r="I568" s="362"/>
    </row>
    <row r="569" spans="1:9" ht="12.75" customHeight="1" x14ac:dyDescent="0.2">
      <c r="A569" s="404"/>
      <c r="B569" s="14"/>
      <c r="C569" s="14"/>
      <c r="I569" s="362"/>
    </row>
    <row r="570" spans="1:9" ht="12.75" customHeight="1" x14ac:dyDescent="0.2">
      <c r="A570" s="404"/>
      <c r="B570" s="14"/>
      <c r="C570" s="14"/>
      <c r="I570" s="362"/>
    </row>
    <row r="571" spans="1:9" ht="12.75" customHeight="1" x14ac:dyDescent="0.2">
      <c r="A571" s="404"/>
      <c r="B571" s="14"/>
      <c r="C571" s="14"/>
      <c r="I571" s="362"/>
    </row>
    <row r="572" spans="1:9" ht="12.75" customHeight="1" x14ac:dyDescent="0.2">
      <c r="A572" s="404"/>
      <c r="B572" s="14"/>
      <c r="C572" s="14"/>
      <c r="I572" s="362"/>
    </row>
    <row r="573" spans="1:9" ht="12.75" customHeight="1" x14ac:dyDescent="0.2">
      <c r="A573" s="404"/>
      <c r="B573" s="14"/>
      <c r="C573" s="14"/>
      <c r="I573" s="362"/>
    </row>
    <row r="574" spans="1:9" ht="12.75" customHeight="1" x14ac:dyDescent="0.2">
      <c r="A574" s="404"/>
      <c r="B574" s="14"/>
      <c r="C574" s="14"/>
      <c r="I574" s="362"/>
    </row>
    <row r="575" spans="1:9" ht="12.75" customHeight="1" x14ac:dyDescent="0.2">
      <c r="A575" s="404"/>
      <c r="B575" s="14"/>
      <c r="C575" s="14"/>
      <c r="I575" s="362"/>
    </row>
    <row r="576" spans="1:9" ht="12.75" customHeight="1" x14ac:dyDescent="0.2">
      <c r="A576" s="404"/>
      <c r="B576" s="14"/>
      <c r="C576" s="14"/>
      <c r="I576" s="362"/>
    </row>
    <row r="577" spans="1:9" ht="12.75" customHeight="1" x14ac:dyDescent="0.2">
      <c r="A577" s="404"/>
      <c r="B577" s="14"/>
      <c r="C577" s="14"/>
      <c r="I577" s="362"/>
    </row>
    <row r="578" spans="1:9" ht="12.75" customHeight="1" x14ac:dyDescent="0.2">
      <c r="A578" s="404"/>
      <c r="B578" s="14"/>
      <c r="C578" s="14"/>
      <c r="I578" s="362"/>
    </row>
    <row r="579" spans="1:9" ht="12.75" customHeight="1" x14ac:dyDescent="0.2">
      <c r="A579" s="404"/>
      <c r="B579" s="14"/>
      <c r="C579" s="14"/>
      <c r="I579" s="362"/>
    </row>
    <row r="580" spans="1:9" ht="12.75" customHeight="1" x14ac:dyDescent="0.2">
      <c r="A580" s="404"/>
      <c r="B580" s="14"/>
      <c r="C580" s="14"/>
      <c r="I580" s="362"/>
    </row>
    <row r="581" spans="1:9" ht="12.75" customHeight="1" x14ac:dyDescent="0.2">
      <c r="A581" s="404"/>
      <c r="B581" s="14"/>
      <c r="C581" s="14"/>
      <c r="I581" s="362"/>
    </row>
    <row r="582" spans="1:9" ht="12.75" customHeight="1" x14ac:dyDescent="0.2">
      <c r="A582" s="404"/>
      <c r="B582" s="14"/>
      <c r="C582" s="14"/>
      <c r="I582" s="362"/>
    </row>
    <row r="583" spans="1:9" ht="12.75" customHeight="1" x14ac:dyDescent="0.2">
      <c r="A583" s="404"/>
      <c r="B583" s="14"/>
      <c r="C583" s="14"/>
      <c r="I583" s="362"/>
    </row>
    <row r="584" spans="1:9" ht="12.75" customHeight="1" x14ac:dyDescent="0.2">
      <c r="A584" s="404"/>
      <c r="B584" s="14"/>
      <c r="C584" s="14"/>
      <c r="I584" s="362"/>
    </row>
    <row r="585" spans="1:9" ht="12.75" customHeight="1" x14ac:dyDescent="0.2">
      <c r="A585" s="404"/>
      <c r="B585" s="14"/>
      <c r="C585" s="14"/>
      <c r="I585" s="362"/>
    </row>
    <row r="586" spans="1:9" ht="12.75" customHeight="1" x14ac:dyDescent="0.2">
      <c r="A586" s="404"/>
      <c r="B586" s="14"/>
      <c r="C586" s="14"/>
      <c r="I586" s="362"/>
    </row>
    <row r="587" spans="1:9" ht="12.75" customHeight="1" x14ac:dyDescent="0.2">
      <c r="A587" s="404"/>
      <c r="B587" s="14"/>
      <c r="C587" s="14"/>
      <c r="I587" s="362"/>
    </row>
    <row r="588" spans="1:9" ht="12.75" customHeight="1" x14ac:dyDescent="0.2">
      <c r="A588" s="404"/>
      <c r="B588" s="14"/>
      <c r="C588" s="14"/>
      <c r="I588" s="362"/>
    </row>
    <row r="589" spans="1:9" ht="12.75" customHeight="1" x14ac:dyDescent="0.2">
      <c r="A589" s="404"/>
      <c r="B589" s="14"/>
      <c r="C589" s="14"/>
      <c r="I589" s="362"/>
    </row>
    <row r="590" spans="1:9" ht="12.75" customHeight="1" x14ac:dyDescent="0.2">
      <c r="A590" s="404"/>
      <c r="B590" s="14"/>
      <c r="C590" s="14"/>
      <c r="I590" s="362"/>
    </row>
    <row r="591" spans="1:9" ht="12.75" customHeight="1" x14ac:dyDescent="0.2">
      <c r="A591" s="404"/>
      <c r="B591" s="14"/>
      <c r="C591" s="14"/>
      <c r="I591" s="362"/>
    </row>
    <row r="592" spans="1:9" ht="12.75" customHeight="1" x14ac:dyDescent="0.2">
      <c r="A592" s="404"/>
      <c r="B592" s="14"/>
      <c r="C592" s="14"/>
      <c r="I592" s="362"/>
    </row>
    <row r="593" spans="1:9" ht="12.75" customHeight="1" x14ac:dyDescent="0.2">
      <c r="A593" s="404"/>
      <c r="B593" s="14"/>
      <c r="C593" s="14"/>
      <c r="I593" s="362"/>
    </row>
    <row r="594" spans="1:9" ht="12.75" customHeight="1" x14ac:dyDescent="0.2">
      <c r="A594" s="404"/>
      <c r="B594" s="14"/>
      <c r="C594" s="14"/>
      <c r="I594" s="362"/>
    </row>
    <row r="595" spans="1:9" ht="12.75" customHeight="1" x14ac:dyDescent="0.2">
      <c r="A595" s="404"/>
      <c r="B595" s="14"/>
      <c r="C595" s="14"/>
      <c r="I595" s="362"/>
    </row>
    <row r="596" spans="1:9" ht="12.75" customHeight="1" x14ac:dyDescent="0.2">
      <c r="A596" s="404"/>
      <c r="B596" s="14"/>
      <c r="C596" s="14"/>
      <c r="I596" s="362"/>
    </row>
    <row r="597" spans="1:9" ht="12.75" customHeight="1" x14ac:dyDescent="0.2">
      <c r="A597" s="404"/>
      <c r="B597" s="14"/>
      <c r="C597" s="14"/>
      <c r="I597" s="362"/>
    </row>
    <row r="598" spans="1:9" ht="12.75" customHeight="1" x14ac:dyDescent="0.2">
      <c r="A598" s="404"/>
      <c r="B598" s="14"/>
      <c r="C598" s="14"/>
      <c r="I598" s="362"/>
    </row>
    <row r="599" spans="1:9" ht="12.75" customHeight="1" x14ac:dyDescent="0.2">
      <c r="A599" s="404"/>
      <c r="B599" s="14"/>
      <c r="C599" s="14"/>
      <c r="I599" s="362"/>
    </row>
    <row r="600" spans="1:9" ht="12.75" customHeight="1" x14ac:dyDescent="0.2">
      <c r="A600" s="404"/>
      <c r="B600" s="14"/>
      <c r="C600" s="14"/>
      <c r="I600" s="362"/>
    </row>
    <row r="601" spans="1:9" ht="12.75" customHeight="1" x14ac:dyDescent="0.2">
      <c r="A601" s="404"/>
      <c r="B601" s="14"/>
      <c r="C601" s="14"/>
      <c r="I601" s="362"/>
    </row>
    <row r="602" spans="1:9" ht="12.75" customHeight="1" x14ac:dyDescent="0.2">
      <c r="A602" s="404"/>
      <c r="B602" s="14"/>
      <c r="C602" s="14"/>
      <c r="I602" s="362"/>
    </row>
    <row r="603" spans="1:9" ht="12.75" customHeight="1" x14ac:dyDescent="0.2">
      <c r="A603" s="404"/>
      <c r="B603" s="14"/>
      <c r="C603" s="14"/>
      <c r="I603" s="362"/>
    </row>
    <row r="604" spans="1:9" ht="12.75" customHeight="1" x14ac:dyDescent="0.2">
      <c r="A604" s="404"/>
      <c r="B604" s="14"/>
      <c r="C604" s="14"/>
      <c r="I604" s="362"/>
    </row>
    <row r="605" spans="1:9" ht="12.75" customHeight="1" x14ac:dyDescent="0.2">
      <c r="A605" s="404"/>
      <c r="B605" s="14"/>
      <c r="C605" s="14"/>
      <c r="I605" s="362"/>
    </row>
    <row r="606" spans="1:9" ht="12.75" customHeight="1" x14ac:dyDescent="0.2">
      <c r="A606" s="404"/>
      <c r="B606" s="14"/>
      <c r="C606" s="14"/>
      <c r="I606" s="362"/>
    </row>
    <row r="607" spans="1:9" ht="12.75" customHeight="1" x14ac:dyDescent="0.2">
      <c r="A607" s="404"/>
      <c r="B607" s="14"/>
      <c r="C607" s="14"/>
      <c r="I607" s="362"/>
    </row>
    <row r="608" spans="1:9" ht="12.75" customHeight="1" x14ac:dyDescent="0.2">
      <c r="A608" s="404"/>
      <c r="B608" s="14"/>
      <c r="C608" s="14"/>
      <c r="I608" s="362"/>
    </row>
    <row r="609" spans="1:9" ht="12.75" customHeight="1" x14ac:dyDescent="0.2">
      <c r="A609" s="404"/>
      <c r="B609" s="14"/>
      <c r="C609" s="14"/>
      <c r="I609" s="362"/>
    </row>
    <row r="610" spans="1:9" ht="12.75" customHeight="1" x14ac:dyDescent="0.2">
      <c r="A610" s="404"/>
      <c r="B610" s="14"/>
      <c r="C610" s="14"/>
      <c r="I610" s="362"/>
    </row>
    <row r="611" spans="1:9" ht="12.75" customHeight="1" x14ac:dyDescent="0.2">
      <c r="A611" s="404"/>
      <c r="B611" s="14"/>
      <c r="C611" s="14"/>
      <c r="I611" s="362"/>
    </row>
    <row r="612" spans="1:9" ht="12.75" customHeight="1" x14ac:dyDescent="0.2">
      <c r="A612" s="404"/>
      <c r="B612" s="14"/>
      <c r="C612" s="14"/>
      <c r="I612" s="362"/>
    </row>
    <row r="613" spans="1:9" ht="12.75" customHeight="1" x14ac:dyDescent="0.2">
      <c r="A613" s="404"/>
      <c r="B613" s="14"/>
      <c r="C613" s="14"/>
      <c r="I613" s="362"/>
    </row>
    <row r="614" spans="1:9" ht="12.75" customHeight="1" x14ac:dyDescent="0.2">
      <c r="A614" s="404"/>
      <c r="B614" s="14"/>
      <c r="C614" s="14"/>
      <c r="I614" s="362"/>
    </row>
    <row r="615" spans="1:9" ht="12.75" customHeight="1" x14ac:dyDescent="0.2">
      <c r="A615" s="404"/>
      <c r="B615" s="14"/>
      <c r="C615" s="14"/>
      <c r="I615" s="362"/>
    </row>
    <row r="616" spans="1:9" ht="12.75" customHeight="1" x14ac:dyDescent="0.2">
      <c r="A616" s="404"/>
      <c r="B616" s="14"/>
      <c r="C616" s="14"/>
      <c r="I616" s="362"/>
    </row>
    <row r="617" spans="1:9" ht="12.75" customHeight="1" x14ac:dyDescent="0.2">
      <c r="A617" s="404"/>
      <c r="B617" s="14"/>
      <c r="C617" s="14"/>
      <c r="I617" s="362"/>
    </row>
    <row r="618" spans="1:9" ht="12.75" customHeight="1" x14ac:dyDescent="0.2">
      <c r="A618" s="404"/>
      <c r="B618" s="14"/>
      <c r="C618" s="14"/>
      <c r="I618" s="362"/>
    </row>
    <row r="619" spans="1:9" ht="12.75" customHeight="1" x14ac:dyDescent="0.2">
      <c r="A619" s="404"/>
      <c r="B619" s="14"/>
      <c r="C619" s="14"/>
      <c r="I619" s="362"/>
    </row>
    <row r="620" spans="1:9" ht="12.75" customHeight="1" x14ac:dyDescent="0.2">
      <c r="A620" s="404"/>
      <c r="B620" s="14"/>
      <c r="C620" s="14"/>
      <c r="I620" s="362"/>
    </row>
    <row r="621" spans="1:9" ht="12.75" customHeight="1" x14ac:dyDescent="0.2">
      <c r="A621" s="404"/>
      <c r="B621" s="14"/>
      <c r="C621" s="14"/>
      <c r="I621" s="362"/>
    </row>
    <row r="622" spans="1:9" ht="12.75" customHeight="1" x14ac:dyDescent="0.2">
      <c r="A622" s="404"/>
      <c r="B622" s="14"/>
      <c r="C622" s="14"/>
      <c r="I622" s="362"/>
    </row>
    <row r="623" spans="1:9" ht="12.75" customHeight="1" x14ac:dyDescent="0.2">
      <c r="A623" s="404"/>
      <c r="B623" s="14"/>
      <c r="C623" s="14"/>
      <c r="I623" s="362"/>
    </row>
    <row r="624" spans="1:9" ht="12.75" customHeight="1" x14ac:dyDescent="0.2">
      <c r="A624" s="404"/>
      <c r="B624" s="14"/>
      <c r="C624" s="14"/>
      <c r="I624" s="362"/>
    </row>
    <row r="625" spans="1:9" ht="12.75" customHeight="1" x14ac:dyDescent="0.2">
      <c r="A625" s="404"/>
      <c r="B625" s="14"/>
      <c r="C625" s="14"/>
      <c r="I625" s="362"/>
    </row>
    <row r="626" spans="1:9" ht="12.75" customHeight="1" x14ac:dyDescent="0.2">
      <c r="A626" s="404"/>
      <c r="B626" s="14"/>
      <c r="C626" s="14"/>
      <c r="I626" s="362"/>
    </row>
    <row r="627" spans="1:9" ht="12.75" customHeight="1" x14ac:dyDescent="0.2">
      <c r="A627" s="404"/>
      <c r="B627" s="14"/>
      <c r="C627" s="14"/>
      <c r="I627" s="362"/>
    </row>
    <row r="628" spans="1:9" ht="12.75" customHeight="1" x14ac:dyDescent="0.2">
      <c r="A628" s="404"/>
      <c r="B628" s="14"/>
      <c r="C628" s="14"/>
      <c r="I628" s="362"/>
    </row>
    <row r="629" spans="1:9" ht="12.75" customHeight="1" x14ac:dyDescent="0.2">
      <c r="A629" s="404"/>
      <c r="B629" s="14"/>
      <c r="C629" s="14"/>
      <c r="I629" s="362"/>
    </row>
    <row r="630" spans="1:9" ht="12.75" customHeight="1" x14ac:dyDescent="0.2">
      <c r="A630" s="404"/>
      <c r="B630" s="14"/>
      <c r="C630" s="14"/>
      <c r="I630" s="362"/>
    </row>
    <row r="631" spans="1:9" ht="12.75" customHeight="1" x14ac:dyDescent="0.2">
      <c r="A631" s="404"/>
      <c r="B631" s="14"/>
      <c r="C631" s="14"/>
      <c r="I631" s="362"/>
    </row>
    <row r="632" spans="1:9" ht="12.75" customHeight="1" x14ac:dyDescent="0.2">
      <c r="A632" s="404"/>
      <c r="B632" s="14"/>
      <c r="C632" s="14"/>
      <c r="I632" s="362"/>
    </row>
    <row r="633" spans="1:9" ht="12.75" customHeight="1" x14ac:dyDescent="0.2">
      <c r="A633" s="404"/>
      <c r="B633" s="14"/>
      <c r="C633" s="14"/>
      <c r="I633" s="362"/>
    </row>
    <row r="634" spans="1:9" ht="12.75" customHeight="1" x14ac:dyDescent="0.2">
      <c r="A634" s="404"/>
      <c r="B634" s="14"/>
      <c r="C634" s="14"/>
      <c r="I634" s="362"/>
    </row>
    <row r="635" spans="1:9" ht="12.75" customHeight="1" x14ac:dyDescent="0.2">
      <c r="A635" s="404"/>
      <c r="B635" s="14"/>
      <c r="C635" s="14"/>
      <c r="I635" s="362"/>
    </row>
    <row r="636" spans="1:9" ht="12.75" customHeight="1" x14ac:dyDescent="0.2">
      <c r="A636" s="404"/>
      <c r="B636" s="14"/>
      <c r="C636" s="14"/>
      <c r="I636" s="362"/>
    </row>
    <row r="637" spans="1:9" ht="12.75" customHeight="1" x14ac:dyDescent="0.2">
      <c r="A637" s="404"/>
      <c r="B637" s="14"/>
      <c r="C637" s="14"/>
      <c r="I637" s="362"/>
    </row>
    <row r="638" spans="1:9" ht="12.75" customHeight="1" x14ac:dyDescent="0.2">
      <c r="A638" s="404"/>
      <c r="B638" s="14"/>
      <c r="C638" s="14"/>
      <c r="I638" s="362"/>
    </row>
    <row r="639" spans="1:9" ht="12.75" customHeight="1" x14ac:dyDescent="0.2">
      <c r="A639" s="404"/>
      <c r="B639" s="14"/>
      <c r="C639" s="14"/>
      <c r="I639" s="362"/>
    </row>
    <row r="640" spans="1:9" ht="12.75" customHeight="1" x14ac:dyDescent="0.2">
      <c r="A640" s="404"/>
      <c r="B640" s="14"/>
      <c r="C640" s="14"/>
      <c r="I640" s="362"/>
    </row>
    <row r="641" spans="1:9" ht="12.75" customHeight="1" x14ac:dyDescent="0.2">
      <c r="A641" s="404"/>
      <c r="B641" s="14"/>
      <c r="C641" s="14"/>
      <c r="I641" s="362"/>
    </row>
    <row r="642" spans="1:9" ht="12.75" customHeight="1" x14ac:dyDescent="0.2">
      <c r="A642" s="404"/>
      <c r="B642" s="14"/>
      <c r="C642" s="14"/>
      <c r="I642" s="362"/>
    </row>
    <row r="643" spans="1:9" ht="12.75" customHeight="1" x14ac:dyDescent="0.2">
      <c r="A643" s="404"/>
      <c r="B643" s="14"/>
      <c r="C643" s="14"/>
      <c r="I643" s="362"/>
    </row>
    <row r="644" spans="1:9" ht="12.75" customHeight="1" x14ac:dyDescent="0.2">
      <c r="A644" s="404"/>
      <c r="B644" s="14"/>
      <c r="C644" s="14"/>
      <c r="I644" s="362"/>
    </row>
    <row r="645" spans="1:9" ht="12.75" customHeight="1" x14ac:dyDescent="0.2">
      <c r="A645" s="404"/>
      <c r="B645" s="14"/>
      <c r="C645" s="14"/>
      <c r="I645" s="362"/>
    </row>
    <row r="646" spans="1:9" ht="12.75" customHeight="1" x14ac:dyDescent="0.2">
      <c r="A646" s="404"/>
      <c r="B646" s="14"/>
      <c r="C646" s="14"/>
      <c r="I646" s="362"/>
    </row>
    <row r="647" spans="1:9" ht="12.75" customHeight="1" x14ac:dyDescent="0.2">
      <c r="A647" s="404"/>
      <c r="B647" s="14"/>
      <c r="C647" s="14"/>
      <c r="I647" s="362"/>
    </row>
    <row r="648" spans="1:9" ht="12.75" customHeight="1" x14ac:dyDescent="0.2">
      <c r="A648" s="404"/>
      <c r="B648" s="14"/>
      <c r="C648" s="14"/>
      <c r="I648" s="362"/>
    </row>
    <row r="649" spans="1:9" ht="12.75" customHeight="1" x14ac:dyDescent="0.2">
      <c r="A649" s="404"/>
      <c r="B649" s="14"/>
      <c r="C649" s="14"/>
      <c r="I649" s="362"/>
    </row>
    <row r="650" spans="1:9" ht="12.75" customHeight="1" x14ac:dyDescent="0.2">
      <c r="A650" s="404"/>
      <c r="B650" s="14"/>
      <c r="C650" s="14"/>
      <c r="I650" s="362"/>
    </row>
    <row r="651" spans="1:9" ht="12.75" customHeight="1" x14ac:dyDescent="0.2">
      <c r="A651" s="404"/>
      <c r="B651" s="14"/>
      <c r="C651" s="14"/>
      <c r="I651" s="362"/>
    </row>
    <row r="652" spans="1:9" ht="12.75" customHeight="1" x14ac:dyDescent="0.2">
      <c r="A652" s="404"/>
      <c r="B652" s="14"/>
      <c r="C652" s="14"/>
      <c r="I652" s="362"/>
    </row>
    <row r="653" spans="1:9" ht="12.75" customHeight="1" x14ac:dyDescent="0.2">
      <c r="A653" s="404"/>
      <c r="B653" s="14"/>
      <c r="C653" s="14"/>
      <c r="I653" s="362"/>
    </row>
    <row r="654" spans="1:9" ht="12.75" customHeight="1" x14ac:dyDescent="0.2">
      <c r="A654" s="404"/>
      <c r="B654" s="14"/>
      <c r="C654" s="14"/>
      <c r="I654" s="362"/>
    </row>
    <row r="655" spans="1:9" ht="12.75" customHeight="1" x14ac:dyDescent="0.2">
      <c r="A655" s="404"/>
      <c r="B655" s="14"/>
      <c r="C655" s="14"/>
      <c r="I655" s="362"/>
    </row>
    <row r="656" spans="1:9" ht="12.75" customHeight="1" x14ac:dyDescent="0.2">
      <c r="A656" s="404"/>
      <c r="B656" s="14"/>
      <c r="C656" s="14"/>
      <c r="I656" s="362"/>
    </row>
    <row r="657" spans="1:9" ht="12.75" customHeight="1" x14ac:dyDescent="0.2">
      <c r="A657" s="404"/>
      <c r="B657" s="14"/>
      <c r="C657" s="14"/>
      <c r="I657" s="362"/>
    </row>
    <row r="658" spans="1:9" ht="12.75" customHeight="1" x14ac:dyDescent="0.2">
      <c r="A658" s="404"/>
      <c r="B658" s="14"/>
      <c r="C658" s="14"/>
      <c r="I658" s="362"/>
    </row>
    <row r="659" spans="1:9" ht="12.75" customHeight="1" x14ac:dyDescent="0.2">
      <c r="A659" s="404"/>
      <c r="B659" s="14"/>
      <c r="C659" s="14"/>
      <c r="I659" s="362"/>
    </row>
    <row r="660" spans="1:9" ht="12.75" customHeight="1" x14ac:dyDescent="0.2">
      <c r="A660" s="404"/>
      <c r="B660" s="14"/>
      <c r="C660" s="14"/>
      <c r="I660" s="362"/>
    </row>
    <row r="661" spans="1:9" ht="12.75" customHeight="1" x14ac:dyDescent="0.2">
      <c r="A661" s="404"/>
      <c r="B661" s="14"/>
      <c r="C661" s="14"/>
      <c r="I661" s="362"/>
    </row>
    <row r="662" spans="1:9" ht="12.75" customHeight="1" x14ac:dyDescent="0.2">
      <c r="A662" s="404"/>
      <c r="B662" s="14"/>
      <c r="C662" s="14"/>
      <c r="I662" s="362"/>
    </row>
    <row r="663" spans="1:9" ht="12.75" customHeight="1" x14ac:dyDescent="0.2">
      <c r="A663" s="404"/>
      <c r="B663" s="14"/>
      <c r="C663" s="14"/>
      <c r="I663" s="362"/>
    </row>
    <row r="664" spans="1:9" ht="12.75" customHeight="1" x14ac:dyDescent="0.2">
      <c r="A664" s="404"/>
      <c r="B664" s="14"/>
      <c r="C664" s="14"/>
      <c r="I664" s="362"/>
    </row>
    <row r="665" spans="1:9" ht="12.75" customHeight="1" x14ac:dyDescent="0.2">
      <c r="A665" s="404"/>
      <c r="B665" s="14"/>
      <c r="C665" s="14"/>
      <c r="I665" s="362"/>
    </row>
    <row r="666" spans="1:9" ht="12.75" customHeight="1" x14ac:dyDescent="0.2">
      <c r="A666" s="404"/>
      <c r="B666" s="14"/>
      <c r="C666" s="14"/>
      <c r="I666" s="362"/>
    </row>
    <row r="667" spans="1:9" ht="12.75" customHeight="1" x14ac:dyDescent="0.2">
      <c r="A667" s="404"/>
      <c r="B667" s="14"/>
      <c r="C667" s="14"/>
      <c r="I667" s="362"/>
    </row>
    <row r="668" spans="1:9" ht="12.75" customHeight="1" x14ac:dyDescent="0.2">
      <c r="A668" s="404"/>
      <c r="B668" s="14"/>
      <c r="C668" s="14"/>
      <c r="I668" s="362"/>
    </row>
    <row r="669" spans="1:9" ht="12.75" customHeight="1" x14ac:dyDescent="0.2">
      <c r="A669" s="404"/>
      <c r="B669" s="14"/>
      <c r="C669" s="14"/>
      <c r="I669" s="362"/>
    </row>
    <row r="670" spans="1:9" ht="12.75" customHeight="1" x14ac:dyDescent="0.2">
      <c r="A670" s="404"/>
      <c r="B670" s="14"/>
      <c r="C670" s="14"/>
      <c r="I670" s="362"/>
    </row>
    <row r="671" spans="1:9" ht="12.75" customHeight="1" x14ac:dyDescent="0.2">
      <c r="A671" s="404"/>
      <c r="B671" s="14"/>
      <c r="C671" s="14"/>
      <c r="I671" s="362"/>
    </row>
    <row r="672" spans="1:9" ht="12.75" customHeight="1" x14ac:dyDescent="0.2">
      <c r="A672" s="404"/>
      <c r="B672" s="14"/>
      <c r="C672" s="14"/>
      <c r="I672" s="362"/>
    </row>
    <row r="673" spans="1:9" ht="12.75" customHeight="1" x14ac:dyDescent="0.2">
      <c r="A673" s="404"/>
      <c r="B673" s="14"/>
      <c r="C673" s="14"/>
      <c r="I673" s="362"/>
    </row>
    <row r="674" spans="1:9" ht="12.75" customHeight="1" x14ac:dyDescent="0.2">
      <c r="A674" s="404"/>
      <c r="B674" s="14"/>
      <c r="C674" s="14"/>
      <c r="I674" s="362"/>
    </row>
    <row r="675" spans="1:9" ht="12.75" customHeight="1" x14ac:dyDescent="0.2">
      <c r="A675" s="404"/>
      <c r="B675" s="14"/>
      <c r="C675" s="14"/>
      <c r="I675" s="362"/>
    </row>
    <row r="676" spans="1:9" ht="12.75" customHeight="1" x14ac:dyDescent="0.2">
      <c r="A676" s="404"/>
      <c r="B676" s="14"/>
      <c r="C676" s="14"/>
      <c r="I676" s="362"/>
    </row>
    <row r="677" spans="1:9" ht="12.75" customHeight="1" x14ac:dyDescent="0.2">
      <c r="A677" s="404"/>
      <c r="B677" s="14"/>
      <c r="C677" s="14"/>
      <c r="I677" s="362"/>
    </row>
    <row r="678" spans="1:9" ht="12.75" customHeight="1" x14ac:dyDescent="0.2">
      <c r="A678" s="404"/>
      <c r="B678" s="14"/>
      <c r="C678" s="14"/>
      <c r="I678" s="362"/>
    </row>
    <row r="679" spans="1:9" ht="12.75" customHeight="1" x14ac:dyDescent="0.2">
      <c r="A679" s="404"/>
      <c r="B679" s="14"/>
      <c r="C679" s="14"/>
      <c r="I679" s="362"/>
    </row>
    <row r="680" spans="1:9" ht="12.75" customHeight="1" x14ac:dyDescent="0.2">
      <c r="A680" s="404"/>
      <c r="B680" s="14"/>
      <c r="C680" s="14"/>
      <c r="I680" s="362"/>
    </row>
    <row r="681" spans="1:9" ht="12.75" customHeight="1" x14ac:dyDescent="0.2">
      <c r="A681" s="404"/>
      <c r="B681" s="14"/>
      <c r="C681" s="14"/>
      <c r="I681" s="362"/>
    </row>
    <row r="682" spans="1:9" ht="12.75" customHeight="1" x14ac:dyDescent="0.2">
      <c r="A682" s="404"/>
      <c r="B682" s="14"/>
      <c r="C682" s="14"/>
      <c r="I682" s="362"/>
    </row>
    <row r="683" spans="1:9" ht="12.75" customHeight="1" x14ac:dyDescent="0.2">
      <c r="A683" s="404"/>
      <c r="B683" s="14"/>
      <c r="C683" s="14"/>
      <c r="I683" s="362"/>
    </row>
    <row r="684" spans="1:9" ht="12.75" customHeight="1" x14ac:dyDescent="0.2">
      <c r="A684" s="404"/>
      <c r="B684" s="14"/>
      <c r="C684" s="14"/>
      <c r="I684" s="362"/>
    </row>
    <row r="685" spans="1:9" ht="12.75" customHeight="1" x14ac:dyDescent="0.2">
      <c r="A685" s="404"/>
      <c r="B685" s="14"/>
      <c r="C685" s="14"/>
      <c r="I685" s="362"/>
    </row>
    <row r="686" spans="1:9" ht="12.75" customHeight="1" x14ac:dyDescent="0.2">
      <c r="A686" s="404"/>
      <c r="B686" s="14"/>
      <c r="C686" s="14"/>
      <c r="I686" s="362"/>
    </row>
    <row r="687" spans="1:9" ht="12.75" customHeight="1" x14ac:dyDescent="0.2">
      <c r="A687" s="404"/>
      <c r="B687" s="14"/>
      <c r="C687" s="14"/>
      <c r="I687" s="362"/>
    </row>
    <row r="688" spans="1:9" ht="12.75" customHeight="1" x14ac:dyDescent="0.2">
      <c r="A688" s="404"/>
      <c r="B688" s="14"/>
      <c r="C688" s="14"/>
      <c r="I688" s="362"/>
    </row>
    <row r="689" spans="1:9" ht="12.75" customHeight="1" x14ac:dyDescent="0.2">
      <c r="A689" s="404"/>
      <c r="B689" s="14"/>
      <c r="C689" s="14"/>
      <c r="I689" s="362"/>
    </row>
    <row r="690" spans="1:9" ht="12.75" customHeight="1" x14ac:dyDescent="0.2">
      <c r="A690" s="404"/>
      <c r="B690" s="14"/>
      <c r="C690" s="14"/>
      <c r="I690" s="362"/>
    </row>
    <row r="691" spans="1:9" ht="12.75" customHeight="1" x14ac:dyDescent="0.2">
      <c r="A691" s="404"/>
      <c r="B691" s="14"/>
      <c r="C691" s="14"/>
      <c r="I691" s="362"/>
    </row>
    <row r="692" spans="1:9" ht="12.75" customHeight="1" x14ac:dyDescent="0.2">
      <c r="A692" s="404"/>
      <c r="B692" s="14"/>
      <c r="C692" s="14"/>
      <c r="I692" s="362"/>
    </row>
    <row r="693" spans="1:9" ht="12.75" customHeight="1" x14ac:dyDescent="0.2">
      <c r="A693" s="404"/>
      <c r="B693" s="14"/>
      <c r="C693" s="14"/>
      <c r="I693" s="362"/>
    </row>
    <row r="694" spans="1:9" ht="12.75" customHeight="1" x14ac:dyDescent="0.2">
      <c r="A694" s="404"/>
      <c r="B694" s="14"/>
      <c r="C694" s="14"/>
      <c r="I694" s="362"/>
    </row>
    <row r="695" spans="1:9" ht="12.75" customHeight="1" x14ac:dyDescent="0.2">
      <c r="A695" s="404"/>
      <c r="B695" s="14"/>
      <c r="C695" s="14"/>
      <c r="I695" s="362"/>
    </row>
    <row r="696" spans="1:9" ht="12.75" customHeight="1" x14ac:dyDescent="0.2">
      <c r="A696" s="404"/>
      <c r="B696" s="14"/>
      <c r="C696" s="14"/>
      <c r="I696" s="362"/>
    </row>
    <row r="697" spans="1:9" ht="12.75" customHeight="1" x14ac:dyDescent="0.2">
      <c r="A697" s="404"/>
      <c r="B697" s="14"/>
      <c r="C697" s="14"/>
      <c r="I697" s="362"/>
    </row>
    <row r="698" spans="1:9" ht="12.75" customHeight="1" x14ac:dyDescent="0.2">
      <c r="A698" s="404"/>
      <c r="B698" s="14"/>
      <c r="C698" s="14"/>
      <c r="I698" s="362"/>
    </row>
    <row r="699" spans="1:9" ht="12.75" customHeight="1" x14ac:dyDescent="0.2">
      <c r="A699" s="404"/>
      <c r="B699" s="14"/>
      <c r="C699" s="14"/>
      <c r="I699" s="362"/>
    </row>
    <row r="700" spans="1:9" ht="12.75" customHeight="1" x14ac:dyDescent="0.2">
      <c r="A700" s="404"/>
      <c r="B700" s="14"/>
      <c r="C700" s="14"/>
      <c r="I700" s="362"/>
    </row>
    <row r="701" spans="1:9" ht="12.75" customHeight="1" x14ac:dyDescent="0.2">
      <c r="A701" s="404"/>
      <c r="B701" s="14"/>
      <c r="C701" s="14"/>
      <c r="I701" s="362"/>
    </row>
    <row r="702" spans="1:9" ht="12.75" customHeight="1" x14ac:dyDescent="0.2">
      <c r="A702" s="404"/>
      <c r="B702" s="14"/>
      <c r="C702" s="14"/>
      <c r="I702" s="362"/>
    </row>
    <row r="703" spans="1:9" ht="12.75" customHeight="1" x14ac:dyDescent="0.2">
      <c r="A703" s="404"/>
      <c r="B703" s="14"/>
      <c r="C703" s="14"/>
      <c r="I703" s="362"/>
    </row>
    <row r="704" spans="1:9" ht="12.75" customHeight="1" x14ac:dyDescent="0.2">
      <c r="A704" s="404"/>
      <c r="B704" s="14"/>
      <c r="C704" s="14"/>
      <c r="I704" s="362"/>
    </row>
    <row r="705" spans="1:9" ht="12.75" customHeight="1" x14ac:dyDescent="0.2">
      <c r="A705" s="404"/>
      <c r="B705" s="14"/>
      <c r="C705" s="14"/>
      <c r="I705" s="362"/>
    </row>
    <row r="706" spans="1:9" ht="12.75" customHeight="1" x14ac:dyDescent="0.2">
      <c r="A706" s="404"/>
      <c r="B706" s="14"/>
      <c r="C706" s="14"/>
      <c r="I706" s="362"/>
    </row>
    <row r="707" spans="1:9" ht="12.75" customHeight="1" x14ac:dyDescent="0.2">
      <c r="A707" s="404"/>
      <c r="B707" s="14"/>
      <c r="C707" s="14"/>
      <c r="I707" s="362"/>
    </row>
    <row r="708" spans="1:9" ht="12.75" customHeight="1" x14ac:dyDescent="0.2">
      <c r="A708" s="404"/>
      <c r="B708" s="14"/>
      <c r="C708" s="14"/>
      <c r="I708" s="362"/>
    </row>
    <row r="709" spans="1:9" ht="12.75" customHeight="1" x14ac:dyDescent="0.2">
      <c r="A709" s="404"/>
      <c r="B709" s="14"/>
      <c r="C709" s="14"/>
      <c r="I709" s="362"/>
    </row>
    <row r="710" spans="1:9" ht="12.75" customHeight="1" x14ac:dyDescent="0.2">
      <c r="A710" s="404"/>
      <c r="B710" s="14"/>
      <c r="C710" s="14"/>
      <c r="I710" s="362"/>
    </row>
    <row r="711" spans="1:9" ht="12.75" customHeight="1" x14ac:dyDescent="0.2">
      <c r="A711" s="404"/>
      <c r="B711" s="14"/>
      <c r="C711" s="14"/>
      <c r="I711" s="362"/>
    </row>
    <row r="712" spans="1:9" ht="12.75" customHeight="1" x14ac:dyDescent="0.2">
      <c r="A712" s="404"/>
      <c r="B712" s="14"/>
      <c r="C712" s="14"/>
      <c r="I712" s="362"/>
    </row>
    <row r="713" spans="1:9" ht="12.75" customHeight="1" x14ac:dyDescent="0.2">
      <c r="A713" s="404"/>
      <c r="B713" s="14"/>
      <c r="C713" s="14"/>
      <c r="I713" s="362"/>
    </row>
    <row r="714" spans="1:9" ht="12.75" customHeight="1" x14ac:dyDescent="0.2">
      <c r="A714" s="404"/>
      <c r="B714" s="14"/>
      <c r="C714" s="14"/>
      <c r="I714" s="362"/>
    </row>
    <row r="715" spans="1:9" ht="12.75" customHeight="1" x14ac:dyDescent="0.2">
      <c r="A715" s="404"/>
      <c r="B715" s="14"/>
      <c r="C715" s="14"/>
      <c r="I715" s="362"/>
    </row>
    <row r="716" spans="1:9" ht="12.75" customHeight="1" x14ac:dyDescent="0.2">
      <c r="A716" s="404"/>
      <c r="B716" s="14"/>
      <c r="C716" s="14"/>
      <c r="I716" s="362"/>
    </row>
    <row r="717" spans="1:9" ht="12.75" customHeight="1" x14ac:dyDescent="0.2">
      <c r="A717" s="404"/>
      <c r="B717" s="14"/>
      <c r="C717" s="14"/>
      <c r="I717" s="362"/>
    </row>
    <row r="718" spans="1:9" ht="12.75" customHeight="1" x14ac:dyDescent="0.2">
      <c r="A718" s="404"/>
      <c r="B718" s="14"/>
      <c r="C718" s="14"/>
      <c r="I718" s="362"/>
    </row>
    <row r="719" spans="1:9" ht="12.75" customHeight="1" x14ac:dyDescent="0.2">
      <c r="A719" s="404"/>
      <c r="B719" s="14"/>
      <c r="C719" s="14"/>
      <c r="I719" s="362"/>
    </row>
    <row r="720" spans="1:9" ht="12.75" customHeight="1" x14ac:dyDescent="0.2">
      <c r="A720" s="404"/>
      <c r="B720" s="14"/>
      <c r="C720" s="14"/>
      <c r="I720" s="362"/>
    </row>
    <row r="721" spans="1:9" ht="12.75" customHeight="1" x14ac:dyDescent="0.2">
      <c r="A721" s="404"/>
      <c r="B721" s="14"/>
      <c r="C721" s="14"/>
      <c r="I721" s="362"/>
    </row>
    <row r="722" spans="1:9" ht="12.75" customHeight="1" x14ac:dyDescent="0.2">
      <c r="A722" s="404"/>
      <c r="B722" s="14"/>
      <c r="C722" s="14"/>
      <c r="I722" s="362"/>
    </row>
    <row r="723" spans="1:9" ht="12.75" customHeight="1" x14ac:dyDescent="0.2">
      <c r="A723" s="404"/>
      <c r="B723" s="14"/>
      <c r="C723" s="14"/>
      <c r="I723" s="362"/>
    </row>
    <row r="724" spans="1:9" ht="12.75" customHeight="1" x14ac:dyDescent="0.2">
      <c r="A724" s="404"/>
      <c r="B724" s="14"/>
      <c r="C724" s="14"/>
      <c r="I724" s="362"/>
    </row>
    <row r="725" spans="1:9" ht="12.75" customHeight="1" x14ac:dyDescent="0.2">
      <c r="A725" s="404"/>
      <c r="B725" s="14"/>
      <c r="C725" s="14"/>
      <c r="I725" s="362"/>
    </row>
    <row r="726" spans="1:9" ht="12.75" customHeight="1" x14ac:dyDescent="0.2">
      <c r="A726" s="404"/>
      <c r="B726" s="14"/>
      <c r="C726" s="14"/>
      <c r="I726" s="362"/>
    </row>
    <row r="727" spans="1:9" ht="12.75" customHeight="1" x14ac:dyDescent="0.2">
      <c r="A727" s="404"/>
      <c r="B727" s="14"/>
      <c r="C727" s="14"/>
      <c r="I727" s="362"/>
    </row>
    <row r="728" spans="1:9" ht="12.75" customHeight="1" x14ac:dyDescent="0.2">
      <c r="A728" s="404"/>
      <c r="B728" s="14"/>
      <c r="C728" s="14"/>
      <c r="I728" s="362"/>
    </row>
    <row r="729" spans="1:9" ht="12.75" customHeight="1" x14ac:dyDescent="0.2">
      <c r="A729" s="404"/>
      <c r="B729" s="14"/>
      <c r="C729" s="14"/>
      <c r="I729" s="362"/>
    </row>
    <row r="730" spans="1:9" ht="12.75" customHeight="1" x14ac:dyDescent="0.2">
      <c r="A730" s="404"/>
      <c r="B730" s="14"/>
      <c r="C730" s="14"/>
      <c r="I730" s="362"/>
    </row>
    <row r="731" spans="1:9" ht="12.75" customHeight="1" x14ac:dyDescent="0.2">
      <c r="A731" s="404"/>
      <c r="B731" s="14"/>
      <c r="C731" s="14"/>
      <c r="I731" s="362"/>
    </row>
    <row r="732" spans="1:9" ht="12.75" customHeight="1" x14ac:dyDescent="0.2">
      <c r="A732" s="404"/>
      <c r="B732" s="14"/>
      <c r="C732" s="14"/>
      <c r="I732" s="362"/>
    </row>
    <row r="733" spans="1:9" ht="12.75" customHeight="1" x14ac:dyDescent="0.2">
      <c r="A733" s="404"/>
      <c r="B733" s="14"/>
      <c r="C733" s="14"/>
      <c r="I733" s="362"/>
    </row>
    <row r="734" spans="1:9" ht="12.75" customHeight="1" x14ac:dyDescent="0.2">
      <c r="A734" s="404"/>
      <c r="B734" s="14"/>
      <c r="C734" s="14"/>
      <c r="I734" s="362"/>
    </row>
    <row r="735" spans="1:9" ht="12.75" customHeight="1" x14ac:dyDescent="0.2">
      <c r="A735" s="404"/>
      <c r="B735" s="14"/>
      <c r="C735" s="14"/>
      <c r="I735" s="362"/>
    </row>
    <row r="736" spans="1:9" ht="12.75" customHeight="1" x14ac:dyDescent="0.2">
      <c r="A736" s="404"/>
      <c r="B736" s="14"/>
      <c r="C736" s="14"/>
      <c r="I736" s="362"/>
    </row>
    <row r="737" spans="1:9" ht="12.75" customHeight="1" x14ac:dyDescent="0.2">
      <c r="A737" s="404"/>
      <c r="B737" s="14"/>
      <c r="C737" s="14"/>
      <c r="I737" s="362"/>
    </row>
    <row r="738" spans="1:9" ht="12.75" customHeight="1" x14ac:dyDescent="0.2">
      <c r="A738" s="404"/>
      <c r="B738" s="14"/>
      <c r="C738" s="14"/>
      <c r="I738" s="362"/>
    </row>
    <row r="739" spans="1:9" ht="12.75" customHeight="1" x14ac:dyDescent="0.2">
      <c r="A739" s="404"/>
      <c r="B739" s="14"/>
      <c r="C739" s="14"/>
      <c r="I739" s="362"/>
    </row>
    <row r="740" spans="1:9" ht="12.75" customHeight="1" x14ac:dyDescent="0.2">
      <c r="A740" s="404"/>
      <c r="B740" s="14"/>
      <c r="C740" s="14"/>
      <c r="I740" s="362"/>
    </row>
    <row r="741" spans="1:9" ht="12.75" customHeight="1" x14ac:dyDescent="0.2">
      <c r="A741" s="404"/>
      <c r="B741" s="14"/>
      <c r="C741" s="14"/>
      <c r="I741" s="362"/>
    </row>
    <row r="742" spans="1:9" ht="12.75" customHeight="1" x14ac:dyDescent="0.2">
      <c r="A742" s="404"/>
      <c r="B742" s="14"/>
      <c r="C742" s="14"/>
      <c r="I742" s="362"/>
    </row>
    <row r="743" spans="1:9" ht="12.75" customHeight="1" x14ac:dyDescent="0.2">
      <c r="A743" s="404"/>
      <c r="B743" s="14"/>
      <c r="C743" s="14"/>
      <c r="I743" s="362"/>
    </row>
    <row r="744" spans="1:9" ht="12.75" customHeight="1" x14ac:dyDescent="0.2">
      <c r="A744" s="404"/>
      <c r="B744" s="14"/>
      <c r="C744" s="14"/>
      <c r="I744" s="362"/>
    </row>
    <row r="745" spans="1:9" ht="12.75" customHeight="1" x14ac:dyDescent="0.2">
      <c r="A745" s="404"/>
      <c r="B745" s="14"/>
      <c r="C745" s="14"/>
      <c r="I745" s="362"/>
    </row>
    <row r="746" spans="1:9" ht="12.75" customHeight="1" x14ac:dyDescent="0.2">
      <c r="A746" s="404"/>
      <c r="B746" s="14"/>
      <c r="C746" s="14"/>
      <c r="I746" s="362"/>
    </row>
    <row r="747" spans="1:9" ht="12.75" customHeight="1" x14ac:dyDescent="0.2">
      <c r="A747" s="404"/>
      <c r="B747" s="14"/>
      <c r="C747" s="14"/>
      <c r="I747" s="362"/>
    </row>
    <row r="748" spans="1:9" ht="12.75" customHeight="1" x14ac:dyDescent="0.2">
      <c r="A748" s="404"/>
      <c r="B748" s="14"/>
      <c r="C748" s="14"/>
      <c r="I748" s="362"/>
    </row>
    <row r="749" spans="1:9" ht="12.75" customHeight="1" x14ac:dyDescent="0.2">
      <c r="A749" s="404"/>
      <c r="B749" s="14"/>
      <c r="C749" s="14"/>
      <c r="I749" s="362"/>
    </row>
    <row r="750" spans="1:9" ht="12.75" customHeight="1" x14ac:dyDescent="0.2">
      <c r="A750" s="404"/>
      <c r="B750" s="14"/>
      <c r="C750" s="14"/>
      <c r="I750" s="362"/>
    </row>
    <row r="751" spans="1:9" ht="12.75" customHeight="1" x14ac:dyDescent="0.2">
      <c r="A751" s="404"/>
      <c r="B751" s="14"/>
      <c r="C751" s="14"/>
      <c r="I751" s="362"/>
    </row>
    <row r="752" spans="1:9" ht="12.75" customHeight="1" x14ac:dyDescent="0.2">
      <c r="A752" s="404"/>
      <c r="B752" s="14"/>
      <c r="C752" s="14"/>
      <c r="I752" s="362"/>
    </row>
    <row r="753" spans="1:9" ht="12.75" customHeight="1" x14ac:dyDescent="0.2">
      <c r="A753" s="404"/>
      <c r="B753" s="14"/>
      <c r="C753" s="14"/>
      <c r="I753" s="362"/>
    </row>
    <row r="754" spans="1:9" ht="12.75" customHeight="1" x14ac:dyDescent="0.2">
      <c r="A754" s="404"/>
      <c r="B754" s="14"/>
      <c r="C754" s="14"/>
      <c r="I754" s="362"/>
    </row>
    <row r="755" spans="1:9" ht="12.75" customHeight="1" x14ac:dyDescent="0.2">
      <c r="A755" s="404"/>
      <c r="B755" s="14"/>
      <c r="C755" s="14"/>
      <c r="I755" s="362"/>
    </row>
    <row r="756" spans="1:9" ht="12.75" customHeight="1" x14ac:dyDescent="0.2">
      <c r="A756" s="404"/>
      <c r="B756" s="14"/>
      <c r="C756" s="14"/>
      <c r="I756" s="362"/>
    </row>
    <row r="757" spans="1:9" ht="12.75" customHeight="1" x14ac:dyDescent="0.2">
      <c r="A757" s="404"/>
      <c r="B757" s="14"/>
      <c r="C757" s="14"/>
      <c r="I757" s="362"/>
    </row>
    <row r="758" spans="1:9" ht="12.75" customHeight="1" x14ac:dyDescent="0.2">
      <c r="A758" s="404"/>
      <c r="B758" s="14"/>
      <c r="C758" s="14"/>
      <c r="I758" s="362"/>
    </row>
    <row r="759" spans="1:9" ht="12.75" customHeight="1" x14ac:dyDescent="0.2">
      <c r="A759" s="404"/>
      <c r="B759" s="14"/>
      <c r="C759" s="14"/>
      <c r="I759" s="362"/>
    </row>
    <row r="760" spans="1:9" ht="12.75" customHeight="1" x14ac:dyDescent="0.2">
      <c r="A760" s="404"/>
      <c r="B760" s="14"/>
      <c r="C760" s="14"/>
      <c r="I760" s="362"/>
    </row>
    <row r="761" spans="1:9" ht="12.75" customHeight="1" x14ac:dyDescent="0.2">
      <c r="A761" s="404"/>
      <c r="B761" s="14"/>
      <c r="C761" s="14"/>
      <c r="I761" s="362"/>
    </row>
    <row r="762" spans="1:9" ht="12.75" customHeight="1" x14ac:dyDescent="0.2">
      <c r="A762" s="404"/>
      <c r="B762" s="14"/>
      <c r="C762" s="14"/>
      <c r="I762" s="362"/>
    </row>
    <row r="763" spans="1:9" ht="12.75" customHeight="1" x14ac:dyDescent="0.2">
      <c r="A763" s="404"/>
      <c r="B763" s="14"/>
      <c r="C763" s="14"/>
      <c r="I763" s="362"/>
    </row>
    <row r="764" spans="1:9" ht="12.75" customHeight="1" x14ac:dyDescent="0.2">
      <c r="A764" s="404"/>
      <c r="B764" s="14"/>
      <c r="C764" s="14"/>
      <c r="I764" s="362"/>
    </row>
    <row r="765" spans="1:9" ht="12.75" customHeight="1" x14ac:dyDescent="0.2">
      <c r="A765" s="404"/>
      <c r="B765" s="14"/>
      <c r="C765" s="14"/>
      <c r="I765" s="362"/>
    </row>
    <row r="766" spans="1:9" ht="12.75" customHeight="1" x14ac:dyDescent="0.2">
      <c r="A766" s="404"/>
      <c r="B766" s="14"/>
      <c r="C766" s="14"/>
      <c r="I766" s="362"/>
    </row>
    <row r="767" spans="1:9" ht="12.75" customHeight="1" x14ac:dyDescent="0.2">
      <c r="A767" s="404"/>
      <c r="B767" s="14"/>
      <c r="C767" s="14"/>
      <c r="I767" s="362"/>
    </row>
    <row r="768" spans="1:9" ht="12.75" customHeight="1" x14ac:dyDescent="0.2">
      <c r="A768" s="404"/>
      <c r="B768" s="14"/>
      <c r="C768" s="14"/>
      <c r="I768" s="362"/>
    </row>
    <row r="769" spans="1:9" ht="12.75" customHeight="1" x14ac:dyDescent="0.2">
      <c r="A769" s="404"/>
      <c r="B769" s="14"/>
      <c r="C769" s="14"/>
      <c r="I769" s="362"/>
    </row>
    <row r="770" spans="1:9" ht="12.75" customHeight="1" x14ac:dyDescent="0.2">
      <c r="A770" s="404"/>
      <c r="B770" s="14"/>
      <c r="C770" s="14"/>
      <c r="I770" s="362"/>
    </row>
    <row r="771" spans="1:9" ht="12.75" customHeight="1" x14ac:dyDescent="0.2">
      <c r="A771" s="404"/>
      <c r="B771" s="14"/>
      <c r="C771" s="14"/>
      <c r="I771" s="362"/>
    </row>
    <row r="772" spans="1:9" ht="12.75" customHeight="1" x14ac:dyDescent="0.2">
      <c r="A772" s="404"/>
      <c r="B772" s="14"/>
      <c r="C772" s="14"/>
      <c r="I772" s="362"/>
    </row>
    <row r="773" spans="1:9" ht="12.75" customHeight="1" x14ac:dyDescent="0.2">
      <c r="A773" s="404"/>
      <c r="B773" s="14"/>
      <c r="C773" s="14"/>
      <c r="I773" s="362"/>
    </row>
    <row r="774" spans="1:9" ht="12.75" customHeight="1" x14ac:dyDescent="0.2">
      <c r="A774" s="404"/>
      <c r="B774" s="14"/>
      <c r="C774" s="14"/>
      <c r="I774" s="362"/>
    </row>
    <row r="775" spans="1:9" ht="12.75" customHeight="1" x14ac:dyDescent="0.2">
      <c r="A775" s="404"/>
      <c r="B775" s="14"/>
      <c r="C775" s="14"/>
      <c r="I775" s="362"/>
    </row>
    <row r="776" spans="1:9" ht="12.75" customHeight="1" x14ac:dyDescent="0.2">
      <c r="A776" s="404"/>
      <c r="B776" s="14"/>
      <c r="C776" s="14"/>
      <c r="I776" s="362"/>
    </row>
    <row r="777" spans="1:9" ht="12.75" customHeight="1" x14ac:dyDescent="0.2">
      <c r="A777" s="404"/>
      <c r="B777" s="14"/>
      <c r="C777" s="14"/>
      <c r="I777" s="362"/>
    </row>
    <row r="778" spans="1:9" ht="12.75" customHeight="1" x14ac:dyDescent="0.2">
      <c r="A778" s="404"/>
      <c r="B778" s="14"/>
      <c r="C778" s="14"/>
      <c r="I778" s="362"/>
    </row>
    <row r="779" spans="1:9" ht="12.75" customHeight="1" x14ac:dyDescent="0.2">
      <c r="A779" s="404"/>
      <c r="B779" s="14"/>
      <c r="C779" s="14"/>
      <c r="I779" s="362"/>
    </row>
    <row r="780" spans="1:9" ht="12.75" customHeight="1" x14ac:dyDescent="0.2">
      <c r="A780" s="404"/>
      <c r="B780" s="14"/>
      <c r="C780" s="14"/>
      <c r="I780" s="362"/>
    </row>
    <row r="781" spans="1:9" ht="12.75" customHeight="1" x14ac:dyDescent="0.2">
      <c r="A781" s="404"/>
      <c r="B781" s="14"/>
      <c r="C781" s="14"/>
      <c r="I781" s="362"/>
    </row>
    <row r="782" spans="1:9" ht="12.75" customHeight="1" x14ac:dyDescent="0.2">
      <c r="A782" s="404"/>
      <c r="B782" s="14"/>
      <c r="C782" s="14"/>
      <c r="I782" s="362"/>
    </row>
    <row r="783" spans="1:9" ht="12.75" customHeight="1" x14ac:dyDescent="0.2">
      <c r="A783" s="404"/>
      <c r="B783" s="14"/>
      <c r="C783" s="14"/>
      <c r="I783" s="362"/>
    </row>
    <row r="784" spans="1:9" ht="12.75" customHeight="1" x14ac:dyDescent="0.2">
      <c r="A784" s="404"/>
      <c r="B784" s="14"/>
      <c r="C784" s="14"/>
      <c r="I784" s="362"/>
    </row>
    <row r="785" spans="1:9" ht="12.75" customHeight="1" x14ac:dyDescent="0.2">
      <c r="A785" s="404"/>
      <c r="B785" s="14"/>
      <c r="C785" s="14"/>
      <c r="I785" s="362"/>
    </row>
    <row r="786" spans="1:9" ht="12.75" customHeight="1" x14ac:dyDescent="0.2">
      <c r="A786" s="404"/>
      <c r="B786" s="14"/>
      <c r="C786" s="14"/>
      <c r="I786" s="362"/>
    </row>
    <row r="787" spans="1:9" ht="12.75" customHeight="1" x14ac:dyDescent="0.2">
      <c r="A787" s="404"/>
      <c r="B787" s="14"/>
      <c r="C787" s="14"/>
      <c r="I787" s="362"/>
    </row>
    <row r="788" spans="1:9" ht="12.75" customHeight="1" x14ac:dyDescent="0.2">
      <c r="A788" s="404"/>
      <c r="B788" s="14"/>
      <c r="C788" s="14"/>
      <c r="I788" s="362"/>
    </row>
    <row r="789" spans="1:9" ht="12.75" customHeight="1" x14ac:dyDescent="0.2">
      <c r="A789" s="404"/>
      <c r="B789" s="14"/>
      <c r="C789" s="14"/>
      <c r="I789" s="362"/>
    </row>
    <row r="790" spans="1:9" ht="12.75" customHeight="1" x14ac:dyDescent="0.2">
      <c r="A790" s="404"/>
      <c r="B790" s="14"/>
      <c r="C790" s="14"/>
      <c r="I790" s="362"/>
    </row>
    <row r="791" spans="1:9" ht="12.75" customHeight="1" x14ac:dyDescent="0.2">
      <c r="A791" s="404"/>
      <c r="B791" s="14"/>
      <c r="C791" s="14"/>
      <c r="I791" s="362"/>
    </row>
    <row r="792" spans="1:9" ht="12.75" customHeight="1" x14ac:dyDescent="0.2">
      <c r="A792" s="404"/>
      <c r="B792" s="14"/>
      <c r="C792" s="14"/>
      <c r="I792" s="362"/>
    </row>
    <row r="793" spans="1:9" ht="12.75" customHeight="1" x14ac:dyDescent="0.2">
      <c r="A793" s="404"/>
      <c r="B793" s="14"/>
      <c r="C793" s="14"/>
      <c r="I793" s="362"/>
    </row>
    <row r="794" spans="1:9" ht="12.75" customHeight="1" x14ac:dyDescent="0.2">
      <c r="A794" s="404"/>
      <c r="B794" s="14"/>
      <c r="C794" s="14"/>
      <c r="I794" s="362"/>
    </row>
    <row r="795" spans="1:9" ht="12.75" customHeight="1" x14ac:dyDescent="0.2">
      <c r="A795" s="404"/>
      <c r="B795" s="14"/>
      <c r="C795" s="14"/>
      <c r="I795" s="362"/>
    </row>
    <row r="796" spans="1:9" ht="12.75" customHeight="1" x14ac:dyDescent="0.2">
      <c r="A796" s="404"/>
      <c r="B796" s="14"/>
      <c r="C796" s="14"/>
      <c r="I796" s="362"/>
    </row>
    <row r="797" spans="1:9" ht="12.75" customHeight="1" x14ac:dyDescent="0.2">
      <c r="A797" s="404"/>
      <c r="B797" s="14"/>
      <c r="C797" s="14"/>
      <c r="I797" s="362"/>
    </row>
    <row r="798" spans="1:9" ht="12.75" customHeight="1" x14ac:dyDescent="0.2">
      <c r="A798" s="404"/>
      <c r="B798" s="14"/>
      <c r="C798" s="14"/>
      <c r="I798" s="362"/>
    </row>
    <row r="799" spans="1:9" ht="12.75" customHeight="1" x14ac:dyDescent="0.2">
      <c r="A799" s="404"/>
      <c r="B799" s="14"/>
      <c r="C799" s="14"/>
      <c r="I799" s="362"/>
    </row>
    <row r="800" spans="1:9" ht="12.75" customHeight="1" x14ac:dyDescent="0.2">
      <c r="A800" s="404"/>
      <c r="B800" s="14"/>
      <c r="C800" s="14"/>
      <c r="I800" s="362"/>
    </row>
    <row r="801" spans="1:9" ht="12.75" customHeight="1" x14ac:dyDescent="0.2">
      <c r="A801" s="404"/>
      <c r="B801" s="14"/>
      <c r="C801" s="14"/>
      <c r="I801" s="362"/>
    </row>
    <row r="802" spans="1:9" ht="12.75" customHeight="1" x14ac:dyDescent="0.2">
      <c r="A802" s="404"/>
      <c r="B802" s="14"/>
      <c r="C802" s="14"/>
      <c r="I802" s="362"/>
    </row>
    <row r="803" spans="1:9" ht="12.75" customHeight="1" x14ac:dyDescent="0.2">
      <c r="A803" s="404"/>
      <c r="B803" s="14"/>
      <c r="C803" s="14"/>
      <c r="I803" s="362"/>
    </row>
    <row r="804" spans="1:9" ht="12.75" customHeight="1" x14ac:dyDescent="0.2">
      <c r="A804" s="404"/>
      <c r="B804" s="14"/>
      <c r="C804" s="14"/>
      <c r="I804" s="362"/>
    </row>
    <row r="805" spans="1:9" ht="12.75" customHeight="1" x14ac:dyDescent="0.2">
      <c r="A805" s="404"/>
      <c r="B805" s="14"/>
      <c r="C805" s="14"/>
      <c r="I805" s="362"/>
    </row>
    <row r="806" spans="1:9" ht="12.75" customHeight="1" x14ac:dyDescent="0.2">
      <c r="A806" s="404"/>
      <c r="B806" s="14"/>
      <c r="C806" s="14"/>
      <c r="I806" s="362"/>
    </row>
    <row r="807" spans="1:9" ht="12.75" customHeight="1" x14ac:dyDescent="0.2">
      <c r="A807" s="404"/>
      <c r="B807" s="14"/>
      <c r="C807" s="14"/>
      <c r="I807" s="362"/>
    </row>
    <row r="808" spans="1:9" ht="12.75" customHeight="1" x14ac:dyDescent="0.2">
      <c r="A808" s="404"/>
      <c r="B808" s="14"/>
      <c r="C808" s="14"/>
      <c r="I808" s="362"/>
    </row>
    <row r="809" spans="1:9" ht="12.75" customHeight="1" x14ac:dyDescent="0.2">
      <c r="A809" s="404"/>
      <c r="B809" s="14"/>
      <c r="C809" s="14"/>
      <c r="I809" s="362"/>
    </row>
    <row r="810" spans="1:9" ht="12.75" customHeight="1" x14ac:dyDescent="0.2">
      <c r="A810" s="404"/>
      <c r="B810" s="14"/>
      <c r="C810" s="14"/>
      <c r="I810" s="362"/>
    </row>
    <row r="811" spans="1:9" ht="12.75" customHeight="1" x14ac:dyDescent="0.2">
      <c r="A811" s="404"/>
      <c r="B811" s="14"/>
      <c r="C811" s="14"/>
      <c r="I811" s="362"/>
    </row>
    <row r="812" spans="1:9" ht="12.75" customHeight="1" x14ac:dyDescent="0.2">
      <c r="A812" s="404"/>
      <c r="B812" s="14"/>
      <c r="C812" s="14"/>
      <c r="I812" s="362"/>
    </row>
    <row r="813" spans="1:9" ht="12.75" customHeight="1" x14ac:dyDescent="0.2">
      <c r="A813" s="404"/>
      <c r="B813" s="14"/>
      <c r="C813" s="14"/>
      <c r="I813" s="362"/>
    </row>
    <row r="814" spans="1:9" ht="12.75" customHeight="1" x14ac:dyDescent="0.2">
      <c r="A814" s="404"/>
      <c r="B814" s="14"/>
      <c r="C814" s="14"/>
      <c r="I814" s="362"/>
    </row>
    <row r="815" spans="1:9" ht="12.75" customHeight="1" x14ac:dyDescent="0.2">
      <c r="A815" s="404"/>
      <c r="B815" s="14"/>
      <c r="C815" s="14"/>
      <c r="I815" s="362"/>
    </row>
    <row r="816" spans="1:9" ht="12.75" customHeight="1" x14ac:dyDescent="0.2">
      <c r="A816" s="404"/>
      <c r="B816" s="14"/>
      <c r="C816" s="14"/>
      <c r="I816" s="362"/>
    </row>
    <row r="817" spans="1:9" ht="12.75" customHeight="1" x14ac:dyDescent="0.2">
      <c r="A817" s="404"/>
      <c r="B817" s="14"/>
      <c r="C817" s="14"/>
      <c r="I817" s="362"/>
    </row>
    <row r="818" spans="1:9" ht="12.75" customHeight="1" x14ac:dyDescent="0.2">
      <c r="A818" s="404"/>
      <c r="B818" s="14"/>
      <c r="C818" s="14"/>
      <c r="I818" s="362"/>
    </row>
    <row r="819" spans="1:9" ht="12.75" customHeight="1" x14ac:dyDescent="0.2">
      <c r="A819" s="404"/>
      <c r="B819" s="14"/>
      <c r="C819" s="14"/>
      <c r="I819" s="362"/>
    </row>
    <row r="820" spans="1:9" ht="12.75" customHeight="1" x14ac:dyDescent="0.2">
      <c r="A820" s="404"/>
      <c r="B820" s="14"/>
      <c r="C820" s="14"/>
      <c r="I820" s="362"/>
    </row>
    <row r="821" spans="1:9" ht="12.75" customHeight="1" x14ac:dyDescent="0.2">
      <c r="A821" s="404"/>
      <c r="B821" s="14"/>
      <c r="C821" s="14"/>
      <c r="I821" s="362"/>
    </row>
    <row r="822" spans="1:9" ht="12.75" customHeight="1" x14ac:dyDescent="0.2">
      <c r="A822" s="404"/>
      <c r="B822" s="14"/>
      <c r="C822" s="14"/>
      <c r="I822" s="362"/>
    </row>
    <row r="823" spans="1:9" ht="12.75" customHeight="1" x14ac:dyDescent="0.2">
      <c r="A823" s="404"/>
      <c r="B823" s="14"/>
      <c r="C823" s="14"/>
      <c r="I823" s="362"/>
    </row>
    <row r="824" spans="1:9" ht="12.75" customHeight="1" x14ac:dyDescent="0.2">
      <c r="A824" s="404"/>
      <c r="B824" s="14"/>
      <c r="C824" s="14"/>
      <c r="I824" s="362"/>
    </row>
    <row r="825" spans="1:9" ht="12.75" customHeight="1" x14ac:dyDescent="0.2">
      <c r="A825" s="404"/>
      <c r="B825" s="14"/>
      <c r="C825" s="14"/>
      <c r="I825" s="362"/>
    </row>
    <row r="826" spans="1:9" ht="12.75" customHeight="1" x14ac:dyDescent="0.2">
      <c r="A826" s="404"/>
      <c r="B826" s="14"/>
      <c r="C826" s="14"/>
      <c r="I826" s="362"/>
    </row>
    <row r="827" spans="1:9" ht="12.75" customHeight="1" x14ac:dyDescent="0.2">
      <c r="A827" s="404"/>
      <c r="B827" s="14"/>
      <c r="C827" s="14"/>
      <c r="I827" s="362"/>
    </row>
    <row r="828" spans="1:9" ht="12.75" customHeight="1" x14ac:dyDescent="0.2">
      <c r="A828" s="404"/>
      <c r="B828" s="14"/>
      <c r="C828" s="14"/>
      <c r="I828" s="362"/>
    </row>
    <row r="829" spans="1:9" ht="12.75" customHeight="1" x14ac:dyDescent="0.2">
      <c r="A829" s="404"/>
      <c r="B829" s="14"/>
      <c r="C829" s="14"/>
      <c r="I829" s="362"/>
    </row>
    <row r="830" spans="1:9" ht="12.75" customHeight="1" x14ac:dyDescent="0.2">
      <c r="A830" s="404"/>
      <c r="B830" s="14"/>
      <c r="C830" s="14"/>
      <c r="I830" s="362"/>
    </row>
    <row r="831" spans="1:9" ht="12.75" customHeight="1" x14ac:dyDescent="0.2">
      <c r="A831" s="404"/>
      <c r="B831" s="14"/>
      <c r="C831" s="14"/>
      <c r="I831" s="362"/>
    </row>
    <row r="832" spans="1:9" ht="12.75" customHeight="1" x14ac:dyDescent="0.2">
      <c r="A832" s="404"/>
      <c r="B832" s="14"/>
      <c r="C832" s="14"/>
      <c r="I832" s="362"/>
    </row>
    <row r="833" spans="1:9" ht="12.75" customHeight="1" x14ac:dyDescent="0.2">
      <c r="A833" s="404"/>
      <c r="B833" s="14"/>
      <c r="C833" s="14"/>
      <c r="I833" s="362"/>
    </row>
    <row r="834" spans="1:9" ht="12.75" customHeight="1" x14ac:dyDescent="0.2">
      <c r="A834" s="404"/>
      <c r="B834" s="14"/>
      <c r="C834" s="14"/>
      <c r="I834" s="362"/>
    </row>
    <row r="835" spans="1:9" ht="12.75" customHeight="1" x14ac:dyDescent="0.2">
      <c r="A835" s="404"/>
      <c r="B835" s="14"/>
      <c r="C835" s="14"/>
      <c r="I835" s="362"/>
    </row>
    <row r="836" spans="1:9" ht="12.75" customHeight="1" x14ac:dyDescent="0.2">
      <c r="A836" s="404"/>
      <c r="B836" s="14"/>
      <c r="C836" s="14"/>
      <c r="I836" s="362"/>
    </row>
    <row r="837" spans="1:9" ht="12.75" customHeight="1" x14ac:dyDescent="0.2">
      <c r="A837" s="404"/>
      <c r="B837" s="14"/>
      <c r="C837" s="14"/>
      <c r="I837" s="362"/>
    </row>
    <row r="838" spans="1:9" ht="12.75" customHeight="1" x14ac:dyDescent="0.2">
      <c r="A838" s="404"/>
      <c r="B838" s="14"/>
      <c r="C838" s="14"/>
      <c r="I838" s="362"/>
    </row>
    <row r="839" spans="1:9" ht="12.75" customHeight="1" x14ac:dyDescent="0.2">
      <c r="A839" s="404"/>
      <c r="B839" s="14"/>
      <c r="C839" s="14"/>
      <c r="I839" s="362"/>
    </row>
    <row r="840" spans="1:9" ht="12.75" customHeight="1" x14ac:dyDescent="0.2">
      <c r="A840" s="404"/>
      <c r="B840" s="14"/>
      <c r="C840" s="14"/>
      <c r="I840" s="362"/>
    </row>
    <row r="841" spans="1:9" ht="12.75" customHeight="1" x14ac:dyDescent="0.2">
      <c r="A841" s="404"/>
      <c r="B841" s="14"/>
      <c r="C841" s="14"/>
      <c r="I841" s="362"/>
    </row>
    <row r="842" spans="1:9" ht="12.75" customHeight="1" x14ac:dyDescent="0.2">
      <c r="A842" s="404"/>
      <c r="B842" s="14"/>
      <c r="C842" s="14"/>
      <c r="I842" s="362"/>
    </row>
    <row r="843" spans="1:9" ht="12.75" customHeight="1" x14ac:dyDescent="0.2">
      <c r="A843" s="404"/>
      <c r="B843" s="14"/>
      <c r="C843" s="14"/>
      <c r="I843" s="362"/>
    </row>
    <row r="844" spans="1:9" ht="12.75" customHeight="1" x14ac:dyDescent="0.2">
      <c r="A844" s="404"/>
      <c r="B844" s="14"/>
      <c r="C844" s="14"/>
      <c r="I844" s="362"/>
    </row>
    <row r="845" spans="1:9" ht="12.75" customHeight="1" x14ac:dyDescent="0.2">
      <c r="A845" s="404"/>
      <c r="B845" s="14"/>
      <c r="C845" s="14"/>
      <c r="I845" s="362"/>
    </row>
    <row r="846" spans="1:9" ht="12.75" customHeight="1" x14ac:dyDescent="0.2">
      <c r="A846" s="404"/>
      <c r="B846" s="14"/>
      <c r="C846" s="14"/>
      <c r="I846" s="362"/>
    </row>
    <row r="847" spans="1:9" ht="12.75" customHeight="1" x14ac:dyDescent="0.2">
      <c r="A847" s="404"/>
      <c r="B847" s="14"/>
      <c r="C847" s="14"/>
      <c r="I847" s="362"/>
    </row>
    <row r="848" spans="1:9" ht="12.75" customHeight="1" x14ac:dyDescent="0.2">
      <c r="A848" s="404"/>
      <c r="B848" s="14"/>
      <c r="C848" s="14"/>
      <c r="I848" s="362"/>
    </row>
    <row r="849" spans="1:9" ht="12.75" customHeight="1" x14ac:dyDescent="0.2">
      <c r="A849" s="404"/>
      <c r="B849" s="14"/>
      <c r="C849" s="14"/>
      <c r="I849" s="362"/>
    </row>
    <row r="850" spans="1:9" ht="12.75" customHeight="1" x14ac:dyDescent="0.2">
      <c r="A850" s="404"/>
      <c r="B850" s="14"/>
      <c r="C850" s="14"/>
      <c r="I850" s="362"/>
    </row>
    <row r="851" spans="1:9" ht="12.75" customHeight="1" x14ac:dyDescent="0.2">
      <c r="A851" s="404"/>
      <c r="B851" s="14"/>
      <c r="C851" s="14"/>
      <c r="I851" s="362"/>
    </row>
    <row r="852" spans="1:9" ht="12.75" customHeight="1" x14ac:dyDescent="0.2">
      <c r="A852" s="404"/>
      <c r="B852" s="14"/>
      <c r="C852" s="14"/>
      <c r="I852" s="362"/>
    </row>
    <row r="853" spans="1:9" ht="12.75" customHeight="1" x14ac:dyDescent="0.2">
      <c r="A853" s="404"/>
      <c r="B853" s="14"/>
      <c r="C853" s="14"/>
      <c r="I853" s="362"/>
    </row>
    <row r="854" spans="1:9" ht="12.75" customHeight="1" x14ac:dyDescent="0.2">
      <c r="A854" s="404"/>
      <c r="B854" s="14"/>
      <c r="C854" s="14"/>
      <c r="I854" s="362"/>
    </row>
    <row r="855" spans="1:9" ht="12.75" customHeight="1" x14ac:dyDescent="0.2">
      <c r="A855" s="404"/>
      <c r="B855" s="14"/>
      <c r="C855" s="14"/>
      <c r="I855" s="362"/>
    </row>
    <row r="856" spans="1:9" ht="12.75" customHeight="1" x14ac:dyDescent="0.2">
      <c r="A856" s="404"/>
      <c r="B856" s="14"/>
      <c r="C856" s="14"/>
      <c r="I856" s="362"/>
    </row>
    <row r="857" spans="1:9" ht="12.75" customHeight="1" x14ac:dyDescent="0.2">
      <c r="A857" s="404"/>
      <c r="B857" s="14"/>
      <c r="C857" s="14"/>
      <c r="I857" s="362"/>
    </row>
    <row r="858" spans="1:9" ht="12.75" customHeight="1" x14ac:dyDescent="0.2">
      <c r="A858" s="404"/>
      <c r="B858" s="14"/>
      <c r="C858" s="14"/>
      <c r="I858" s="362"/>
    </row>
    <row r="859" spans="1:9" ht="12.75" customHeight="1" x14ac:dyDescent="0.2">
      <c r="A859" s="404"/>
      <c r="B859" s="14"/>
      <c r="C859" s="14"/>
      <c r="I859" s="362"/>
    </row>
    <row r="860" spans="1:9" ht="12.75" customHeight="1" x14ac:dyDescent="0.2">
      <c r="A860" s="404"/>
      <c r="B860" s="14"/>
      <c r="C860" s="14"/>
      <c r="I860" s="362"/>
    </row>
    <row r="861" spans="1:9" ht="12.75" customHeight="1" x14ac:dyDescent="0.2">
      <c r="A861" s="404"/>
      <c r="B861" s="14"/>
      <c r="C861" s="14"/>
      <c r="I861" s="362"/>
    </row>
    <row r="862" spans="1:9" ht="12.75" customHeight="1" x14ac:dyDescent="0.2">
      <c r="A862" s="404"/>
      <c r="B862" s="14"/>
      <c r="C862" s="14"/>
      <c r="I862" s="362"/>
    </row>
    <row r="863" spans="1:9" ht="12.75" customHeight="1" x14ac:dyDescent="0.2">
      <c r="A863" s="404"/>
      <c r="B863" s="14"/>
      <c r="C863" s="14"/>
      <c r="I863" s="362"/>
    </row>
    <row r="864" spans="1:9" ht="12.75" customHeight="1" x14ac:dyDescent="0.2">
      <c r="A864" s="404"/>
      <c r="B864" s="14"/>
      <c r="C864" s="14"/>
      <c r="I864" s="362"/>
    </row>
    <row r="865" spans="1:9" ht="12.75" customHeight="1" x14ac:dyDescent="0.2">
      <c r="A865" s="404"/>
      <c r="B865" s="14"/>
      <c r="C865" s="14"/>
      <c r="I865" s="362"/>
    </row>
    <row r="866" spans="1:9" ht="12.75" customHeight="1" x14ac:dyDescent="0.2">
      <c r="A866" s="404"/>
      <c r="B866" s="14"/>
      <c r="C866" s="14"/>
      <c r="I866" s="362"/>
    </row>
    <row r="867" spans="1:9" ht="12.75" customHeight="1" x14ac:dyDescent="0.2">
      <c r="A867" s="404"/>
      <c r="B867" s="14"/>
      <c r="C867" s="14"/>
      <c r="I867" s="362"/>
    </row>
    <row r="868" spans="1:9" ht="12.75" customHeight="1" x14ac:dyDescent="0.2">
      <c r="A868" s="404"/>
      <c r="B868" s="14"/>
      <c r="C868" s="14"/>
      <c r="I868" s="362"/>
    </row>
    <row r="869" spans="1:9" ht="12.75" customHeight="1" x14ac:dyDescent="0.2">
      <c r="A869" s="404"/>
      <c r="B869" s="14"/>
      <c r="C869" s="14"/>
      <c r="I869" s="362"/>
    </row>
    <row r="870" spans="1:9" ht="12.75" customHeight="1" x14ac:dyDescent="0.2">
      <c r="A870" s="404"/>
      <c r="B870" s="14"/>
      <c r="C870" s="14"/>
      <c r="I870" s="362"/>
    </row>
    <row r="871" spans="1:9" ht="12.75" customHeight="1" x14ac:dyDescent="0.2">
      <c r="A871" s="404"/>
      <c r="B871" s="14"/>
      <c r="C871" s="14"/>
      <c r="I871" s="362"/>
    </row>
    <row r="872" spans="1:9" ht="12.75" customHeight="1" x14ac:dyDescent="0.2">
      <c r="A872" s="404"/>
      <c r="B872" s="14"/>
      <c r="C872" s="14"/>
      <c r="I872" s="362"/>
    </row>
    <row r="873" spans="1:9" ht="12.75" customHeight="1" x14ac:dyDescent="0.2">
      <c r="A873" s="404"/>
      <c r="B873" s="14"/>
      <c r="C873" s="14"/>
      <c r="I873" s="362"/>
    </row>
    <row r="874" spans="1:9" ht="12.75" customHeight="1" x14ac:dyDescent="0.2">
      <c r="A874" s="404"/>
      <c r="B874" s="14"/>
      <c r="C874" s="14"/>
      <c r="I874" s="362"/>
    </row>
    <row r="875" spans="1:9" ht="12.75" customHeight="1" x14ac:dyDescent="0.2">
      <c r="A875" s="404"/>
      <c r="B875" s="14"/>
      <c r="C875" s="14"/>
      <c r="I875" s="362"/>
    </row>
    <row r="876" spans="1:9" ht="12.75" customHeight="1" x14ac:dyDescent="0.2">
      <c r="A876" s="404"/>
      <c r="B876" s="14"/>
      <c r="C876" s="14"/>
      <c r="I876" s="362"/>
    </row>
    <row r="877" spans="1:9" ht="12.75" customHeight="1" x14ac:dyDescent="0.2">
      <c r="A877" s="404"/>
      <c r="B877" s="14"/>
      <c r="C877" s="14"/>
      <c r="I877" s="362"/>
    </row>
    <row r="878" spans="1:9" ht="12.75" customHeight="1" x14ac:dyDescent="0.2">
      <c r="A878" s="404"/>
      <c r="B878" s="14"/>
      <c r="C878" s="14"/>
      <c r="I878" s="362"/>
    </row>
    <row r="879" spans="1:9" ht="12.75" customHeight="1" x14ac:dyDescent="0.2">
      <c r="A879" s="404"/>
      <c r="B879" s="14"/>
      <c r="C879" s="14"/>
      <c r="I879" s="362"/>
    </row>
    <row r="880" spans="1:9" ht="12.75" customHeight="1" x14ac:dyDescent="0.2">
      <c r="A880" s="404"/>
      <c r="B880" s="14"/>
      <c r="C880" s="14"/>
      <c r="I880" s="362"/>
    </row>
    <row r="881" spans="1:9" ht="12.75" customHeight="1" x14ac:dyDescent="0.2">
      <c r="A881" s="404"/>
      <c r="B881" s="14"/>
      <c r="C881" s="14"/>
      <c r="I881" s="362"/>
    </row>
    <row r="882" spans="1:9" ht="12.75" customHeight="1" x14ac:dyDescent="0.2">
      <c r="A882" s="404"/>
      <c r="B882" s="14"/>
      <c r="C882" s="14"/>
      <c r="I882" s="362"/>
    </row>
    <row r="883" spans="1:9" ht="12.75" customHeight="1" x14ac:dyDescent="0.2">
      <c r="A883" s="404"/>
      <c r="B883" s="14"/>
      <c r="C883" s="14"/>
      <c r="I883" s="362"/>
    </row>
    <row r="884" spans="1:9" ht="12.75" customHeight="1" x14ac:dyDescent="0.2">
      <c r="A884" s="404"/>
      <c r="B884" s="14"/>
      <c r="C884" s="14"/>
      <c r="I884" s="362"/>
    </row>
    <row r="885" spans="1:9" ht="12.75" customHeight="1" x14ac:dyDescent="0.2">
      <c r="A885" s="404"/>
      <c r="B885" s="14"/>
      <c r="C885" s="14"/>
      <c r="I885" s="362"/>
    </row>
    <row r="886" spans="1:9" ht="12.75" customHeight="1" x14ac:dyDescent="0.2">
      <c r="A886" s="404"/>
      <c r="B886" s="14"/>
      <c r="C886" s="14"/>
      <c r="I886" s="362"/>
    </row>
    <row r="887" spans="1:9" ht="12.75" customHeight="1" x14ac:dyDescent="0.2">
      <c r="A887" s="404"/>
      <c r="B887" s="14"/>
      <c r="C887" s="14"/>
      <c r="I887" s="362"/>
    </row>
    <row r="888" spans="1:9" ht="12.75" customHeight="1" x14ac:dyDescent="0.2">
      <c r="A888" s="404"/>
      <c r="B888" s="14"/>
      <c r="C888" s="14"/>
      <c r="I888" s="362"/>
    </row>
    <row r="889" spans="1:9" ht="12.75" customHeight="1" x14ac:dyDescent="0.2">
      <c r="A889" s="404"/>
      <c r="B889" s="14"/>
      <c r="C889" s="14"/>
      <c r="I889" s="362"/>
    </row>
    <row r="890" spans="1:9" ht="12.75" customHeight="1" x14ac:dyDescent="0.2">
      <c r="A890" s="404"/>
      <c r="B890" s="14"/>
      <c r="C890" s="14"/>
      <c r="I890" s="362"/>
    </row>
    <row r="891" spans="1:9" ht="12.75" customHeight="1" x14ac:dyDescent="0.2">
      <c r="A891" s="404"/>
      <c r="B891" s="14"/>
      <c r="C891" s="14"/>
      <c r="I891" s="362"/>
    </row>
    <row r="892" spans="1:9" ht="12.75" customHeight="1" x14ac:dyDescent="0.2">
      <c r="A892" s="404"/>
      <c r="B892" s="14"/>
      <c r="C892" s="14"/>
      <c r="I892" s="362"/>
    </row>
    <row r="893" spans="1:9" ht="12.75" customHeight="1" x14ac:dyDescent="0.2">
      <c r="A893" s="404"/>
      <c r="B893" s="14"/>
      <c r="C893" s="14"/>
      <c r="I893" s="362"/>
    </row>
    <row r="894" spans="1:9" ht="12.75" customHeight="1" x14ac:dyDescent="0.2">
      <c r="A894" s="404"/>
      <c r="B894" s="14"/>
      <c r="C894" s="14"/>
      <c r="I894" s="362"/>
    </row>
    <row r="895" spans="1:9" ht="12.75" customHeight="1" x14ac:dyDescent="0.2">
      <c r="A895" s="404"/>
      <c r="B895" s="14"/>
      <c r="C895" s="14"/>
      <c r="I895" s="362"/>
    </row>
    <row r="896" spans="1:9" ht="12.75" customHeight="1" x14ac:dyDescent="0.2">
      <c r="A896" s="404"/>
      <c r="B896" s="14"/>
      <c r="C896" s="14"/>
      <c r="I896" s="362"/>
    </row>
    <row r="897" spans="1:9" ht="12.75" customHeight="1" x14ac:dyDescent="0.2">
      <c r="A897" s="404"/>
      <c r="B897" s="14"/>
      <c r="C897" s="14"/>
      <c r="I897" s="362"/>
    </row>
    <row r="898" spans="1:9" ht="12.75" customHeight="1" x14ac:dyDescent="0.2">
      <c r="A898" s="404"/>
      <c r="B898" s="14"/>
      <c r="C898" s="14"/>
      <c r="I898" s="362"/>
    </row>
    <row r="899" spans="1:9" ht="12.75" customHeight="1" x14ac:dyDescent="0.2">
      <c r="A899" s="404"/>
      <c r="B899" s="14"/>
      <c r="C899" s="14"/>
      <c r="I899" s="362"/>
    </row>
    <row r="900" spans="1:9" ht="12.75" customHeight="1" x14ac:dyDescent="0.2">
      <c r="A900" s="404"/>
      <c r="B900" s="14"/>
      <c r="C900" s="14"/>
      <c r="I900" s="362"/>
    </row>
    <row r="901" spans="1:9" ht="12.75" customHeight="1" x14ac:dyDescent="0.2">
      <c r="A901" s="404"/>
      <c r="B901" s="14"/>
      <c r="C901" s="14"/>
      <c r="I901" s="362"/>
    </row>
    <row r="902" spans="1:9" ht="12.75" customHeight="1" x14ac:dyDescent="0.2">
      <c r="A902" s="404"/>
      <c r="B902" s="14"/>
      <c r="C902" s="14"/>
      <c r="I902" s="362"/>
    </row>
    <row r="903" spans="1:9" ht="12.75" customHeight="1" x14ac:dyDescent="0.2">
      <c r="A903" s="404"/>
      <c r="B903" s="14"/>
      <c r="C903" s="14"/>
      <c r="I903" s="362"/>
    </row>
    <row r="904" spans="1:9" ht="12.75" customHeight="1" x14ac:dyDescent="0.2">
      <c r="A904" s="404"/>
      <c r="B904" s="14"/>
      <c r="C904" s="14"/>
      <c r="I904" s="362"/>
    </row>
    <row r="905" spans="1:9" ht="12.75" customHeight="1" x14ac:dyDescent="0.2">
      <c r="A905" s="404"/>
      <c r="B905" s="14"/>
      <c r="C905" s="14"/>
      <c r="I905" s="362"/>
    </row>
    <row r="906" spans="1:9" ht="12.75" customHeight="1" x14ac:dyDescent="0.2">
      <c r="A906" s="404"/>
      <c r="B906" s="14"/>
      <c r="C906" s="14"/>
      <c r="I906" s="362"/>
    </row>
    <row r="907" spans="1:9" ht="12.75" customHeight="1" x14ac:dyDescent="0.2">
      <c r="A907" s="404"/>
      <c r="B907" s="14"/>
      <c r="C907" s="14"/>
      <c r="I907" s="362"/>
    </row>
    <row r="908" spans="1:9" ht="12.75" customHeight="1" x14ac:dyDescent="0.2">
      <c r="A908" s="404"/>
      <c r="B908" s="14"/>
      <c r="C908" s="14"/>
      <c r="I908" s="362"/>
    </row>
    <row r="909" spans="1:9" ht="12.75" customHeight="1" x14ac:dyDescent="0.2">
      <c r="A909" s="404"/>
      <c r="B909" s="14"/>
      <c r="C909" s="14"/>
      <c r="I909" s="362"/>
    </row>
    <row r="910" spans="1:9" ht="12.75" customHeight="1" x14ac:dyDescent="0.2">
      <c r="A910" s="404"/>
      <c r="B910" s="14"/>
      <c r="C910" s="14"/>
      <c r="I910" s="362"/>
    </row>
    <row r="911" spans="1:9" ht="12.75" customHeight="1" x14ac:dyDescent="0.2">
      <c r="A911" s="404"/>
      <c r="B911" s="14"/>
      <c r="C911" s="14"/>
      <c r="I911" s="362"/>
    </row>
    <row r="912" spans="1:9" ht="12.75" customHeight="1" x14ac:dyDescent="0.2">
      <c r="A912" s="404"/>
      <c r="B912" s="14"/>
      <c r="C912" s="14"/>
      <c r="I912" s="362"/>
    </row>
    <row r="913" spans="1:9" ht="12.75" customHeight="1" x14ac:dyDescent="0.2">
      <c r="A913" s="404"/>
      <c r="B913" s="14"/>
      <c r="C913" s="14"/>
      <c r="I913" s="362"/>
    </row>
    <row r="914" spans="1:9" ht="12.75" customHeight="1" x14ac:dyDescent="0.2">
      <c r="A914" s="404"/>
      <c r="B914" s="14"/>
      <c r="C914" s="14"/>
      <c r="I914" s="362"/>
    </row>
    <row r="915" spans="1:9" ht="12.75" customHeight="1" x14ac:dyDescent="0.2">
      <c r="A915" s="404"/>
      <c r="B915" s="14"/>
      <c r="C915" s="14"/>
      <c r="I915" s="362"/>
    </row>
    <row r="916" spans="1:9" ht="12.75" customHeight="1" x14ac:dyDescent="0.2">
      <c r="A916" s="404"/>
      <c r="B916" s="14"/>
      <c r="C916" s="14"/>
      <c r="I916" s="362"/>
    </row>
    <row r="917" spans="1:9" ht="12.75" customHeight="1" x14ac:dyDescent="0.2">
      <c r="A917" s="404"/>
      <c r="B917" s="14"/>
      <c r="C917" s="14"/>
      <c r="I917" s="362"/>
    </row>
    <row r="918" spans="1:9" ht="12.75" customHeight="1" x14ac:dyDescent="0.2">
      <c r="A918" s="404"/>
      <c r="B918" s="14"/>
      <c r="C918" s="14"/>
      <c r="I918" s="362"/>
    </row>
    <row r="919" spans="1:9" ht="12.75" customHeight="1" x14ac:dyDescent="0.2">
      <c r="A919" s="404"/>
      <c r="B919" s="14"/>
      <c r="C919" s="14"/>
      <c r="I919" s="362"/>
    </row>
    <row r="920" spans="1:9" ht="12.75" customHeight="1" x14ac:dyDescent="0.2">
      <c r="A920" s="404"/>
      <c r="B920" s="14"/>
      <c r="C920" s="14"/>
      <c r="I920" s="362"/>
    </row>
    <row r="921" spans="1:9" ht="12.75" customHeight="1" x14ac:dyDescent="0.2">
      <c r="A921" s="404"/>
      <c r="B921" s="14"/>
      <c r="C921" s="14"/>
      <c r="I921" s="362"/>
    </row>
    <row r="922" spans="1:9" ht="12.75" customHeight="1" x14ac:dyDescent="0.2">
      <c r="A922" s="404"/>
      <c r="B922" s="14"/>
      <c r="C922" s="14"/>
      <c r="I922" s="362"/>
    </row>
    <row r="923" spans="1:9" ht="12.75" customHeight="1" x14ac:dyDescent="0.2">
      <c r="A923" s="404"/>
      <c r="B923" s="14"/>
      <c r="C923" s="14"/>
      <c r="I923" s="362"/>
    </row>
    <row r="924" spans="1:9" ht="12.75" customHeight="1" x14ac:dyDescent="0.2">
      <c r="A924" s="404"/>
      <c r="B924" s="14"/>
      <c r="C924" s="14"/>
      <c r="I924" s="362"/>
    </row>
    <row r="925" spans="1:9" ht="12.75" customHeight="1" x14ac:dyDescent="0.2">
      <c r="A925" s="404"/>
      <c r="B925" s="14"/>
      <c r="C925" s="14"/>
      <c r="I925" s="362"/>
    </row>
    <row r="926" spans="1:9" ht="12.75" customHeight="1" x14ac:dyDescent="0.2">
      <c r="A926" s="404"/>
      <c r="B926" s="14"/>
      <c r="C926" s="14"/>
      <c r="I926" s="362"/>
    </row>
    <row r="927" spans="1:9" ht="12.75" customHeight="1" x14ac:dyDescent="0.2">
      <c r="A927" s="404"/>
      <c r="B927" s="14"/>
      <c r="C927" s="14"/>
      <c r="I927" s="362"/>
    </row>
    <row r="928" spans="1:9" ht="12.75" customHeight="1" x14ac:dyDescent="0.2">
      <c r="A928" s="404"/>
      <c r="B928" s="14"/>
      <c r="C928" s="14"/>
      <c r="I928" s="362"/>
    </row>
    <row r="929" spans="1:9" ht="12.75" customHeight="1" x14ac:dyDescent="0.2">
      <c r="A929" s="404"/>
      <c r="B929" s="14"/>
      <c r="C929" s="14"/>
      <c r="I929" s="362"/>
    </row>
    <row r="930" spans="1:9" ht="12.75" customHeight="1" x14ac:dyDescent="0.2">
      <c r="A930" s="404"/>
      <c r="B930" s="14"/>
      <c r="C930" s="14"/>
      <c r="I930" s="362"/>
    </row>
    <row r="931" spans="1:9" ht="12.75" customHeight="1" x14ac:dyDescent="0.2">
      <c r="A931" s="404"/>
      <c r="B931" s="14"/>
      <c r="C931" s="14"/>
      <c r="I931" s="362"/>
    </row>
    <row r="932" spans="1:9" ht="12.75" customHeight="1" x14ac:dyDescent="0.2">
      <c r="A932" s="404"/>
      <c r="B932" s="14"/>
      <c r="C932" s="14"/>
      <c r="I932" s="362"/>
    </row>
    <row r="933" spans="1:9" ht="12.75" customHeight="1" x14ac:dyDescent="0.2">
      <c r="A933" s="404"/>
      <c r="B933" s="14"/>
      <c r="C933" s="14"/>
      <c r="I933" s="362"/>
    </row>
    <row r="934" spans="1:9" ht="12.75" customHeight="1" x14ac:dyDescent="0.2">
      <c r="A934" s="404"/>
      <c r="B934" s="14"/>
      <c r="C934" s="14"/>
      <c r="I934" s="362"/>
    </row>
    <row r="935" spans="1:9" ht="12.75" customHeight="1" x14ac:dyDescent="0.2">
      <c r="A935" s="404"/>
      <c r="B935" s="14"/>
      <c r="C935" s="14"/>
      <c r="I935" s="362"/>
    </row>
    <row r="936" spans="1:9" ht="12.75" customHeight="1" x14ac:dyDescent="0.2">
      <c r="A936" s="404"/>
      <c r="B936" s="14"/>
      <c r="C936" s="14"/>
      <c r="I936" s="362"/>
    </row>
    <row r="937" spans="1:9" ht="12.75" customHeight="1" x14ac:dyDescent="0.2">
      <c r="A937" s="404"/>
      <c r="B937" s="14"/>
      <c r="C937" s="14"/>
      <c r="I937" s="362"/>
    </row>
    <row r="938" spans="1:9" ht="12.75" customHeight="1" x14ac:dyDescent="0.2">
      <c r="A938" s="404"/>
      <c r="B938" s="14"/>
      <c r="C938" s="14"/>
      <c r="I938" s="362"/>
    </row>
    <row r="939" spans="1:9" ht="12.75" customHeight="1" x14ac:dyDescent="0.2">
      <c r="A939" s="404"/>
      <c r="B939" s="14"/>
      <c r="C939" s="14"/>
      <c r="I939" s="362"/>
    </row>
    <row r="940" spans="1:9" ht="12.75" customHeight="1" x14ac:dyDescent="0.2">
      <c r="A940" s="404"/>
      <c r="B940" s="14"/>
      <c r="C940" s="14"/>
      <c r="I940" s="362"/>
    </row>
    <row r="941" spans="1:9" ht="12.75" customHeight="1" x14ac:dyDescent="0.2">
      <c r="A941" s="404"/>
      <c r="B941" s="14"/>
      <c r="C941" s="14"/>
      <c r="I941" s="362"/>
    </row>
    <row r="942" spans="1:9" ht="12.75" customHeight="1" x14ac:dyDescent="0.2">
      <c r="A942" s="404"/>
      <c r="B942" s="14"/>
      <c r="C942" s="14"/>
      <c r="I942" s="362"/>
    </row>
    <row r="943" spans="1:9" ht="12.75" customHeight="1" x14ac:dyDescent="0.2">
      <c r="A943" s="404"/>
      <c r="B943" s="14"/>
      <c r="C943" s="14"/>
      <c r="I943" s="362"/>
    </row>
    <row r="944" spans="1:9" ht="12.75" customHeight="1" x14ac:dyDescent="0.2">
      <c r="A944" s="404"/>
      <c r="B944" s="14"/>
      <c r="C944" s="14"/>
      <c r="I944" s="362"/>
    </row>
    <row r="945" spans="1:9" ht="12.75" customHeight="1" x14ac:dyDescent="0.2">
      <c r="A945" s="404"/>
      <c r="B945" s="14"/>
      <c r="C945" s="14"/>
      <c r="I945" s="362"/>
    </row>
    <row r="946" spans="1:9" ht="12.75" customHeight="1" x14ac:dyDescent="0.2">
      <c r="A946" s="404"/>
      <c r="B946" s="14"/>
      <c r="C946" s="14"/>
      <c r="I946" s="362"/>
    </row>
    <row r="947" spans="1:9" ht="12.75" customHeight="1" x14ac:dyDescent="0.2">
      <c r="A947" s="404"/>
      <c r="B947" s="14"/>
      <c r="C947" s="14"/>
      <c r="I947" s="362"/>
    </row>
    <row r="948" spans="1:9" ht="12.75" customHeight="1" x14ac:dyDescent="0.2">
      <c r="A948" s="404"/>
      <c r="B948" s="14"/>
      <c r="C948" s="14"/>
      <c r="I948" s="362"/>
    </row>
    <row r="949" spans="1:9" ht="12.75" customHeight="1" x14ac:dyDescent="0.2">
      <c r="A949" s="404"/>
      <c r="B949" s="14"/>
      <c r="C949" s="14"/>
      <c r="I949" s="362"/>
    </row>
    <row r="950" spans="1:9" ht="12.75" customHeight="1" x14ac:dyDescent="0.2">
      <c r="A950" s="404"/>
      <c r="B950" s="14"/>
      <c r="C950" s="14"/>
      <c r="I950" s="362"/>
    </row>
    <row r="951" spans="1:9" ht="12.75" customHeight="1" x14ac:dyDescent="0.2">
      <c r="A951" s="404"/>
      <c r="B951" s="14"/>
      <c r="C951" s="14"/>
      <c r="I951" s="362"/>
    </row>
    <row r="952" spans="1:9" ht="12.75" customHeight="1" x14ac:dyDescent="0.2">
      <c r="A952" s="404"/>
      <c r="B952" s="14"/>
      <c r="C952" s="14"/>
      <c r="I952" s="362"/>
    </row>
    <row r="953" spans="1:9" ht="12.75" customHeight="1" x14ac:dyDescent="0.2">
      <c r="A953" s="404"/>
      <c r="B953" s="14"/>
      <c r="C953" s="14"/>
      <c r="I953" s="362"/>
    </row>
    <row r="954" spans="1:9" ht="12.75" customHeight="1" x14ac:dyDescent="0.2">
      <c r="A954" s="404"/>
      <c r="B954" s="14"/>
      <c r="C954" s="14"/>
      <c r="I954" s="362"/>
    </row>
    <row r="955" spans="1:9" ht="12.75" customHeight="1" x14ac:dyDescent="0.2">
      <c r="A955" s="404"/>
      <c r="B955" s="14"/>
      <c r="C955" s="14"/>
      <c r="I955" s="362"/>
    </row>
    <row r="956" spans="1:9" ht="12.75" customHeight="1" x14ac:dyDescent="0.2">
      <c r="A956" s="404"/>
      <c r="B956" s="14"/>
      <c r="C956" s="14"/>
      <c r="I956" s="362"/>
    </row>
    <row r="957" spans="1:9" ht="12.75" customHeight="1" x14ac:dyDescent="0.2">
      <c r="A957" s="404"/>
      <c r="B957" s="14"/>
      <c r="C957" s="14"/>
      <c r="I957" s="362"/>
    </row>
    <row r="958" spans="1:9" ht="12.75" customHeight="1" x14ac:dyDescent="0.2">
      <c r="A958" s="404"/>
      <c r="B958" s="14"/>
      <c r="C958" s="14"/>
      <c r="I958" s="362"/>
    </row>
    <row r="959" spans="1:9" ht="12.75" customHeight="1" x14ac:dyDescent="0.2">
      <c r="A959" s="404"/>
      <c r="B959" s="14"/>
      <c r="C959" s="14"/>
      <c r="I959" s="362"/>
    </row>
    <row r="960" spans="1:9" ht="12.75" customHeight="1" x14ac:dyDescent="0.2">
      <c r="A960" s="404"/>
      <c r="B960" s="14"/>
      <c r="C960" s="14"/>
      <c r="I960" s="362"/>
    </row>
    <row r="961" spans="1:9" ht="12.75" customHeight="1" x14ac:dyDescent="0.2">
      <c r="A961" s="404"/>
      <c r="B961" s="14"/>
      <c r="C961" s="14"/>
      <c r="I961" s="362"/>
    </row>
    <row r="962" spans="1:9" ht="12.75" customHeight="1" x14ac:dyDescent="0.2">
      <c r="A962" s="404"/>
      <c r="B962" s="14"/>
      <c r="C962" s="14"/>
      <c r="I962" s="362"/>
    </row>
    <row r="963" spans="1:9" ht="12.75" customHeight="1" x14ac:dyDescent="0.2">
      <c r="A963" s="404"/>
      <c r="B963" s="14"/>
      <c r="C963" s="14"/>
      <c r="I963" s="362"/>
    </row>
    <row r="964" spans="1:9" ht="12.75" customHeight="1" x14ac:dyDescent="0.2">
      <c r="A964" s="404"/>
      <c r="B964" s="14"/>
      <c r="C964" s="14"/>
      <c r="I964" s="362"/>
    </row>
    <row r="965" spans="1:9" ht="12.75" customHeight="1" x14ac:dyDescent="0.2">
      <c r="A965" s="404"/>
      <c r="B965" s="14"/>
      <c r="C965" s="14"/>
      <c r="I965" s="362"/>
    </row>
    <row r="966" spans="1:9" ht="12.75" customHeight="1" x14ac:dyDescent="0.2">
      <c r="A966" s="404"/>
      <c r="B966" s="14"/>
      <c r="C966" s="14"/>
      <c r="I966" s="362"/>
    </row>
    <row r="967" spans="1:9" ht="12.75" customHeight="1" x14ac:dyDescent="0.2">
      <c r="A967" s="404"/>
      <c r="B967" s="14"/>
      <c r="C967" s="14"/>
      <c r="I967" s="362"/>
    </row>
    <row r="968" spans="1:9" ht="12.75" customHeight="1" x14ac:dyDescent="0.2">
      <c r="A968" s="404"/>
      <c r="B968" s="14"/>
      <c r="C968" s="14"/>
      <c r="I968" s="362"/>
    </row>
    <row r="969" spans="1:9" ht="12.75" customHeight="1" x14ac:dyDescent="0.2">
      <c r="A969" s="404"/>
      <c r="B969" s="14"/>
      <c r="C969" s="14"/>
      <c r="I969" s="362"/>
    </row>
    <row r="970" spans="1:9" ht="12.75" customHeight="1" x14ac:dyDescent="0.2">
      <c r="A970" s="404"/>
      <c r="B970" s="14"/>
      <c r="C970" s="14"/>
      <c r="I970" s="362"/>
    </row>
    <row r="971" spans="1:9" ht="12.75" customHeight="1" x14ac:dyDescent="0.2">
      <c r="A971" s="404"/>
      <c r="B971" s="14"/>
      <c r="C971" s="14"/>
      <c r="I971" s="362"/>
    </row>
    <row r="972" spans="1:9" ht="12.75" customHeight="1" x14ac:dyDescent="0.2">
      <c r="A972" s="404"/>
      <c r="B972" s="14"/>
      <c r="C972" s="14"/>
      <c r="I972" s="362"/>
    </row>
    <row r="973" spans="1:9" ht="12.75" customHeight="1" x14ac:dyDescent="0.2">
      <c r="A973" s="404"/>
      <c r="B973" s="14"/>
      <c r="C973" s="14"/>
      <c r="I973" s="362"/>
    </row>
    <row r="974" spans="1:9" ht="12.75" customHeight="1" x14ac:dyDescent="0.2">
      <c r="A974" s="404"/>
      <c r="B974" s="14"/>
      <c r="C974" s="14"/>
      <c r="I974" s="362"/>
    </row>
    <row r="975" spans="1:9" ht="12.75" customHeight="1" x14ac:dyDescent="0.2">
      <c r="A975" s="404"/>
      <c r="B975" s="14"/>
      <c r="C975" s="14"/>
      <c r="I975" s="362"/>
    </row>
    <row r="976" spans="1:9" ht="12.75" customHeight="1" x14ac:dyDescent="0.2">
      <c r="A976" s="404"/>
      <c r="B976" s="14"/>
      <c r="C976" s="14"/>
      <c r="I976" s="362"/>
    </row>
    <row r="977" spans="1:9" ht="12.75" customHeight="1" x14ac:dyDescent="0.2">
      <c r="A977" s="404"/>
      <c r="B977" s="14"/>
      <c r="C977" s="14"/>
      <c r="I977" s="362"/>
    </row>
    <row r="978" spans="1:9" ht="12.75" customHeight="1" x14ac:dyDescent="0.2">
      <c r="A978" s="404"/>
      <c r="B978" s="14"/>
      <c r="C978" s="14"/>
      <c r="I978" s="362"/>
    </row>
    <row r="979" spans="1:9" ht="12.75" customHeight="1" x14ac:dyDescent="0.2">
      <c r="A979" s="404"/>
      <c r="B979" s="14"/>
      <c r="C979" s="14"/>
      <c r="I979" s="362"/>
    </row>
    <row r="980" spans="1:9" ht="12.75" customHeight="1" x14ac:dyDescent="0.2">
      <c r="A980" s="404"/>
      <c r="B980" s="14"/>
      <c r="C980" s="14"/>
      <c r="I980" s="362"/>
    </row>
    <row r="981" spans="1:9" ht="12.75" customHeight="1" x14ac:dyDescent="0.2">
      <c r="A981" s="404"/>
      <c r="B981" s="14"/>
      <c r="C981" s="14"/>
      <c r="I981" s="362"/>
    </row>
    <row r="982" spans="1:9" ht="12.75" customHeight="1" x14ac:dyDescent="0.2">
      <c r="A982" s="404"/>
      <c r="B982" s="14"/>
      <c r="C982" s="14"/>
      <c r="I982" s="362"/>
    </row>
    <row r="983" spans="1:9" ht="12.75" customHeight="1" x14ac:dyDescent="0.2">
      <c r="A983" s="404"/>
      <c r="B983" s="14"/>
      <c r="C983" s="14"/>
      <c r="I983" s="362"/>
    </row>
    <row r="984" spans="1:9" ht="12.75" customHeight="1" x14ac:dyDescent="0.2">
      <c r="A984" s="404"/>
      <c r="B984" s="14"/>
      <c r="C984" s="14"/>
      <c r="I984" s="362"/>
    </row>
    <row r="985" spans="1:9" ht="12.75" customHeight="1" x14ac:dyDescent="0.2">
      <c r="A985" s="404"/>
      <c r="B985" s="14"/>
      <c r="C985" s="14"/>
      <c r="I985" s="362"/>
    </row>
    <row r="986" spans="1:9" ht="12.75" customHeight="1" x14ac:dyDescent="0.2">
      <c r="A986" s="404"/>
      <c r="B986" s="14"/>
      <c r="C986" s="14"/>
      <c r="I986" s="362"/>
    </row>
    <row r="987" spans="1:9" ht="12.75" customHeight="1" x14ac:dyDescent="0.2">
      <c r="A987" s="404"/>
      <c r="B987" s="14"/>
      <c r="C987" s="14"/>
      <c r="I987" s="362"/>
    </row>
    <row r="988" spans="1:9" ht="12.75" customHeight="1" x14ac:dyDescent="0.2">
      <c r="A988" s="404"/>
      <c r="B988" s="14"/>
      <c r="C988" s="14"/>
      <c r="I988" s="362"/>
    </row>
    <row r="989" spans="1:9" ht="12.75" customHeight="1" x14ac:dyDescent="0.2">
      <c r="A989" s="404"/>
      <c r="B989" s="14"/>
      <c r="C989" s="14"/>
      <c r="I989" s="362"/>
    </row>
    <row r="990" spans="1:9" ht="12.75" customHeight="1" x14ac:dyDescent="0.2">
      <c r="A990" s="404"/>
      <c r="B990" s="14"/>
      <c r="C990" s="14"/>
      <c r="I990" s="362"/>
    </row>
    <row r="991" spans="1:9" ht="12.75" customHeight="1" x14ac:dyDescent="0.2">
      <c r="A991" s="404"/>
      <c r="B991" s="14"/>
      <c r="C991" s="14"/>
      <c r="I991" s="362"/>
    </row>
    <row r="992" spans="1:9" ht="12.75" customHeight="1" x14ac:dyDescent="0.2">
      <c r="A992" s="404"/>
      <c r="B992" s="14"/>
      <c r="C992" s="14"/>
      <c r="I992" s="362"/>
    </row>
    <row r="993" spans="1:9" ht="12.75" customHeight="1" x14ac:dyDescent="0.2">
      <c r="A993" s="404"/>
      <c r="B993" s="14"/>
      <c r="C993" s="14"/>
      <c r="I993" s="362"/>
    </row>
    <row r="994" spans="1:9" ht="12.75" customHeight="1" x14ac:dyDescent="0.2">
      <c r="A994" s="404"/>
      <c r="B994" s="14"/>
      <c r="C994" s="14"/>
      <c r="I994" s="362"/>
    </row>
    <row r="995" spans="1:9" ht="12.75" customHeight="1" x14ac:dyDescent="0.2">
      <c r="A995" s="404"/>
      <c r="B995" s="14"/>
      <c r="C995" s="14"/>
      <c r="I995" s="362"/>
    </row>
    <row r="996" spans="1:9" ht="12.75" customHeight="1" x14ac:dyDescent="0.2">
      <c r="A996" s="404"/>
      <c r="B996" s="14"/>
      <c r="C996" s="14"/>
      <c r="I996" s="362"/>
    </row>
    <row r="997" spans="1:9" ht="12.75" customHeight="1" x14ac:dyDescent="0.2">
      <c r="A997" s="404"/>
      <c r="B997" s="14"/>
      <c r="C997" s="14"/>
      <c r="I997" s="362"/>
    </row>
    <row r="998" spans="1:9" ht="12.75" customHeight="1" x14ac:dyDescent="0.2">
      <c r="A998" s="404"/>
      <c r="B998" s="14"/>
      <c r="C998" s="14"/>
      <c r="I998" s="362"/>
    </row>
    <row r="999" spans="1:9" ht="12.75" customHeight="1" x14ac:dyDescent="0.2">
      <c r="A999" s="404"/>
      <c r="B999" s="14"/>
      <c r="C999" s="14"/>
      <c r="I999" s="362"/>
    </row>
    <row r="1000" spans="1:9" ht="12.75" customHeight="1" x14ac:dyDescent="0.2">
      <c r="A1000" s="404"/>
      <c r="B1000" s="14"/>
      <c r="C1000" s="14"/>
      <c r="I1000" s="362"/>
    </row>
  </sheetData>
  <mergeCells count="156">
    <mergeCell ref="E11:E12"/>
    <mergeCell ref="F11:F12"/>
    <mergeCell ref="G11:G12"/>
    <mergeCell ref="H11:H12"/>
    <mergeCell ref="I11:I12"/>
    <mergeCell ref="J11:J12"/>
    <mergeCell ref="J25:J27"/>
    <mergeCell ref="D29:J29"/>
    <mergeCell ref="K11:K12"/>
    <mergeCell ref="L11:L12"/>
    <mergeCell ref="M11:M12"/>
    <mergeCell ref="N11:N12"/>
    <mergeCell ref="K26:N27"/>
    <mergeCell ref="K29:Q29"/>
    <mergeCell ref="O11:O12"/>
    <mergeCell ref="P11:P12"/>
    <mergeCell ref="Q25:Q27"/>
    <mergeCell ref="L2:M2"/>
    <mergeCell ref="M5:P5"/>
    <mergeCell ref="A8:Q8"/>
    <mergeCell ref="A10:A12"/>
    <mergeCell ref="B10:B12"/>
    <mergeCell ref="D10:J10"/>
    <mergeCell ref="K10:Q10"/>
    <mergeCell ref="Q11:Q12"/>
    <mergeCell ref="B29:B31"/>
    <mergeCell ref="C29:C30"/>
    <mergeCell ref="C10:C11"/>
    <mergeCell ref="D11:D12"/>
    <mergeCell ref="A25:C25"/>
    <mergeCell ref="A26:C26"/>
    <mergeCell ref="D26:G27"/>
    <mergeCell ref="A27:C27"/>
    <mergeCell ref="A29:A31"/>
    <mergeCell ref="M30:M31"/>
    <mergeCell ref="N30:N31"/>
    <mergeCell ref="O30:O31"/>
    <mergeCell ref="P30:P31"/>
    <mergeCell ref="Q30:Q31"/>
    <mergeCell ref="F30:F31"/>
    <mergeCell ref="G30:G31"/>
    <mergeCell ref="H30:H31"/>
    <mergeCell ref="I30:I31"/>
    <mergeCell ref="J30:J31"/>
    <mergeCell ref="K30:K31"/>
    <mergeCell ref="L30:L31"/>
    <mergeCell ref="D30:D31"/>
    <mergeCell ref="E30:E31"/>
    <mergeCell ref="P32:P33"/>
    <mergeCell ref="Q32:Q33"/>
    <mergeCell ref="I32:I33"/>
    <mergeCell ref="J32:J33"/>
    <mergeCell ref="K32:K33"/>
    <mergeCell ref="L32:L33"/>
    <mergeCell ref="M32:M33"/>
    <mergeCell ref="N32:N33"/>
    <mergeCell ref="O32:O33"/>
    <mergeCell ref="D32:D33"/>
    <mergeCell ref="E32:E33"/>
    <mergeCell ref="F32:F33"/>
    <mergeCell ref="G32:G33"/>
    <mergeCell ref="H32:H33"/>
    <mergeCell ref="J38:J39"/>
    <mergeCell ref="J40:J41"/>
    <mergeCell ref="D38:D39"/>
    <mergeCell ref="E38:E39"/>
    <mergeCell ref="F38:F39"/>
    <mergeCell ref="G38:G39"/>
    <mergeCell ref="H38:H39"/>
    <mergeCell ref="I38:I39"/>
    <mergeCell ref="D41:G41"/>
    <mergeCell ref="A40:C40"/>
    <mergeCell ref="A43:A45"/>
    <mergeCell ref="B43:B45"/>
    <mergeCell ref="C43:C45"/>
    <mergeCell ref="D43:J43"/>
    <mergeCell ref="D44:D45"/>
    <mergeCell ref="E44:E45"/>
    <mergeCell ref="J44:J45"/>
    <mergeCell ref="C50:C51"/>
    <mergeCell ref="D51:D52"/>
    <mergeCell ref="J46:J48"/>
    <mergeCell ref="A57:C57"/>
    <mergeCell ref="B60:D60"/>
    <mergeCell ref="E51:E52"/>
    <mergeCell ref="F51:F52"/>
    <mergeCell ref="D58:G58"/>
    <mergeCell ref="G51:G52"/>
    <mergeCell ref="H51:H52"/>
    <mergeCell ref="H44:H45"/>
    <mergeCell ref="I44:I45"/>
    <mergeCell ref="D47:G48"/>
    <mergeCell ref="A50:A52"/>
    <mergeCell ref="B50:B52"/>
    <mergeCell ref="D50:J50"/>
    <mergeCell ref="P51:P52"/>
    <mergeCell ref="Q51:Q52"/>
    <mergeCell ref="Q57:Q58"/>
    <mergeCell ref="K58:N58"/>
    <mergeCell ref="I51:I52"/>
    <mergeCell ref="J51:J52"/>
    <mergeCell ref="K51:K52"/>
    <mergeCell ref="L51:L52"/>
    <mergeCell ref="M51:M52"/>
    <mergeCell ref="N51:N52"/>
    <mergeCell ref="O51:O52"/>
    <mergeCell ref="K34:K35"/>
    <mergeCell ref="L34:L35"/>
    <mergeCell ref="M34:M35"/>
    <mergeCell ref="N34:N35"/>
    <mergeCell ref="O34:O35"/>
    <mergeCell ref="P34:P35"/>
    <mergeCell ref="Q34:Q35"/>
    <mergeCell ref="D34:D35"/>
    <mergeCell ref="E34:E35"/>
    <mergeCell ref="F34:F35"/>
    <mergeCell ref="G34:G35"/>
    <mergeCell ref="H34:H35"/>
    <mergeCell ref="I34:I35"/>
    <mergeCell ref="J34:J35"/>
    <mergeCell ref="K36:K37"/>
    <mergeCell ref="L36:L37"/>
    <mergeCell ref="M36:M37"/>
    <mergeCell ref="N36:N37"/>
    <mergeCell ref="O36:O37"/>
    <mergeCell ref="P36:P37"/>
    <mergeCell ref="Q36:Q37"/>
    <mergeCell ref="D36:D37"/>
    <mergeCell ref="E36:E37"/>
    <mergeCell ref="F36:F37"/>
    <mergeCell ref="G36:G37"/>
    <mergeCell ref="H36:H37"/>
    <mergeCell ref="I36:I37"/>
    <mergeCell ref="J36:J37"/>
    <mergeCell ref="Q40:Q41"/>
    <mergeCell ref="K41:N41"/>
    <mergeCell ref="K43:Q43"/>
    <mergeCell ref="K38:K39"/>
    <mergeCell ref="L38:L39"/>
    <mergeCell ref="M38:M39"/>
    <mergeCell ref="N38:N39"/>
    <mergeCell ref="O38:O39"/>
    <mergeCell ref="P38:P39"/>
    <mergeCell ref="Q38:Q39"/>
    <mergeCell ref="P44:P45"/>
    <mergeCell ref="Q44:Q45"/>
    <mergeCell ref="Q46:Q48"/>
    <mergeCell ref="K47:N48"/>
    <mergeCell ref="K50:Q50"/>
    <mergeCell ref="F44:F45"/>
    <mergeCell ref="G44:G45"/>
    <mergeCell ref="K44:K45"/>
    <mergeCell ref="L44:L45"/>
    <mergeCell ref="M44:M45"/>
    <mergeCell ref="N44:N45"/>
    <mergeCell ref="O44:O45"/>
  </mergeCells>
  <pageMargins left="0.7" right="0.7" top="0.75" bottom="0.75" header="0" footer="0"/>
  <pageSetup orientation="landscape" r:id="rId1"/>
  <headerFooter>
    <oddFooter>&amp;CUSV.FIESC.ESCCA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5" workbookViewId="0">
      <selection activeCell="J59" sqref="J59:J60"/>
    </sheetView>
  </sheetViews>
  <sheetFormatPr defaultColWidth="14.42578125" defaultRowHeight="15" customHeight="1" x14ac:dyDescent="0.2"/>
  <cols>
    <col min="1" max="1" width="2.85546875" customWidth="1"/>
    <col min="2" max="2" width="5.28515625" customWidth="1"/>
    <col min="3" max="3" width="31" customWidth="1"/>
    <col min="4" max="4" width="10.85546875" customWidth="1"/>
    <col min="5" max="5" width="8.85546875" customWidth="1"/>
    <col min="6" max="6" width="9.28515625" customWidth="1"/>
    <col min="7" max="8" width="8.28515625" customWidth="1"/>
    <col min="9" max="9" width="8.5703125" customWidth="1"/>
    <col min="10" max="15" width="8.85546875" customWidth="1"/>
    <col min="16" max="26" width="8" customWidth="1"/>
  </cols>
  <sheetData>
    <row r="1" spans="1:26" ht="12.75" customHeight="1" x14ac:dyDescent="0.2">
      <c r="A1" s="850" t="s">
        <v>290</v>
      </c>
      <c r="B1" s="706"/>
      <c r="C1" s="706"/>
      <c r="D1" s="1"/>
      <c r="E1" s="1"/>
      <c r="F1" s="1"/>
      <c r="G1" s="1"/>
      <c r="H1" s="1"/>
      <c r="I1" s="1"/>
      <c r="J1" s="1"/>
      <c r="K1" s="1"/>
      <c r="L1" s="1"/>
      <c r="M1" s="1"/>
      <c r="N1" s="1"/>
      <c r="O1" s="1"/>
      <c r="P1" s="1"/>
      <c r="Q1" s="1"/>
      <c r="R1" s="1"/>
      <c r="S1" s="1"/>
      <c r="T1" s="1"/>
      <c r="U1" s="1"/>
      <c r="V1" s="1"/>
      <c r="W1" s="1"/>
      <c r="X1" s="1"/>
      <c r="Y1" s="1"/>
      <c r="Z1" s="1"/>
    </row>
    <row r="2" spans="1:26" ht="12.75" customHeight="1" x14ac:dyDescent="0.2">
      <c r="A2" s="29" t="s">
        <v>2</v>
      </c>
      <c r="B2" s="29"/>
      <c r="C2" s="29"/>
      <c r="D2" s="1"/>
      <c r="E2" s="1"/>
      <c r="F2" s="1"/>
      <c r="G2" s="1"/>
      <c r="H2" s="1"/>
      <c r="I2" s="1"/>
      <c r="J2" s="1"/>
      <c r="K2" s="1"/>
      <c r="L2" s="1"/>
      <c r="M2" s="1"/>
      <c r="N2" s="1"/>
      <c r="O2" s="1"/>
      <c r="P2" s="1"/>
      <c r="Q2" s="1"/>
      <c r="R2" s="1"/>
      <c r="S2" s="1"/>
      <c r="T2" s="1"/>
      <c r="U2" s="1"/>
      <c r="V2" s="1"/>
      <c r="W2" s="1"/>
      <c r="X2" s="1"/>
      <c r="Y2" s="1"/>
      <c r="Z2" s="1"/>
    </row>
    <row r="3" spans="1:26" ht="17.25" customHeight="1" x14ac:dyDescent="0.25">
      <c r="A3" s="705" t="s">
        <v>291</v>
      </c>
      <c r="B3" s="706"/>
      <c r="C3" s="706"/>
      <c r="D3" s="706"/>
      <c r="E3" s="706"/>
      <c r="F3" s="706"/>
      <c r="G3" s="706"/>
      <c r="H3" s="706"/>
      <c r="I3" s="706"/>
      <c r="J3" s="1"/>
      <c r="K3" s="1"/>
      <c r="L3" s="1"/>
      <c r="M3" s="1"/>
      <c r="N3" s="1"/>
      <c r="O3" s="1"/>
      <c r="P3" s="1"/>
      <c r="Q3" s="1"/>
      <c r="R3" s="1"/>
      <c r="S3" s="1"/>
      <c r="T3" s="1"/>
      <c r="U3" s="1"/>
      <c r="V3" s="1"/>
      <c r="W3" s="1"/>
      <c r="X3" s="1"/>
      <c r="Y3" s="1"/>
      <c r="Z3" s="1"/>
    </row>
    <row r="4" spans="1:26" ht="12.75" customHeight="1" x14ac:dyDescent="0.2">
      <c r="A4" s="1"/>
      <c r="B4" s="1"/>
      <c r="C4" s="30"/>
      <c r="D4" s="415"/>
      <c r="E4" s="415"/>
      <c r="F4" s="415"/>
      <c r="G4" s="415"/>
      <c r="H4" s="415"/>
      <c r="I4" s="415"/>
      <c r="J4" s="1"/>
      <c r="K4" s="1"/>
      <c r="L4" s="1"/>
      <c r="M4" s="1"/>
      <c r="N4" s="1"/>
      <c r="O4" s="1"/>
      <c r="P4" s="1"/>
      <c r="Q4" s="1"/>
      <c r="R4" s="1"/>
      <c r="S4" s="1"/>
      <c r="T4" s="1"/>
      <c r="U4" s="1"/>
      <c r="V4" s="1"/>
      <c r="W4" s="1"/>
      <c r="X4" s="1"/>
      <c r="Y4" s="1"/>
      <c r="Z4" s="1"/>
    </row>
    <row r="5" spans="1:26" ht="12.75" customHeight="1" x14ac:dyDescent="0.2">
      <c r="A5" s="846" t="s">
        <v>4</v>
      </c>
      <c r="B5" s="706"/>
      <c r="C5" s="706"/>
      <c r="D5" s="706"/>
      <c r="E5" s="706"/>
      <c r="F5" s="706"/>
      <c r="G5" s="2"/>
      <c r="H5" s="2"/>
      <c r="I5" s="415"/>
      <c r="J5" s="1"/>
      <c r="K5" s="1"/>
      <c r="L5" s="1"/>
      <c r="M5" s="1"/>
      <c r="N5" s="1"/>
      <c r="O5" s="1"/>
      <c r="P5" s="1"/>
      <c r="Q5" s="1"/>
      <c r="R5" s="1"/>
      <c r="S5" s="1"/>
      <c r="T5" s="1"/>
      <c r="U5" s="1"/>
      <c r="V5" s="1"/>
      <c r="W5" s="1"/>
      <c r="X5" s="1"/>
      <c r="Y5" s="1"/>
      <c r="Z5" s="1"/>
    </row>
    <row r="6" spans="1:26" ht="12.75" customHeight="1" x14ac:dyDescent="0.2">
      <c r="A6" s="29" t="s">
        <v>292</v>
      </c>
      <c r="B6" s="29"/>
      <c r="C6" s="29"/>
      <c r="D6" s="29"/>
      <c r="E6" s="29"/>
      <c r="F6" s="29"/>
      <c r="G6" s="8"/>
      <c r="H6" s="8"/>
      <c r="I6" s="1"/>
      <c r="J6" s="1"/>
      <c r="K6" s="1"/>
      <c r="L6" s="1"/>
      <c r="M6" s="1"/>
      <c r="N6" s="1"/>
      <c r="O6" s="1"/>
      <c r="P6" s="1"/>
      <c r="Q6" s="1"/>
      <c r="R6" s="1"/>
      <c r="S6" s="1"/>
      <c r="T6" s="1"/>
      <c r="U6" s="1"/>
      <c r="V6" s="1"/>
      <c r="W6" s="1"/>
      <c r="X6" s="1"/>
      <c r="Y6" s="1"/>
      <c r="Z6" s="1"/>
    </row>
    <row r="7" spans="1:26" ht="12.75" customHeight="1" x14ac:dyDescent="0.2">
      <c r="A7" s="850" t="s">
        <v>6</v>
      </c>
      <c r="B7" s="706"/>
      <c r="C7" s="706"/>
      <c r="D7" s="706"/>
      <c r="E7" s="706"/>
      <c r="F7" s="706"/>
      <c r="G7" s="28"/>
      <c r="H7" s="28"/>
      <c r="I7" s="28"/>
      <c r="J7" s="1"/>
      <c r="K7" s="1"/>
      <c r="L7" s="1"/>
      <c r="M7" s="1"/>
      <c r="N7" s="1"/>
      <c r="O7" s="1"/>
      <c r="P7" s="1"/>
      <c r="Q7" s="1"/>
      <c r="R7" s="1"/>
      <c r="S7" s="1"/>
      <c r="T7" s="1"/>
      <c r="U7" s="1"/>
      <c r="V7" s="1"/>
      <c r="W7" s="1"/>
      <c r="X7" s="1"/>
      <c r="Y7" s="1"/>
      <c r="Z7" s="1"/>
    </row>
    <row r="8" spans="1:26" ht="12.75" customHeight="1" x14ac:dyDescent="0.2">
      <c r="A8" s="850" t="s">
        <v>7</v>
      </c>
      <c r="B8" s="706"/>
      <c r="C8" s="706"/>
      <c r="D8" s="706"/>
      <c r="E8" s="706"/>
      <c r="F8" s="706"/>
      <c r="G8" s="29"/>
      <c r="H8" s="29"/>
      <c r="I8" s="29"/>
      <c r="J8" s="1"/>
      <c r="K8" s="1"/>
      <c r="L8" s="1"/>
      <c r="M8" s="1"/>
      <c r="N8" s="1"/>
      <c r="O8" s="1"/>
      <c r="P8" s="1"/>
      <c r="Q8" s="1"/>
      <c r="R8" s="1"/>
      <c r="S8" s="1"/>
      <c r="T8" s="1"/>
      <c r="U8" s="1"/>
      <c r="V8" s="1"/>
      <c r="W8" s="1"/>
      <c r="X8" s="1"/>
      <c r="Y8" s="1"/>
      <c r="Z8" s="1"/>
    </row>
    <row r="9" spans="1:26" ht="15" customHeight="1" x14ac:dyDescent="0.2">
      <c r="A9" s="846" t="s">
        <v>346</v>
      </c>
      <c r="B9" s="706"/>
      <c r="C9" s="706"/>
      <c r="D9" s="706"/>
      <c r="E9" s="706"/>
      <c r="F9" s="706"/>
      <c r="G9" s="2"/>
      <c r="H9" s="2"/>
      <c r="I9" s="2"/>
      <c r="J9" s="1"/>
      <c r="K9" s="1"/>
      <c r="L9" s="1"/>
      <c r="M9" s="1"/>
      <c r="N9" s="1"/>
      <c r="O9" s="1"/>
      <c r="P9" s="1"/>
      <c r="Q9" s="1"/>
      <c r="R9" s="1"/>
      <c r="S9" s="1"/>
      <c r="T9" s="1"/>
      <c r="U9" s="1"/>
      <c r="V9" s="1"/>
      <c r="W9" s="1"/>
      <c r="X9" s="1"/>
      <c r="Y9" s="1"/>
      <c r="Z9" s="1"/>
    </row>
    <row r="10" spans="1:26" ht="1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30" customHeight="1" x14ac:dyDescent="0.2">
      <c r="A11" s="1"/>
      <c r="B11" s="1"/>
      <c r="C11" s="416" t="s">
        <v>293</v>
      </c>
      <c r="D11" s="847" t="s">
        <v>294</v>
      </c>
      <c r="E11" s="696"/>
      <c r="F11" s="848" t="s">
        <v>295</v>
      </c>
      <c r="G11" s="696"/>
      <c r="H11" s="848" t="s">
        <v>296</v>
      </c>
      <c r="I11" s="696"/>
      <c r="J11" s="1"/>
      <c r="K11" s="1"/>
      <c r="L11" s="1"/>
      <c r="M11" s="1"/>
      <c r="N11" s="1"/>
      <c r="O11" s="1"/>
      <c r="P11" s="1"/>
      <c r="Q11" s="1"/>
      <c r="R11" s="1"/>
      <c r="S11" s="1"/>
      <c r="T11" s="1"/>
      <c r="U11" s="1"/>
      <c r="V11" s="1"/>
      <c r="W11" s="1"/>
      <c r="X11" s="1"/>
      <c r="Y11" s="1"/>
      <c r="Z11" s="1"/>
    </row>
    <row r="12" spans="1:26" ht="15" customHeight="1" x14ac:dyDescent="0.2">
      <c r="A12" s="1"/>
      <c r="B12" s="1"/>
      <c r="C12" s="21" t="s">
        <v>297</v>
      </c>
      <c r="D12" s="417" t="s">
        <v>17</v>
      </c>
      <c r="E12" s="418" t="s">
        <v>18</v>
      </c>
      <c r="F12" s="419" t="s">
        <v>17</v>
      </c>
      <c r="G12" s="418" t="s">
        <v>18</v>
      </c>
      <c r="H12" s="419" t="s">
        <v>17</v>
      </c>
      <c r="I12" s="418" t="s">
        <v>18</v>
      </c>
      <c r="J12" s="1"/>
      <c r="K12" s="1"/>
      <c r="L12" s="1"/>
      <c r="M12" s="1"/>
      <c r="N12" s="1"/>
      <c r="O12" s="1"/>
      <c r="P12" s="1"/>
      <c r="Q12" s="1"/>
      <c r="R12" s="1"/>
      <c r="S12" s="1"/>
      <c r="T12" s="1"/>
      <c r="U12" s="1"/>
      <c r="V12" s="1"/>
      <c r="W12" s="1"/>
      <c r="X12" s="1"/>
      <c r="Y12" s="1"/>
      <c r="Z12" s="1"/>
    </row>
    <row r="13" spans="1:26" ht="15" customHeight="1" x14ac:dyDescent="0.2">
      <c r="A13" s="1"/>
      <c r="B13" s="1"/>
      <c r="C13" s="420" t="s">
        <v>19</v>
      </c>
      <c r="D13" s="421">
        <v>14</v>
      </c>
      <c r="E13" s="422">
        <v>14</v>
      </c>
      <c r="F13" s="423"/>
      <c r="G13" s="424"/>
      <c r="H13" s="425">
        <f>'an I'!D36+'an I'!E36+'an I'!F36+'an I'!G36</f>
        <v>26</v>
      </c>
      <c r="I13" s="422">
        <f>'an I'!K36+'an I'!L36+'an I'!M36+'an I'!N36</f>
        <v>26</v>
      </c>
      <c r="J13" s="1"/>
      <c r="K13" s="1"/>
      <c r="L13" s="1"/>
      <c r="M13" s="1"/>
      <c r="N13" s="1"/>
      <c r="O13" s="1"/>
      <c r="P13" s="1"/>
      <c r="Q13" s="1"/>
      <c r="R13" s="1"/>
      <c r="S13" s="1"/>
      <c r="T13" s="1"/>
      <c r="U13" s="1"/>
      <c r="V13" s="1"/>
      <c r="W13" s="1"/>
      <c r="X13" s="1"/>
      <c r="Y13" s="1"/>
      <c r="Z13" s="1"/>
    </row>
    <row r="14" spans="1:26" ht="15" customHeight="1" x14ac:dyDescent="0.2">
      <c r="A14" s="1"/>
      <c r="B14" s="1"/>
      <c r="C14" s="19" t="s">
        <v>20</v>
      </c>
      <c r="D14" s="426">
        <v>14</v>
      </c>
      <c r="E14" s="427">
        <v>14</v>
      </c>
      <c r="F14" s="428"/>
      <c r="G14" s="429">
        <v>90</v>
      </c>
      <c r="H14" s="425">
        <f>'an II'!D37+'an II'!E37+'an II'!F37+'an II'!G37</f>
        <v>26</v>
      </c>
      <c r="I14" s="427">
        <f>'an II'!K37+'an II'!L37+'an II'!M37+'an II'!N37</f>
        <v>26</v>
      </c>
      <c r="J14" s="1"/>
      <c r="K14" s="1"/>
      <c r="L14" s="1"/>
      <c r="M14" s="1"/>
      <c r="N14" s="1"/>
      <c r="O14" s="1"/>
      <c r="P14" s="1"/>
      <c r="Q14" s="1"/>
      <c r="R14" s="1"/>
      <c r="S14" s="1"/>
      <c r="T14" s="1"/>
      <c r="U14" s="1"/>
      <c r="V14" s="1"/>
      <c r="W14" s="1"/>
      <c r="X14" s="1"/>
      <c r="Y14" s="1"/>
      <c r="Z14" s="1"/>
    </row>
    <row r="15" spans="1:26" ht="15" customHeight="1" x14ac:dyDescent="0.2">
      <c r="A15" s="1"/>
      <c r="B15" s="1"/>
      <c r="C15" s="19" t="s">
        <v>31</v>
      </c>
      <c r="D15" s="426">
        <v>14</v>
      </c>
      <c r="E15" s="427">
        <v>14</v>
      </c>
      <c r="F15" s="428"/>
      <c r="G15" s="429">
        <v>90</v>
      </c>
      <c r="H15" s="430">
        <f>'an III'!D47+'an III'!E47+'an III'!F47+'an III'!G47</f>
        <v>26</v>
      </c>
      <c r="I15" s="427">
        <f>'an III'!K47+'an III'!L47+'an III'!M47+'an III'!N47</f>
        <v>26</v>
      </c>
      <c r="J15" s="1"/>
      <c r="K15" s="1"/>
      <c r="L15" s="1"/>
      <c r="M15" s="1"/>
      <c r="N15" s="1"/>
      <c r="O15" s="1"/>
      <c r="P15" s="1"/>
      <c r="Q15" s="1"/>
      <c r="R15" s="1"/>
      <c r="S15" s="1"/>
      <c r="T15" s="1"/>
      <c r="U15" s="1"/>
      <c r="V15" s="1"/>
      <c r="W15" s="1"/>
      <c r="X15" s="1"/>
      <c r="Y15" s="1"/>
      <c r="Z15" s="1"/>
    </row>
    <row r="16" spans="1:26" ht="15" customHeight="1" x14ac:dyDescent="0.2">
      <c r="A16" s="1"/>
      <c r="B16" s="1"/>
      <c r="C16" s="21" t="s">
        <v>32</v>
      </c>
      <c r="D16" s="417">
        <v>14</v>
      </c>
      <c r="E16" s="418" t="s">
        <v>298</v>
      </c>
      <c r="F16" s="431"/>
      <c r="G16" s="432">
        <v>60</v>
      </c>
      <c r="H16" s="433">
        <f>'an IV'!D46+'an IV'!E46+'an IV'!F46+'an IV'!G46</f>
        <v>27</v>
      </c>
      <c r="I16" s="418">
        <f>'an IV'!K46+'an IV'!L46+'an IV'!M46+'an IV'!N46</f>
        <v>26</v>
      </c>
      <c r="J16" s="1"/>
      <c r="K16" s="1"/>
      <c r="L16" s="1"/>
      <c r="M16" s="1"/>
      <c r="N16" s="1"/>
      <c r="O16" s="1"/>
      <c r="P16" s="1"/>
      <c r="Q16" s="1"/>
      <c r="R16" s="1"/>
      <c r="S16" s="1"/>
      <c r="T16" s="1"/>
      <c r="U16" s="1"/>
      <c r="V16" s="1"/>
      <c r="W16" s="1"/>
      <c r="X16" s="1"/>
      <c r="Y16" s="1"/>
      <c r="Z16" s="1"/>
    </row>
    <row r="17" spans="1:26" ht="15" customHeight="1" x14ac:dyDescent="0.2">
      <c r="A17" s="1"/>
      <c r="B17" s="1"/>
      <c r="C17" s="160" t="s">
        <v>299</v>
      </c>
      <c r="D17" s="1"/>
      <c r="E17" s="1"/>
      <c r="F17" s="1"/>
      <c r="G17" s="1"/>
      <c r="H17" s="1"/>
      <c r="I17" s="1"/>
      <c r="J17" s="1"/>
      <c r="K17" s="1"/>
      <c r="L17" s="1"/>
      <c r="M17" s="1"/>
      <c r="N17" s="1"/>
      <c r="O17" s="1"/>
      <c r="P17" s="1"/>
      <c r="Q17" s="1"/>
      <c r="R17" s="1"/>
      <c r="S17" s="1"/>
      <c r="T17" s="1"/>
      <c r="U17" s="1"/>
      <c r="V17" s="1"/>
      <c r="W17" s="1"/>
      <c r="X17" s="1"/>
      <c r="Y17" s="1"/>
      <c r="Z17" s="1"/>
    </row>
    <row r="18" spans="1:26" ht="24.75" customHeight="1" x14ac:dyDescent="0.2">
      <c r="A18" s="1"/>
      <c r="B18" s="1"/>
      <c r="C18" s="849" t="s">
        <v>300</v>
      </c>
      <c r="D18" s="706"/>
      <c r="E18" s="706"/>
      <c r="F18" s="706"/>
      <c r="G18" s="706"/>
      <c r="H18" s="706"/>
      <c r="I18" s="706"/>
      <c r="J18" s="1"/>
      <c r="K18" s="1"/>
      <c r="L18" s="1"/>
      <c r="M18" s="1"/>
      <c r="N18" s="1"/>
      <c r="O18" s="1"/>
      <c r="P18" s="1"/>
      <c r="Q18" s="1"/>
      <c r="R18" s="1"/>
      <c r="S18" s="1"/>
      <c r="T18" s="1"/>
      <c r="U18" s="1"/>
      <c r="V18" s="1"/>
      <c r="W18" s="1"/>
      <c r="X18" s="1"/>
      <c r="Y18" s="1"/>
      <c r="Z18" s="1"/>
    </row>
    <row r="19" spans="1:26" ht="11.25" customHeight="1" x14ac:dyDescent="0.2">
      <c r="A19" s="1"/>
      <c r="B19" s="1"/>
      <c r="C19" s="434"/>
      <c r="D19" s="434"/>
      <c r="E19" s="434"/>
      <c r="F19" s="434"/>
      <c r="G19" s="434"/>
      <c r="H19" s="434"/>
      <c r="I19" s="434"/>
      <c r="J19" s="1"/>
      <c r="K19" s="1"/>
      <c r="L19" s="1"/>
      <c r="M19" s="1"/>
      <c r="N19" s="1"/>
      <c r="O19" s="1"/>
      <c r="P19" s="1"/>
      <c r="Q19" s="1"/>
      <c r="R19" s="1"/>
      <c r="S19" s="1"/>
      <c r="T19" s="1"/>
      <c r="U19" s="1"/>
      <c r="V19" s="1"/>
      <c r="W19" s="1"/>
      <c r="X19" s="1"/>
      <c r="Y19" s="1"/>
      <c r="Z19" s="1"/>
    </row>
    <row r="20" spans="1:26" ht="15.75" customHeight="1" x14ac:dyDescent="0.25">
      <c r="A20" s="1"/>
      <c r="B20" s="1"/>
      <c r="C20" s="844" t="s">
        <v>301</v>
      </c>
      <c r="D20" s="706"/>
      <c r="E20" s="706"/>
      <c r="F20" s="706"/>
      <c r="G20" s="706"/>
      <c r="H20" s="1"/>
      <c r="I20" s="1"/>
      <c r="J20" s="1"/>
      <c r="K20" s="1"/>
      <c r="L20" s="1"/>
      <c r="M20" s="1"/>
      <c r="N20" s="1"/>
      <c r="O20" s="1"/>
      <c r="P20" s="1"/>
      <c r="Q20" s="1"/>
      <c r="R20" s="1"/>
      <c r="S20" s="1"/>
      <c r="T20" s="1"/>
      <c r="U20" s="1"/>
      <c r="V20" s="1"/>
      <c r="W20" s="1"/>
      <c r="X20" s="1"/>
      <c r="Y20" s="1"/>
      <c r="Z20" s="1"/>
    </row>
    <row r="21" spans="1:26" ht="14.25" customHeight="1" x14ac:dyDescent="0.2">
      <c r="A21" s="1"/>
      <c r="B21" s="837" t="s">
        <v>44</v>
      </c>
      <c r="C21" s="838" t="s">
        <v>302</v>
      </c>
      <c r="D21" s="845" t="s">
        <v>303</v>
      </c>
      <c r="E21" s="435" t="s">
        <v>304</v>
      </c>
      <c r="F21" s="435" t="s">
        <v>304</v>
      </c>
      <c r="G21" s="436"/>
      <c r="H21" s="1"/>
      <c r="I21" s="1"/>
      <c r="J21" s="1"/>
      <c r="K21" s="1"/>
      <c r="L21" s="1"/>
      <c r="M21" s="1"/>
      <c r="N21" s="1"/>
      <c r="O21" s="1"/>
      <c r="P21" s="1"/>
      <c r="Q21" s="1"/>
      <c r="R21" s="1"/>
      <c r="S21" s="1"/>
      <c r="T21" s="1"/>
      <c r="U21" s="1"/>
      <c r="V21" s="1"/>
      <c r="W21" s="1"/>
      <c r="X21" s="1"/>
      <c r="Y21" s="1"/>
      <c r="Z21" s="1"/>
    </row>
    <row r="22" spans="1:26" ht="13.5" customHeight="1" x14ac:dyDescent="0.2">
      <c r="A22" s="1"/>
      <c r="B22" s="759"/>
      <c r="C22" s="759"/>
      <c r="D22" s="759"/>
      <c r="E22" s="437" t="s">
        <v>305</v>
      </c>
      <c r="F22" s="437" t="s">
        <v>306</v>
      </c>
      <c r="G22" s="438"/>
      <c r="H22" s="1"/>
      <c r="I22" s="1"/>
      <c r="J22" s="1"/>
      <c r="K22" s="1"/>
      <c r="L22" s="1"/>
      <c r="M22" s="1"/>
      <c r="N22" s="1"/>
      <c r="O22" s="1"/>
      <c r="P22" s="1"/>
      <c r="Q22" s="1"/>
      <c r="R22" s="1"/>
      <c r="S22" s="1"/>
      <c r="T22" s="1"/>
      <c r="U22" s="1"/>
      <c r="V22" s="1"/>
      <c r="W22" s="1"/>
      <c r="X22" s="1"/>
      <c r="Y22" s="1"/>
      <c r="Z22" s="1"/>
    </row>
    <row r="23" spans="1:26" ht="15" customHeight="1" x14ac:dyDescent="0.2">
      <c r="A23" s="1"/>
      <c r="B23" s="834">
        <v>1</v>
      </c>
      <c r="C23" s="439" t="s">
        <v>307</v>
      </c>
      <c r="D23" s="440">
        <f>('an I'!D30+'an I'!E30+'an I'!F30+'an I'!G30+'an I'!K30+'an I'!L30+'an I'!M30+'an I'!N30+'an II'!D30+'an II'!E30+'an II'!F30+'an II'!G30+'an II'!K30+'an II'!L30+'an II'!M30+'an II'!N30+'an III'!D26+'an III'!E26+'an III'!F26+'an III'!G26+'an III'!K26+'an III'!L26+'an III'!M26+'an III'!N26+'an IV'!D25+'an IV'!E25+'an IV'!F25+'an IV'!G25+'an IV'!K25+'an IV'!L25+'an IV'!M25+'an IV'!N25)*14</f>
        <v>2562</v>
      </c>
      <c r="E23" s="836">
        <f>(D23+D24)*100/D26</f>
        <v>88.502842703727097</v>
      </c>
      <c r="F23" s="836" t="s">
        <v>308</v>
      </c>
      <c r="G23" s="14"/>
      <c r="H23" s="1"/>
      <c r="I23" s="1"/>
      <c r="J23" s="1"/>
      <c r="K23" s="1"/>
      <c r="L23" s="1"/>
      <c r="M23" s="1"/>
      <c r="N23" s="1"/>
      <c r="O23" s="1"/>
      <c r="P23" s="1"/>
      <c r="Q23" s="1"/>
      <c r="R23" s="1"/>
      <c r="S23" s="1"/>
      <c r="T23" s="1"/>
      <c r="U23" s="1"/>
      <c r="V23" s="1"/>
      <c r="W23" s="1"/>
      <c r="X23" s="1"/>
      <c r="Y23" s="1"/>
      <c r="Z23" s="1"/>
    </row>
    <row r="24" spans="1:26" ht="15" customHeight="1" x14ac:dyDescent="0.2">
      <c r="A24" s="1"/>
      <c r="B24" s="835"/>
      <c r="C24" s="441" t="s">
        <v>309</v>
      </c>
      <c r="D24" s="442">
        <v>240</v>
      </c>
      <c r="E24" s="835"/>
      <c r="F24" s="835"/>
      <c r="G24" s="14"/>
      <c r="H24" s="1"/>
      <c r="I24" s="1"/>
      <c r="J24" s="1"/>
      <c r="K24" s="1"/>
      <c r="L24" s="1"/>
      <c r="M24" s="1"/>
      <c r="N24" s="1"/>
      <c r="O24" s="1"/>
      <c r="P24" s="1"/>
      <c r="Q24" s="1"/>
      <c r="R24" s="1"/>
      <c r="S24" s="1"/>
      <c r="T24" s="1"/>
      <c r="U24" s="1"/>
      <c r="V24" s="1"/>
      <c r="W24" s="1"/>
      <c r="X24" s="1"/>
      <c r="Y24" s="1"/>
      <c r="Z24" s="1"/>
    </row>
    <row r="25" spans="1:26" ht="15" customHeight="1" x14ac:dyDescent="0.2">
      <c r="A25" s="1"/>
      <c r="B25" s="443">
        <v>2</v>
      </c>
      <c r="C25" s="444" t="s">
        <v>310</v>
      </c>
      <c r="D25" s="445">
        <f>('an III'!D41+'an III'!E41+'an III'!F41+'an III'!G41+'an III'!K41+'an III'!L41+'an III'!M41+'an III'!N41+'an IV'!D40+'an IV'!E40+'an IV'!F40+'an IV'!G40+'an IV'!K40+'an IV'!L40+'an IV'!M40+'an IV'!N40)*14</f>
        <v>364</v>
      </c>
      <c r="E25" s="446">
        <f>D25*100/D26</f>
        <v>11.497157296272899</v>
      </c>
      <c r="F25" s="446" t="s">
        <v>311</v>
      </c>
      <c r="G25" s="14"/>
      <c r="H25" s="1"/>
      <c r="I25" s="1"/>
      <c r="J25" s="1"/>
      <c r="K25" s="1"/>
      <c r="L25" s="1"/>
      <c r="M25" s="1"/>
      <c r="N25" s="1"/>
      <c r="O25" s="1"/>
      <c r="P25" s="1"/>
      <c r="Q25" s="1"/>
      <c r="R25" s="1"/>
      <c r="S25" s="1"/>
      <c r="T25" s="1"/>
      <c r="U25" s="1"/>
      <c r="V25" s="1"/>
      <c r="W25" s="1"/>
      <c r="X25" s="1"/>
      <c r="Y25" s="1"/>
      <c r="Z25" s="1"/>
    </row>
    <row r="26" spans="1:26" ht="15.75" customHeight="1" x14ac:dyDescent="0.2">
      <c r="A26" s="1"/>
      <c r="B26" s="443"/>
      <c r="C26" s="447" t="s">
        <v>312</v>
      </c>
      <c r="D26" s="445">
        <f>SUM(D23:D25)</f>
        <v>3166</v>
      </c>
      <c r="E26" s="446">
        <v>100</v>
      </c>
      <c r="F26" s="446">
        <v>100</v>
      </c>
      <c r="G26" s="14"/>
      <c r="H26" s="1"/>
      <c r="I26" s="1"/>
      <c r="J26" s="1"/>
      <c r="K26" s="1"/>
      <c r="L26" s="1"/>
      <c r="M26" s="1"/>
      <c r="N26" s="1"/>
      <c r="O26" s="1"/>
      <c r="P26" s="1"/>
      <c r="Q26" s="1"/>
      <c r="R26" s="1"/>
      <c r="S26" s="1"/>
      <c r="T26" s="1"/>
      <c r="U26" s="1"/>
      <c r="V26" s="1"/>
      <c r="W26" s="1"/>
      <c r="X26" s="1"/>
      <c r="Y26" s="1"/>
      <c r="Z26" s="1"/>
    </row>
    <row r="27" spans="1:26" ht="15.75" customHeight="1" x14ac:dyDescent="0.2">
      <c r="A27" s="1"/>
      <c r="B27" s="448">
        <v>3</v>
      </c>
      <c r="C27" s="449" t="s">
        <v>313</v>
      </c>
      <c r="D27" s="450">
        <v>882</v>
      </c>
      <c r="E27" s="451">
        <f>D27*100/(D23+D24+D25)</f>
        <v>27.858496525584332</v>
      </c>
      <c r="F27" s="451" t="s">
        <v>311</v>
      </c>
      <c r="G27" s="14"/>
      <c r="H27" s="1"/>
      <c r="I27" s="1"/>
      <c r="J27" s="1"/>
      <c r="K27" s="1"/>
      <c r="L27" s="1"/>
      <c r="M27" s="1"/>
      <c r="N27" s="1"/>
      <c r="O27" s="1"/>
      <c r="P27" s="1"/>
      <c r="Q27" s="1"/>
      <c r="R27" s="1"/>
      <c r="S27" s="1"/>
      <c r="T27" s="1"/>
      <c r="U27" s="1"/>
      <c r="V27" s="1"/>
      <c r="W27" s="1"/>
      <c r="X27" s="1"/>
      <c r="Y27" s="1"/>
      <c r="Z27" s="1"/>
    </row>
    <row r="28" spans="1:26" ht="12.75" customHeight="1" x14ac:dyDescent="0.2">
      <c r="A28" s="1"/>
      <c r="B28" s="452"/>
      <c r="C28" s="453" t="s">
        <v>314</v>
      </c>
      <c r="D28" s="454">
        <f>D26+D27</f>
        <v>4048</v>
      </c>
      <c r="E28" s="455">
        <v>100</v>
      </c>
      <c r="F28" s="455">
        <v>100</v>
      </c>
      <c r="G28" s="14"/>
      <c r="H28" s="1"/>
      <c r="I28" s="1"/>
      <c r="J28" s="1"/>
      <c r="K28" s="1"/>
      <c r="L28" s="1"/>
      <c r="M28" s="1"/>
      <c r="N28" s="1"/>
      <c r="O28" s="1"/>
      <c r="P28" s="1"/>
      <c r="Q28" s="1"/>
      <c r="R28" s="1"/>
      <c r="S28" s="1"/>
      <c r="T28" s="1"/>
      <c r="U28" s="1"/>
      <c r="V28" s="1"/>
      <c r="W28" s="1"/>
      <c r="X28" s="1"/>
      <c r="Y28" s="1"/>
      <c r="Z28" s="1"/>
    </row>
    <row r="29" spans="1:26" ht="15.75" customHeight="1" x14ac:dyDescent="0.2">
      <c r="A29" s="1"/>
      <c r="B29" s="456"/>
      <c r="C29" s="457"/>
      <c r="D29" s="323"/>
      <c r="E29" s="458"/>
      <c r="F29" s="459"/>
      <c r="G29" s="1"/>
      <c r="H29" s="1"/>
      <c r="I29" s="1"/>
      <c r="J29" s="1"/>
      <c r="K29" s="1"/>
      <c r="L29" s="1"/>
      <c r="M29" s="1"/>
      <c r="N29" s="1"/>
      <c r="O29" s="1"/>
      <c r="P29" s="1"/>
      <c r="Q29" s="1"/>
      <c r="R29" s="1"/>
      <c r="S29" s="1"/>
      <c r="T29" s="1"/>
      <c r="U29" s="1"/>
      <c r="V29" s="1"/>
      <c r="W29" s="1"/>
      <c r="X29" s="1"/>
      <c r="Y29" s="1"/>
      <c r="Z29" s="1"/>
    </row>
    <row r="30" spans="1:26" ht="12.75" customHeight="1" x14ac:dyDescent="0.2">
      <c r="A30" s="1"/>
      <c r="B30" s="837" t="s">
        <v>44</v>
      </c>
      <c r="C30" s="838" t="s">
        <v>302</v>
      </c>
      <c r="D30" s="845" t="s">
        <v>303</v>
      </c>
      <c r="E30" s="435" t="s">
        <v>304</v>
      </c>
      <c r="F30" s="435" t="s">
        <v>304</v>
      </c>
      <c r="G30" s="839" t="s">
        <v>315</v>
      </c>
      <c r="H30" s="704"/>
      <c r="I30" s="840" t="s">
        <v>316</v>
      </c>
      <c r="J30" s="1"/>
      <c r="K30" s="1"/>
      <c r="L30" s="1"/>
      <c r="M30" s="1"/>
      <c r="N30" s="1"/>
      <c r="O30" s="1"/>
      <c r="P30" s="1"/>
      <c r="Q30" s="1"/>
      <c r="R30" s="1"/>
      <c r="S30" s="1"/>
      <c r="T30" s="1"/>
      <c r="U30" s="1"/>
      <c r="V30" s="1"/>
      <c r="W30" s="1"/>
      <c r="X30" s="1"/>
      <c r="Y30" s="1"/>
      <c r="Z30" s="1"/>
    </row>
    <row r="31" spans="1:26" ht="15.75" customHeight="1" x14ac:dyDescent="0.2">
      <c r="A31" s="1"/>
      <c r="B31" s="759"/>
      <c r="C31" s="759"/>
      <c r="D31" s="759"/>
      <c r="E31" s="437" t="s">
        <v>305</v>
      </c>
      <c r="F31" s="437" t="s">
        <v>306</v>
      </c>
      <c r="G31" s="460" t="s">
        <v>317</v>
      </c>
      <c r="H31" s="461" t="s">
        <v>318</v>
      </c>
      <c r="I31" s="759"/>
      <c r="J31" s="1"/>
      <c r="K31" s="1"/>
      <c r="L31" s="1"/>
      <c r="M31" s="1"/>
      <c r="N31" s="1"/>
      <c r="O31" s="1"/>
      <c r="P31" s="1"/>
      <c r="Q31" s="1"/>
      <c r="R31" s="1"/>
      <c r="S31" s="1"/>
      <c r="T31" s="1"/>
      <c r="U31" s="1"/>
      <c r="V31" s="1"/>
      <c r="W31" s="1"/>
      <c r="X31" s="1"/>
      <c r="Y31" s="1"/>
      <c r="Z31" s="1"/>
    </row>
    <row r="32" spans="1:26" ht="15.75" customHeight="1" x14ac:dyDescent="0.2">
      <c r="A32" s="1"/>
      <c r="B32" s="443">
        <v>1</v>
      </c>
      <c r="C32" s="462" t="s">
        <v>319</v>
      </c>
      <c r="D32" s="463">
        <f t="shared" ref="D32:D35" si="0">G32+H32</f>
        <v>560</v>
      </c>
      <c r="E32" s="464">
        <f>D32*100/D36</f>
        <v>17.687934301958308</v>
      </c>
      <c r="F32" s="465" t="s">
        <v>320</v>
      </c>
      <c r="G32" s="466">
        <f>('an I'!D12+'an I'!D13+'an I'!D14+'an I'!D16+'an I'!D18+'an I'!K21+'an I'!K22+'an I'!K23+'an I'!K24+'an II'!D12+'an II'!D18)*14</f>
        <v>294</v>
      </c>
      <c r="H32" s="467">
        <f>(SUM('an I'!E12:F14)+SUM('an I'!E16:G16)+SUM('an I'!E18:G18)+SUM('an I'!L21:N24)+'an II'!E12+'an II'!F18)*14</f>
        <v>266</v>
      </c>
      <c r="I32" s="468">
        <f>SUM('an I'!J12:J14)+'an I'!J16+'an I'!J18+SUM('an I'!Q21:Q24)+'an II'!J12+'an II'!J18</f>
        <v>43</v>
      </c>
      <c r="J32" s="1"/>
      <c r="K32" s="1"/>
      <c r="L32" s="1"/>
      <c r="M32" s="1"/>
      <c r="N32" s="1"/>
      <c r="O32" s="1"/>
      <c r="P32" s="1"/>
      <c r="Q32" s="1"/>
      <c r="R32" s="1"/>
      <c r="S32" s="1"/>
      <c r="T32" s="1"/>
      <c r="U32" s="1"/>
      <c r="V32" s="1"/>
      <c r="W32" s="1"/>
      <c r="X32" s="1"/>
      <c r="Y32" s="1"/>
      <c r="Z32" s="1"/>
    </row>
    <row r="33" spans="1:26" ht="12.75" customHeight="1" x14ac:dyDescent="0.2">
      <c r="A33" s="1"/>
      <c r="B33" s="443">
        <v>2</v>
      </c>
      <c r="C33" s="469" t="s">
        <v>321</v>
      </c>
      <c r="D33" s="470">
        <f t="shared" si="0"/>
        <v>1210</v>
      </c>
      <c r="E33" s="521">
        <f>D33*100/D36</f>
        <v>38.218572331017057</v>
      </c>
      <c r="F33" s="446" t="s">
        <v>322</v>
      </c>
      <c r="G33" s="471">
        <f>('an I'!D15+'an I'!K25+'an I'!K26+'an II'!D13+'an II'!D14+'an II'!D16+'an II'!D17+'an II'!K21+'an II'!K22+'an II'!K23+'an II'!K24+'an II'!K25+'an II'!K26+'an III'!D13+'an III'!D14+'an III'!D15+'an III'!D16+'an III'!K20+'an III'!K21+'an IV'!D20+'an III'!K39)*14</f>
        <v>574</v>
      </c>
      <c r="H33" s="472">
        <f>(SUM('an I'!E15:G15)+SUM('an I'!L25:M26)+SUM('an II'!E13:G17)+SUM('an II'!L21:N26)+SUM('an III'!E13:G16)+SUM('an III'!L20:N21)+SUM('an III'!L39:N39)+SUM('an IV'!E20:G20))*14+90</f>
        <v>636</v>
      </c>
      <c r="I33" s="468">
        <f>'an I'!J15+'an I'!Q25+'an I'!Q26+'an II'!J13+'an II'!J14+'an II'!J15+'an II'!J16+'an II'!J17+'an II'!Q21+'an II'!Q22+'an II'!Q23+'an II'!Q24+'an II'!Q25+'an II'!Q26+'an II'!Q29+'an III'!J13+'an III'!J14+'an III'!J15+'an III'!J16+'an III'!Q20+'an III'!Q21+'an III'!Q39+'an IV'!J20</f>
        <v>88</v>
      </c>
      <c r="J33" s="1"/>
      <c r="K33" s="1"/>
      <c r="L33" s="1"/>
      <c r="M33" s="1"/>
      <c r="N33" s="1"/>
      <c r="O33" s="1"/>
      <c r="P33" s="1"/>
      <c r="Q33" s="1"/>
      <c r="R33" s="1"/>
      <c r="S33" s="1"/>
      <c r="T33" s="1"/>
      <c r="U33" s="1"/>
      <c r="V33" s="1"/>
      <c r="W33" s="1"/>
      <c r="X33" s="1"/>
      <c r="Y33" s="1"/>
      <c r="Z33" s="1"/>
    </row>
    <row r="34" spans="1:26" ht="15" customHeight="1" x14ac:dyDescent="0.2">
      <c r="A34" s="1"/>
      <c r="B34" s="443">
        <v>3</v>
      </c>
      <c r="C34" s="469" t="s">
        <v>323</v>
      </c>
      <c r="D34" s="470">
        <f t="shared" si="0"/>
        <v>1228</v>
      </c>
      <c r="E34" s="473">
        <f>D34*100/D36</f>
        <v>38.787113076437144</v>
      </c>
      <c r="F34" s="446" t="s">
        <v>324</v>
      </c>
      <c r="G34" s="471">
        <f>(SUM('an III'!D17:D19)+SUM('an III'!K22:K24)+'an III'!D33+'an III'!K35+'an III'!K37+SUM('an IV'!D13:D19)+SUM('an IV'!K21:K22)+SUM('an IV'!K32:K39))*14</f>
        <v>560</v>
      </c>
      <c r="H34" s="472">
        <f>(SUM('an III'!E17:G19)+SUM('an III'!L22:N24)+SUM('an III'!E41:G41)+SUM('an III'!L35:N38)+SUM('an IV'!E13:G19)+SUM('an IV'!L21:N23)+SUM('an IV'!L32:N39))*14+150</f>
        <v>668</v>
      </c>
      <c r="I34" s="474">
        <f>'an III'!J17+'an III'!J18+'an III'!J19+'an III'!Q22+'an III'!Q23+'an III'!Q24+'an III'!Q25+'an III'!J33+'an III'!Q35+'an III'!Q37+'an IV'!J13+'an IV'!J14+'an IV'!J15+'an IV'!J16+'an IV'!J17+'an IV'!J18+'an IV'!J19+'an IV'!Q21+'an IV'!Q22+'an IV'!Q23+'an IV'!Q24+'an IV'!Q32+'an IV'!Q34+'an IV'!Q36+'an IV'!Q38</f>
        <v>90</v>
      </c>
      <c r="J34" s="1"/>
      <c r="K34" s="1"/>
      <c r="L34" s="1"/>
      <c r="M34" s="1"/>
      <c r="N34" s="1"/>
      <c r="O34" s="1"/>
      <c r="P34" s="1"/>
      <c r="Q34" s="1"/>
      <c r="R34" s="1"/>
      <c r="S34" s="1"/>
      <c r="T34" s="1"/>
      <c r="U34" s="1"/>
      <c r="V34" s="1"/>
      <c r="W34" s="1"/>
      <c r="X34" s="1"/>
      <c r="Y34" s="1"/>
      <c r="Z34" s="1"/>
    </row>
    <row r="35" spans="1:26" ht="15.75" customHeight="1" x14ac:dyDescent="0.2">
      <c r="A35" s="1"/>
      <c r="B35" s="475">
        <v>4</v>
      </c>
      <c r="C35" s="476" t="s">
        <v>325</v>
      </c>
      <c r="D35" s="471">
        <f t="shared" si="0"/>
        <v>168</v>
      </c>
      <c r="E35" s="477">
        <f>D35*100/D36</f>
        <v>5.3063802905874917</v>
      </c>
      <c r="F35" s="478" t="s">
        <v>326</v>
      </c>
      <c r="G35" s="479">
        <f>('an I'!D17)*14</f>
        <v>14</v>
      </c>
      <c r="H35" s="472">
        <f>('an I'!E19+'an I'!E20+'an I'!L27+'an I'!L28+'an I'!L29+'an II'!E19+'an II'!E20+'an II'!L27+'an II'!L28)*14</f>
        <v>154</v>
      </c>
      <c r="I35" s="480">
        <f>'an I'!J17+'an I'!J19+'an I'!J20+'an I'!Q27+'an I'!Q28+'an I'!Q29+'an II'!J19+'an II'!J20+'an II'!Q27+'an II'!Q28</f>
        <v>19</v>
      </c>
      <c r="J35" s="1"/>
      <c r="K35" s="1"/>
      <c r="L35" s="1"/>
      <c r="M35" s="1"/>
      <c r="N35" s="1"/>
      <c r="O35" s="1"/>
      <c r="P35" s="1"/>
      <c r="Q35" s="1"/>
      <c r="R35" s="1"/>
      <c r="S35" s="1"/>
      <c r="T35" s="1"/>
      <c r="U35" s="1"/>
      <c r="V35" s="1"/>
      <c r="W35" s="1"/>
      <c r="X35" s="1"/>
      <c r="Y35" s="1"/>
      <c r="Z35" s="1"/>
    </row>
    <row r="36" spans="1:26" ht="14.25" customHeight="1" x14ac:dyDescent="0.2">
      <c r="A36" s="481"/>
      <c r="B36" s="482"/>
      <c r="C36" s="483" t="s">
        <v>327</v>
      </c>
      <c r="D36" s="484">
        <f t="shared" ref="D36:E36" si="1">SUM(D32:D35)</f>
        <v>3166</v>
      </c>
      <c r="E36" s="485">
        <f t="shared" si="1"/>
        <v>100</v>
      </c>
      <c r="F36" s="486">
        <v>100</v>
      </c>
      <c r="G36" s="454">
        <f t="shared" ref="G36:I36" si="2">SUM(G32:G35)</f>
        <v>1442</v>
      </c>
      <c r="H36" s="487">
        <f t="shared" si="2"/>
        <v>1724</v>
      </c>
      <c r="I36" s="488">
        <f t="shared" si="2"/>
        <v>240</v>
      </c>
      <c r="J36" s="481"/>
      <c r="K36" s="1"/>
      <c r="L36" s="481"/>
      <c r="M36" s="481"/>
      <c r="N36" s="481"/>
      <c r="O36" s="481"/>
      <c r="P36" s="481"/>
      <c r="Q36" s="481"/>
      <c r="R36" s="481"/>
      <c r="S36" s="481"/>
      <c r="T36" s="481"/>
      <c r="U36" s="481"/>
      <c r="V36" s="481"/>
      <c r="W36" s="481"/>
      <c r="X36" s="481"/>
      <c r="Y36" s="481"/>
      <c r="Z36" s="481"/>
    </row>
    <row r="37" spans="1:26" ht="13.5" customHeight="1" x14ac:dyDescent="0.2">
      <c r="A37" s="1"/>
      <c r="B37" s="30"/>
      <c r="C37" s="489"/>
      <c r="D37" s="490"/>
      <c r="E37" s="490"/>
      <c r="F37" s="490"/>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491" t="s">
        <v>328</v>
      </c>
      <c r="D38" s="492">
        <f>G36/H36</f>
        <v>0.83642691415313231</v>
      </c>
      <c r="E38" s="1"/>
      <c r="F38" s="1"/>
      <c r="G38" s="1"/>
      <c r="H38" s="1"/>
      <c r="I38" s="1"/>
      <c r="J38" s="1"/>
      <c r="K38" s="1"/>
      <c r="L38" s="1"/>
      <c r="M38" s="1"/>
      <c r="N38" s="1"/>
      <c r="O38" s="1" t="s">
        <v>278</v>
      </c>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5" t="s">
        <v>329</v>
      </c>
      <c r="C40" s="493" t="s">
        <v>330</v>
      </c>
      <c r="D40" s="692" t="s">
        <v>331</v>
      </c>
      <c r="E40" s="693"/>
      <c r="F40" s="693"/>
      <c r="G40" s="696"/>
      <c r="H40" s="841" t="s">
        <v>332</v>
      </c>
      <c r="I40" s="704"/>
      <c r="J40" s="1"/>
      <c r="K40" s="1"/>
      <c r="L40" s="1"/>
      <c r="M40" s="1"/>
      <c r="N40" s="1"/>
      <c r="O40" s="1"/>
      <c r="P40" s="1"/>
      <c r="Q40" s="1"/>
      <c r="R40" s="1"/>
      <c r="S40" s="1"/>
      <c r="T40" s="1"/>
      <c r="U40" s="1"/>
      <c r="V40" s="1"/>
      <c r="W40" s="1"/>
      <c r="X40" s="1"/>
      <c r="Y40" s="1"/>
      <c r="Z40" s="1"/>
    </row>
    <row r="41" spans="1:26" ht="13.5" customHeight="1" x14ac:dyDescent="0.2">
      <c r="A41" s="1"/>
      <c r="B41" s="494" t="s">
        <v>333</v>
      </c>
      <c r="C41" s="495" t="s">
        <v>334</v>
      </c>
      <c r="D41" s="417" t="s">
        <v>23</v>
      </c>
      <c r="E41" s="496" t="s">
        <v>25</v>
      </c>
      <c r="F41" s="496" t="s">
        <v>26</v>
      </c>
      <c r="G41" s="418" t="s">
        <v>27</v>
      </c>
      <c r="H41" s="497" t="s">
        <v>329</v>
      </c>
      <c r="I41" s="498" t="s">
        <v>335</v>
      </c>
      <c r="J41" s="1"/>
      <c r="K41" s="1"/>
      <c r="L41" s="1"/>
      <c r="M41" s="1"/>
      <c r="N41" s="1"/>
      <c r="O41" s="1"/>
      <c r="P41" s="1"/>
      <c r="Q41" s="1"/>
      <c r="R41" s="1"/>
      <c r="S41" s="1"/>
      <c r="T41" s="1"/>
      <c r="U41" s="1"/>
      <c r="V41" s="1"/>
      <c r="W41" s="1"/>
      <c r="X41" s="1"/>
      <c r="Y41" s="1"/>
      <c r="Z41" s="1"/>
    </row>
    <row r="42" spans="1:26" ht="13.5" customHeight="1" x14ac:dyDescent="0.2">
      <c r="A42" s="1"/>
      <c r="B42" s="17">
        <v>1</v>
      </c>
      <c r="C42" s="499" t="s">
        <v>336</v>
      </c>
      <c r="D42" s="500">
        <v>9</v>
      </c>
      <c r="E42" s="501">
        <v>9</v>
      </c>
      <c r="F42" s="501">
        <v>10</v>
      </c>
      <c r="G42" s="502">
        <v>10</v>
      </c>
      <c r="H42" s="500">
        <f t="shared" ref="H42:H44" si="3">SUM(D42:G42)</f>
        <v>38</v>
      </c>
      <c r="I42" s="503">
        <f>H42/H45*100</f>
        <v>54.285714285714285</v>
      </c>
      <c r="J42" s="1"/>
      <c r="K42" s="1"/>
      <c r="L42" s="1"/>
      <c r="M42" s="1"/>
      <c r="N42" s="1"/>
      <c r="O42" s="1"/>
      <c r="P42" s="1"/>
      <c r="Q42" s="1"/>
      <c r="R42" s="1"/>
      <c r="S42" s="1"/>
      <c r="T42" s="1"/>
      <c r="U42" s="1"/>
      <c r="V42" s="1"/>
      <c r="W42" s="1"/>
      <c r="X42" s="1"/>
      <c r="Y42" s="1"/>
      <c r="Z42" s="1"/>
    </row>
    <row r="43" spans="1:26" ht="13.5" customHeight="1" x14ac:dyDescent="0.2">
      <c r="A43" s="1"/>
      <c r="B43" s="504">
        <v>2</v>
      </c>
      <c r="C43" s="505" t="s">
        <v>337</v>
      </c>
      <c r="D43" s="506">
        <v>9</v>
      </c>
      <c r="E43" s="507">
        <v>8</v>
      </c>
      <c r="F43" s="507">
        <v>8</v>
      </c>
      <c r="G43" s="508">
        <v>5</v>
      </c>
      <c r="H43" s="509">
        <f t="shared" si="3"/>
        <v>30</v>
      </c>
      <c r="I43" s="510">
        <f>H43/H45*100</f>
        <v>42.857142857142854</v>
      </c>
      <c r="J43" s="1"/>
      <c r="K43" s="1"/>
      <c r="L43" s="1"/>
      <c r="M43" s="1"/>
      <c r="N43" s="1"/>
      <c r="O43" s="1"/>
      <c r="P43" s="1"/>
      <c r="Q43" s="1"/>
      <c r="R43" s="1"/>
      <c r="S43" s="1"/>
      <c r="T43" s="1"/>
      <c r="U43" s="1"/>
      <c r="V43" s="1"/>
      <c r="W43" s="1"/>
      <c r="X43" s="1"/>
      <c r="Y43" s="1"/>
      <c r="Z43" s="1"/>
    </row>
    <row r="44" spans="1:26" ht="13.5" customHeight="1" x14ac:dyDescent="0.2">
      <c r="A44" s="1"/>
      <c r="B44" s="504">
        <v>3</v>
      </c>
      <c r="C44" s="505" t="s">
        <v>338</v>
      </c>
      <c r="D44" s="506">
        <v>0</v>
      </c>
      <c r="E44" s="507">
        <v>1</v>
      </c>
      <c r="F44" s="507">
        <v>0</v>
      </c>
      <c r="G44" s="508">
        <v>1</v>
      </c>
      <c r="H44" s="511">
        <f t="shared" si="3"/>
        <v>2</v>
      </c>
      <c r="I44" s="512">
        <f>H44/H45*100</f>
        <v>2.8571428571428572</v>
      </c>
      <c r="J44" s="1"/>
      <c r="K44" s="1"/>
      <c r="L44" s="1"/>
      <c r="M44" s="1"/>
      <c r="N44" s="1"/>
      <c r="O44" s="1"/>
      <c r="P44" s="1"/>
      <c r="Q44" s="1"/>
      <c r="R44" s="1"/>
      <c r="S44" s="1"/>
      <c r="T44" s="1"/>
      <c r="U44" s="1"/>
      <c r="V44" s="1"/>
      <c r="W44" s="1"/>
      <c r="X44" s="1"/>
      <c r="Y44" s="1"/>
      <c r="Z44" s="1"/>
    </row>
    <row r="45" spans="1:26" ht="13.5" customHeight="1" x14ac:dyDescent="0.2">
      <c r="A45" s="1"/>
      <c r="B45" s="513"/>
      <c r="C45" s="514" t="s">
        <v>339</v>
      </c>
      <c r="D45" s="515">
        <f t="shared" ref="D45:H45" si="4">SUM(D42:D44)</f>
        <v>18</v>
      </c>
      <c r="E45" s="516">
        <f t="shared" si="4"/>
        <v>18</v>
      </c>
      <c r="F45" s="517">
        <f t="shared" si="4"/>
        <v>18</v>
      </c>
      <c r="G45" s="518">
        <f t="shared" si="4"/>
        <v>16</v>
      </c>
      <c r="H45" s="519">
        <f t="shared" si="4"/>
        <v>70</v>
      </c>
      <c r="I45" s="520">
        <v>100</v>
      </c>
      <c r="J45" s="1"/>
      <c r="K45" s="1"/>
      <c r="L45" s="1"/>
      <c r="M45" s="1"/>
      <c r="N45" s="1"/>
      <c r="O45" s="1"/>
      <c r="P45" s="1"/>
      <c r="Q45" s="1"/>
      <c r="R45" s="1"/>
      <c r="S45" s="1"/>
      <c r="T45" s="1"/>
      <c r="U45" s="1"/>
      <c r="V45" s="1"/>
      <c r="W45" s="1"/>
      <c r="X45" s="1"/>
      <c r="Y45" s="1"/>
      <c r="Z45" s="1"/>
    </row>
    <row r="46" spans="1:26" ht="13.5" customHeight="1" x14ac:dyDescent="0.2">
      <c r="A46" s="1"/>
      <c r="B46" s="30"/>
      <c r="C46" s="489"/>
      <c r="D46" s="490"/>
      <c r="E46" s="490"/>
      <c r="F46" s="490"/>
      <c r="G46" s="1"/>
      <c r="H46" s="1"/>
      <c r="I46" s="1"/>
      <c r="J46" s="1"/>
      <c r="K46" s="1"/>
      <c r="L46" s="1"/>
      <c r="M46" s="1"/>
      <c r="N46" s="1"/>
      <c r="O46" s="1"/>
      <c r="P46" s="1"/>
      <c r="Q46" s="1"/>
      <c r="R46" s="1"/>
      <c r="S46" s="1"/>
      <c r="T46" s="1"/>
      <c r="U46" s="1"/>
      <c r="V46" s="1"/>
      <c r="W46" s="1"/>
      <c r="X46" s="1"/>
      <c r="Y46" s="1"/>
      <c r="Z46" s="1"/>
    </row>
    <row r="47" spans="1:26" ht="12.75" customHeight="1" x14ac:dyDescent="0.2">
      <c r="A47" s="842" t="s">
        <v>340</v>
      </c>
      <c r="B47" s="706"/>
      <c r="C47" s="706"/>
      <c r="D47" s="706"/>
      <c r="E47" s="706"/>
      <c r="F47" s="706"/>
      <c r="G47" s="706"/>
      <c r="H47" s="706"/>
      <c r="I47" s="706"/>
      <c r="J47" s="1"/>
      <c r="K47" s="1"/>
      <c r="L47" s="1"/>
      <c r="M47" s="1"/>
      <c r="N47" s="1"/>
      <c r="O47" s="1"/>
      <c r="P47" s="1"/>
      <c r="Q47" s="1"/>
      <c r="R47" s="1"/>
      <c r="S47" s="1"/>
      <c r="T47" s="1"/>
      <c r="U47" s="1"/>
      <c r="V47" s="1"/>
      <c r="W47" s="1"/>
      <c r="X47" s="1"/>
      <c r="Y47" s="1"/>
      <c r="Z47" s="1"/>
    </row>
    <row r="48" spans="1:26" ht="12.75" customHeight="1" x14ac:dyDescent="0.2">
      <c r="A48" s="843" t="s">
        <v>425</v>
      </c>
      <c r="B48" s="706"/>
      <c r="C48" s="706"/>
      <c r="D48" s="706"/>
      <c r="E48" s="706"/>
      <c r="F48" s="706"/>
      <c r="G48" s="706"/>
      <c r="H48" s="706"/>
      <c r="I48" s="706"/>
      <c r="J48" s="14"/>
      <c r="K48" s="14"/>
      <c r="L48" s="14"/>
      <c r="M48" s="14"/>
      <c r="N48" s="14"/>
      <c r="O48" s="14"/>
      <c r="P48" s="14"/>
      <c r="Q48" s="14"/>
      <c r="R48" s="14"/>
      <c r="S48" s="14"/>
      <c r="T48" s="14"/>
      <c r="U48" s="14"/>
      <c r="V48" s="14"/>
      <c r="W48" s="14"/>
      <c r="X48" s="14"/>
      <c r="Y48" s="14"/>
      <c r="Z48" s="14"/>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842" t="s">
        <v>341</v>
      </c>
      <c r="B50" s="706"/>
      <c r="C50" s="706"/>
      <c r="D50" s="706"/>
      <c r="E50" s="706"/>
      <c r="F50" s="706"/>
      <c r="G50" s="706"/>
      <c r="H50" s="706"/>
      <c r="I50" s="706"/>
      <c r="J50" s="1"/>
      <c r="K50" s="1"/>
      <c r="L50" s="1"/>
      <c r="M50" s="1"/>
      <c r="N50" s="1"/>
      <c r="O50" s="1"/>
      <c r="P50" s="1"/>
      <c r="Q50" s="1"/>
      <c r="R50" s="1"/>
      <c r="S50" s="1"/>
      <c r="T50" s="1"/>
      <c r="U50" s="1"/>
      <c r="V50" s="1"/>
      <c r="W50" s="1"/>
      <c r="X50" s="1"/>
      <c r="Y50" s="1"/>
      <c r="Z50" s="1"/>
    </row>
    <row r="51" spans="1:26" ht="12.75" customHeight="1" x14ac:dyDescent="0.2">
      <c r="A51" s="833" t="s">
        <v>426</v>
      </c>
      <c r="B51" s="706"/>
      <c r="C51" s="706"/>
      <c r="D51" s="706"/>
      <c r="E51" s="706"/>
      <c r="F51" s="706"/>
      <c r="G51" s="706"/>
      <c r="H51" s="706"/>
      <c r="I51" s="706"/>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A1:C1"/>
    <mergeCell ref="A3:I3"/>
    <mergeCell ref="A5:F5"/>
    <mergeCell ref="A7:F7"/>
    <mergeCell ref="A8:F8"/>
    <mergeCell ref="A9:F9"/>
    <mergeCell ref="D11:E11"/>
    <mergeCell ref="F11:G11"/>
    <mergeCell ref="H11:I11"/>
    <mergeCell ref="C18:I18"/>
    <mergeCell ref="C20:G20"/>
    <mergeCell ref="B21:B22"/>
    <mergeCell ref="C21:C22"/>
    <mergeCell ref="D21:D22"/>
    <mergeCell ref="D30:D31"/>
    <mergeCell ref="A51:I51"/>
    <mergeCell ref="B23:B24"/>
    <mergeCell ref="E23:E24"/>
    <mergeCell ref="F23:F24"/>
    <mergeCell ref="B30:B31"/>
    <mergeCell ref="C30:C31"/>
    <mergeCell ref="G30:H30"/>
    <mergeCell ref="I30:I31"/>
    <mergeCell ref="D40:G40"/>
    <mergeCell ref="H40:I40"/>
    <mergeCell ref="A47:I47"/>
    <mergeCell ref="A48:I48"/>
    <mergeCell ref="A50:I50"/>
  </mergeCells>
  <pageMargins left="0.7" right="0.7" top="0.75" bottom="0.75" header="0" footer="0"/>
  <pageSetup orientation="landscape"/>
  <headerFooter>
    <oddFooter>&amp;CUSV.FIESC.ESCCA.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zoomScale="110" zoomScaleNormal="110" workbookViewId="0">
      <selection activeCell="B55" sqref="B55"/>
    </sheetView>
  </sheetViews>
  <sheetFormatPr defaultColWidth="8.85546875" defaultRowHeight="12.75" x14ac:dyDescent="0.2"/>
  <cols>
    <col min="1" max="1" width="37.28515625" style="546" customWidth="1"/>
    <col min="2" max="2" width="46" style="546" customWidth="1"/>
    <col min="3" max="256" width="8.85546875" style="546"/>
    <col min="257" max="257" width="37.28515625" style="546" customWidth="1"/>
    <col min="258" max="258" width="46" style="546" customWidth="1"/>
    <col min="259" max="512" width="8.85546875" style="546"/>
    <col min="513" max="513" width="37.28515625" style="546" customWidth="1"/>
    <col min="514" max="514" width="46" style="546" customWidth="1"/>
    <col min="515" max="768" width="8.85546875" style="546"/>
    <col min="769" max="769" width="37.28515625" style="546" customWidth="1"/>
    <col min="770" max="770" width="46" style="546" customWidth="1"/>
    <col min="771" max="1024" width="8.85546875" style="546"/>
    <col min="1025" max="1025" width="37.28515625" style="546" customWidth="1"/>
    <col min="1026" max="1026" width="46" style="546" customWidth="1"/>
    <col min="1027" max="1280" width="8.85546875" style="546"/>
    <col min="1281" max="1281" width="37.28515625" style="546" customWidth="1"/>
    <col min="1282" max="1282" width="46" style="546" customWidth="1"/>
    <col min="1283" max="1536" width="8.85546875" style="546"/>
    <col min="1537" max="1537" width="37.28515625" style="546" customWidth="1"/>
    <col min="1538" max="1538" width="46" style="546" customWidth="1"/>
    <col min="1539" max="1792" width="8.85546875" style="546"/>
    <col min="1793" max="1793" width="37.28515625" style="546" customWidth="1"/>
    <col min="1794" max="1794" width="46" style="546" customWidth="1"/>
    <col min="1795" max="2048" width="8.85546875" style="546"/>
    <col min="2049" max="2049" width="37.28515625" style="546" customWidth="1"/>
    <col min="2050" max="2050" width="46" style="546" customWidth="1"/>
    <col min="2051" max="2304" width="8.85546875" style="546"/>
    <col min="2305" max="2305" width="37.28515625" style="546" customWidth="1"/>
    <col min="2306" max="2306" width="46" style="546" customWidth="1"/>
    <col min="2307" max="2560" width="8.85546875" style="546"/>
    <col min="2561" max="2561" width="37.28515625" style="546" customWidth="1"/>
    <col min="2562" max="2562" width="46" style="546" customWidth="1"/>
    <col min="2563" max="2816" width="8.85546875" style="546"/>
    <col min="2817" max="2817" width="37.28515625" style="546" customWidth="1"/>
    <col min="2818" max="2818" width="46" style="546" customWidth="1"/>
    <col min="2819" max="3072" width="8.85546875" style="546"/>
    <col min="3073" max="3073" width="37.28515625" style="546" customWidth="1"/>
    <col min="3074" max="3074" width="46" style="546" customWidth="1"/>
    <col min="3075" max="3328" width="8.85546875" style="546"/>
    <col min="3329" max="3329" width="37.28515625" style="546" customWidth="1"/>
    <col min="3330" max="3330" width="46" style="546" customWidth="1"/>
    <col min="3331" max="3584" width="8.85546875" style="546"/>
    <col min="3585" max="3585" width="37.28515625" style="546" customWidth="1"/>
    <col min="3586" max="3586" width="46" style="546" customWidth="1"/>
    <col min="3587" max="3840" width="8.85546875" style="546"/>
    <col min="3841" max="3841" width="37.28515625" style="546" customWidth="1"/>
    <col min="3842" max="3842" width="46" style="546" customWidth="1"/>
    <col min="3843" max="4096" width="8.85546875" style="546"/>
    <col min="4097" max="4097" width="37.28515625" style="546" customWidth="1"/>
    <col min="4098" max="4098" width="46" style="546" customWidth="1"/>
    <col min="4099" max="4352" width="8.85546875" style="546"/>
    <col min="4353" max="4353" width="37.28515625" style="546" customWidth="1"/>
    <col min="4354" max="4354" width="46" style="546" customWidth="1"/>
    <col min="4355" max="4608" width="8.85546875" style="546"/>
    <col min="4609" max="4609" width="37.28515625" style="546" customWidth="1"/>
    <col min="4610" max="4610" width="46" style="546" customWidth="1"/>
    <col min="4611" max="4864" width="8.85546875" style="546"/>
    <col min="4865" max="4865" width="37.28515625" style="546" customWidth="1"/>
    <col min="4866" max="4866" width="46" style="546" customWidth="1"/>
    <col min="4867" max="5120" width="8.85546875" style="546"/>
    <col min="5121" max="5121" width="37.28515625" style="546" customWidth="1"/>
    <col min="5122" max="5122" width="46" style="546" customWidth="1"/>
    <col min="5123" max="5376" width="8.85546875" style="546"/>
    <col min="5377" max="5377" width="37.28515625" style="546" customWidth="1"/>
    <col min="5378" max="5378" width="46" style="546" customWidth="1"/>
    <col min="5379" max="5632" width="8.85546875" style="546"/>
    <col min="5633" max="5633" width="37.28515625" style="546" customWidth="1"/>
    <col min="5634" max="5634" width="46" style="546" customWidth="1"/>
    <col min="5635" max="5888" width="8.85546875" style="546"/>
    <col min="5889" max="5889" width="37.28515625" style="546" customWidth="1"/>
    <col min="5890" max="5890" width="46" style="546" customWidth="1"/>
    <col min="5891" max="6144" width="8.85546875" style="546"/>
    <col min="6145" max="6145" width="37.28515625" style="546" customWidth="1"/>
    <col min="6146" max="6146" width="46" style="546" customWidth="1"/>
    <col min="6147" max="6400" width="8.85546875" style="546"/>
    <col min="6401" max="6401" width="37.28515625" style="546" customWidth="1"/>
    <col min="6402" max="6402" width="46" style="546" customWidth="1"/>
    <col min="6403" max="6656" width="8.85546875" style="546"/>
    <col min="6657" max="6657" width="37.28515625" style="546" customWidth="1"/>
    <col min="6658" max="6658" width="46" style="546" customWidth="1"/>
    <col min="6659" max="6912" width="8.85546875" style="546"/>
    <col min="6913" max="6913" width="37.28515625" style="546" customWidth="1"/>
    <col min="6914" max="6914" width="46" style="546" customWidth="1"/>
    <col min="6915" max="7168" width="8.85546875" style="546"/>
    <col min="7169" max="7169" width="37.28515625" style="546" customWidth="1"/>
    <col min="7170" max="7170" width="46" style="546" customWidth="1"/>
    <col min="7171" max="7424" width="8.85546875" style="546"/>
    <col min="7425" max="7425" width="37.28515625" style="546" customWidth="1"/>
    <col min="7426" max="7426" width="46" style="546" customWidth="1"/>
    <col min="7427" max="7680" width="8.85546875" style="546"/>
    <col min="7681" max="7681" width="37.28515625" style="546" customWidth="1"/>
    <col min="7682" max="7682" width="46" style="546" customWidth="1"/>
    <col min="7683" max="7936" width="8.85546875" style="546"/>
    <col min="7937" max="7937" width="37.28515625" style="546" customWidth="1"/>
    <col min="7938" max="7938" width="46" style="546" customWidth="1"/>
    <col min="7939" max="8192" width="8.85546875" style="546"/>
    <col min="8193" max="8193" width="37.28515625" style="546" customWidth="1"/>
    <col min="8194" max="8194" width="46" style="546" customWidth="1"/>
    <col min="8195" max="8448" width="8.85546875" style="546"/>
    <col min="8449" max="8449" width="37.28515625" style="546" customWidth="1"/>
    <col min="8450" max="8450" width="46" style="546" customWidth="1"/>
    <col min="8451" max="8704" width="8.85546875" style="546"/>
    <col min="8705" max="8705" width="37.28515625" style="546" customWidth="1"/>
    <col min="8706" max="8706" width="46" style="546" customWidth="1"/>
    <col min="8707" max="8960" width="8.85546875" style="546"/>
    <col min="8961" max="8961" width="37.28515625" style="546" customWidth="1"/>
    <col min="8962" max="8962" width="46" style="546" customWidth="1"/>
    <col min="8963" max="9216" width="8.85546875" style="546"/>
    <col min="9217" max="9217" width="37.28515625" style="546" customWidth="1"/>
    <col min="9218" max="9218" width="46" style="546" customWidth="1"/>
    <col min="9219" max="9472" width="8.85546875" style="546"/>
    <col min="9473" max="9473" width="37.28515625" style="546" customWidth="1"/>
    <col min="9474" max="9474" width="46" style="546" customWidth="1"/>
    <col min="9475" max="9728" width="8.85546875" style="546"/>
    <col min="9729" max="9729" width="37.28515625" style="546" customWidth="1"/>
    <col min="9730" max="9730" width="46" style="546" customWidth="1"/>
    <col min="9731" max="9984" width="8.85546875" style="546"/>
    <col min="9985" max="9985" width="37.28515625" style="546" customWidth="1"/>
    <col min="9986" max="9986" width="46" style="546" customWidth="1"/>
    <col min="9987" max="10240" width="8.85546875" style="546"/>
    <col min="10241" max="10241" width="37.28515625" style="546" customWidth="1"/>
    <col min="10242" max="10242" width="46" style="546" customWidth="1"/>
    <col min="10243" max="10496" width="8.85546875" style="546"/>
    <col min="10497" max="10497" width="37.28515625" style="546" customWidth="1"/>
    <col min="10498" max="10498" width="46" style="546" customWidth="1"/>
    <col min="10499" max="10752" width="8.85546875" style="546"/>
    <col min="10753" max="10753" width="37.28515625" style="546" customWidth="1"/>
    <col min="10754" max="10754" width="46" style="546" customWidth="1"/>
    <col min="10755" max="11008" width="8.85546875" style="546"/>
    <col min="11009" max="11009" width="37.28515625" style="546" customWidth="1"/>
    <col min="11010" max="11010" width="46" style="546" customWidth="1"/>
    <col min="11011" max="11264" width="8.85546875" style="546"/>
    <col min="11265" max="11265" width="37.28515625" style="546" customWidth="1"/>
    <col min="11266" max="11266" width="46" style="546" customWidth="1"/>
    <col min="11267" max="11520" width="8.85546875" style="546"/>
    <col min="11521" max="11521" width="37.28515625" style="546" customWidth="1"/>
    <col min="11522" max="11522" width="46" style="546" customWidth="1"/>
    <col min="11523" max="11776" width="8.85546875" style="546"/>
    <col min="11777" max="11777" width="37.28515625" style="546" customWidth="1"/>
    <col min="11778" max="11778" width="46" style="546" customWidth="1"/>
    <col min="11779" max="12032" width="8.85546875" style="546"/>
    <col min="12033" max="12033" width="37.28515625" style="546" customWidth="1"/>
    <col min="12034" max="12034" width="46" style="546" customWidth="1"/>
    <col min="12035" max="12288" width="8.85546875" style="546"/>
    <col min="12289" max="12289" width="37.28515625" style="546" customWidth="1"/>
    <col min="12290" max="12290" width="46" style="546" customWidth="1"/>
    <col min="12291" max="12544" width="8.85546875" style="546"/>
    <col min="12545" max="12545" width="37.28515625" style="546" customWidth="1"/>
    <col min="12546" max="12546" width="46" style="546" customWidth="1"/>
    <col min="12547" max="12800" width="8.85546875" style="546"/>
    <col min="12801" max="12801" width="37.28515625" style="546" customWidth="1"/>
    <col min="12802" max="12802" width="46" style="546" customWidth="1"/>
    <col min="12803" max="13056" width="8.85546875" style="546"/>
    <col min="13057" max="13057" width="37.28515625" style="546" customWidth="1"/>
    <col min="13058" max="13058" width="46" style="546" customWidth="1"/>
    <col min="13059" max="13312" width="8.85546875" style="546"/>
    <col min="13313" max="13313" width="37.28515625" style="546" customWidth="1"/>
    <col min="13314" max="13314" width="46" style="546" customWidth="1"/>
    <col min="13315" max="13568" width="8.85546875" style="546"/>
    <col min="13569" max="13569" width="37.28515625" style="546" customWidth="1"/>
    <col min="13570" max="13570" width="46" style="546" customWidth="1"/>
    <col min="13571" max="13824" width="8.85546875" style="546"/>
    <col min="13825" max="13825" width="37.28515625" style="546" customWidth="1"/>
    <col min="13826" max="13826" width="46" style="546" customWidth="1"/>
    <col min="13827" max="14080" width="8.85546875" style="546"/>
    <col min="14081" max="14081" width="37.28515625" style="546" customWidth="1"/>
    <col min="14082" max="14082" width="46" style="546" customWidth="1"/>
    <col min="14083" max="14336" width="8.85546875" style="546"/>
    <col min="14337" max="14337" width="37.28515625" style="546" customWidth="1"/>
    <col min="14338" max="14338" width="46" style="546" customWidth="1"/>
    <col min="14339" max="14592" width="8.85546875" style="546"/>
    <col min="14593" max="14593" width="37.28515625" style="546" customWidth="1"/>
    <col min="14594" max="14594" width="46" style="546" customWidth="1"/>
    <col min="14595" max="14848" width="8.85546875" style="546"/>
    <col min="14849" max="14849" width="37.28515625" style="546" customWidth="1"/>
    <col min="14850" max="14850" width="46" style="546" customWidth="1"/>
    <col min="14851" max="15104" width="8.85546875" style="546"/>
    <col min="15105" max="15105" width="37.28515625" style="546" customWidth="1"/>
    <col min="15106" max="15106" width="46" style="546" customWidth="1"/>
    <col min="15107" max="15360" width="8.85546875" style="546"/>
    <col min="15361" max="15361" width="37.28515625" style="546" customWidth="1"/>
    <col min="15362" max="15362" width="46" style="546" customWidth="1"/>
    <col min="15363" max="15616" width="8.85546875" style="546"/>
    <col min="15617" max="15617" width="37.28515625" style="546" customWidth="1"/>
    <col min="15618" max="15618" width="46" style="546" customWidth="1"/>
    <col min="15619" max="15872" width="8.85546875" style="546"/>
    <col min="15873" max="15873" width="37.28515625" style="546" customWidth="1"/>
    <col min="15874" max="15874" width="46" style="546" customWidth="1"/>
    <col min="15875" max="16128" width="8.85546875" style="546"/>
    <col min="16129" max="16129" width="37.28515625" style="546" customWidth="1"/>
    <col min="16130" max="16130" width="46" style="546" customWidth="1"/>
    <col min="16131" max="16384" width="8.85546875" style="546"/>
  </cols>
  <sheetData>
    <row r="1" spans="1:56" s="535" customFormat="1" x14ac:dyDescent="0.2">
      <c r="A1" s="530" t="s">
        <v>0</v>
      </c>
      <c r="B1" s="530"/>
      <c r="C1" s="530"/>
      <c r="D1" s="530"/>
      <c r="E1" s="530"/>
      <c r="F1" s="530"/>
      <c r="G1" s="530"/>
      <c r="H1" s="530"/>
      <c r="I1" s="530"/>
      <c r="J1" s="530"/>
      <c r="K1" s="530"/>
      <c r="L1" s="530"/>
      <c r="M1" s="530"/>
      <c r="N1" s="530"/>
      <c r="O1" s="530"/>
      <c r="P1" s="530"/>
      <c r="Q1" s="530"/>
      <c r="R1" s="530"/>
      <c r="S1" s="530"/>
      <c r="T1" s="531"/>
      <c r="U1" s="531"/>
      <c r="V1" s="531"/>
      <c r="W1" s="531"/>
      <c r="X1" s="531"/>
      <c r="Y1" s="530" t="s">
        <v>1</v>
      </c>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2"/>
      <c r="BB1" s="533"/>
      <c r="BC1" s="534"/>
      <c r="BD1" s="534"/>
    </row>
    <row r="2" spans="1:56" s="535" customFormat="1" x14ac:dyDescent="0.2">
      <c r="A2" s="531" t="s">
        <v>2</v>
      </c>
      <c r="B2" s="531"/>
      <c r="C2" s="531"/>
      <c r="D2" s="531"/>
      <c r="E2" s="531"/>
      <c r="F2" s="531"/>
      <c r="G2" s="531"/>
      <c r="H2" s="531"/>
      <c r="I2" s="531"/>
      <c r="J2" s="531"/>
      <c r="K2" s="531"/>
      <c r="L2" s="531"/>
      <c r="M2" s="531"/>
      <c r="N2" s="531"/>
      <c r="O2" s="531"/>
      <c r="P2" s="531"/>
      <c r="Q2" s="531"/>
      <c r="R2" s="536"/>
      <c r="S2" s="536"/>
      <c r="T2" s="536"/>
      <c r="U2" s="536"/>
      <c r="V2" s="537"/>
      <c r="W2" s="537"/>
      <c r="X2" s="537"/>
      <c r="Y2" s="537"/>
      <c r="Z2" s="537"/>
      <c r="AA2" s="537"/>
      <c r="AB2" s="537"/>
      <c r="AC2" s="537"/>
      <c r="AD2" s="537"/>
      <c r="AE2" s="537"/>
      <c r="AF2" s="537"/>
      <c r="AG2" s="537"/>
      <c r="AH2" s="537"/>
      <c r="AI2" s="537"/>
      <c r="AJ2" s="537"/>
      <c r="AK2" s="537"/>
      <c r="AL2" s="537"/>
      <c r="AM2" s="537"/>
      <c r="AN2" s="537"/>
      <c r="AO2" s="537"/>
      <c r="AP2" s="537"/>
      <c r="AQ2" s="531"/>
      <c r="AR2" s="531"/>
      <c r="AS2" s="531"/>
      <c r="AT2" s="531"/>
      <c r="AU2" s="531"/>
      <c r="AV2" s="531"/>
      <c r="AW2" s="531"/>
      <c r="AX2" s="531"/>
      <c r="AY2" s="531"/>
      <c r="AZ2" s="531"/>
      <c r="BA2" s="538"/>
      <c r="BB2" s="538"/>
      <c r="BC2" s="534"/>
      <c r="BD2" s="534"/>
    </row>
    <row r="3" spans="1:56" s="535" customFormat="1" hidden="1" x14ac:dyDescent="0.2">
      <c r="A3" s="531"/>
      <c r="B3" s="531"/>
      <c r="C3" s="531"/>
      <c r="D3" s="531"/>
      <c r="E3" s="531"/>
      <c r="F3" s="531"/>
      <c r="G3" s="531"/>
      <c r="H3" s="531"/>
      <c r="I3" s="531"/>
      <c r="J3" s="531"/>
      <c r="K3" s="531"/>
      <c r="L3" s="531"/>
      <c r="M3" s="531"/>
      <c r="N3" s="531"/>
      <c r="O3" s="531"/>
      <c r="P3" s="531"/>
      <c r="Q3" s="531"/>
      <c r="R3" s="536"/>
      <c r="S3" s="536"/>
      <c r="T3" s="536"/>
      <c r="U3" s="536"/>
      <c r="V3" s="537"/>
      <c r="W3" s="537"/>
      <c r="X3" s="537"/>
      <c r="Y3" s="537"/>
      <c r="Z3" s="537"/>
      <c r="AA3" s="537"/>
      <c r="AB3" s="537"/>
      <c r="AC3" s="537"/>
      <c r="AD3" s="537"/>
      <c r="AE3" s="537"/>
      <c r="AF3" s="537"/>
      <c r="AG3" s="537"/>
      <c r="AH3" s="537"/>
      <c r="AI3" s="537"/>
      <c r="AJ3" s="537"/>
      <c r="AK3" s="537"/>
      <c r="AL3" s="537"/>
      <c r="AM3" s="537"/>
      <c r="AN3" s="537"/>
      <c r="AO3" s="537"/>
      <c r="AP3" s="537"/>
      <c r="AQ3" s="531"/>
      <c r="AR3" s="531"/>
      <c r="AS3" s="531"/>
      <c r="AT3" s="531"/>
      <c r="AU3" s="531"/>
      <c r="AV3" s="531"/>
      <c r="AW3" s="531"/>
      <c r="AX3" s="531"/>
      <c r="AY3" s="531"/>
      <c r="AZ3" s="531"/>
      <c r="BA3" s="538"/>
      <c r="BB3" s="538"/>
      <c r="BC3" s="534"/>
      <c r="BD3" s="534"/>
    </row>
    <row r="4" spans="1:56" s="535" customFormat="1" hidden="1" x14ac:dyDescent="0.2">
      <c r="A4" s="531"/>
      <c r="B4" s="531"/>
      <c r="C4" s="531"/>
      <c r="D4" s="531"/>
      <c r="E4" s="531"/>
      <c r="F4" s="531"/>
      <c r="G4" s="531"/>
      <c r="H4" s="531"/>
      <c r="I4" s="531"/>
      <c r="J4" s="531"/>
      <c r="K4" s="531"/>
      <c r="L4" s="531"/>
      <c r="M4" s="531"/>
      <c r="N4" s="531"/>
      <c r="O4" s="531"/>
      <c r="P4" s="531"/>
      <c r="Q4" s="531"/>
      <c r="R4" s="536"/>
      <c r="S4" s="536"/>
      <c r="T4" s="536"/>
      <c r="U4" s="536"/>
      <c r="V4" s="537"/>
      <c r="W4" s="537"/>
      <c r="X4" s="537"/>
      <c r="Y4" s="537"/>
      <c r="Z4" s="537"/>
      <c r="AA4" s="537"/>
      <c r="AB4" s="537"/>
      <c r="AC4" s="537"/>
      <c r="AD4" s="537"/>
      <c r="AE4" s="537"/>
      <c r="AF4" s="537"/>
      <c r="AG4" s="537"/>
      <c r="AH4" s="537"/>
      <c r="AI4" s="537"/>
      <c r="AJ4" s="537"/>
      <c r="AK4" s="537"/>
      <c r="AL4" s="537"/>
      <c r="AM4" s="537"/>
      <c r="AN4" s="537"/>
      <c r="AO4" s="537"/>
      <c r="AP4" s="537"/>
      <c r="AQ4" s="531"/>
      <c r="AR4" s="531"/>
      <c r="AS4" s="531"/>
      <c r="AT4" s="531"/>
      <c r="AU4" s="531"/>
      <c r="AV4" s="531"/>
      <c r="AW4" s="531"/>
      <c r="AX4" s="531"/>
      <c r="AY4" s="531"/>
      <c r="AZ4" s="531"/>
      <c r="BA4" s="538"/>
      <c r="BB4" s="538"/>
      <c r="BC4" s="534"/>
      <c r="BD4" s="534"/>
    </row>
    <row r="5" spans="1:56" s="535" customFormat="1" hidden="1" x14ac:dyDescent="0.2">
      <c r="A5" s="531"/>
      <c r="B5" s="531"/>
      <c r="C5" s="531"/>
      <c r="D5" s="531"/>
      <c r="E5" s="531"/>
      <c r="F5" s="531"/>
      <c r="G5" s="531"/>
      <c r="H5" s="531"/>
      <c r="I5" s="531"/>
      <c r="J5" s="531"/>
      <c r="K5" s="531"/>
      <c r="L5" s="531"/>
      <c r="M5" s="531"/>
      <c r="N5" s="531"/>
      <c r="O5" s="531"/>
      <c r="P5" s="531"/>
      <c r="Q5" s="531"/>
      <c r="R5" s="536"/>
      <c r="S5" s="536"/>
      <c r="T5" s="536"/>
      <c r="U5" s="536"/>
      <c r="V5" s="537"/>
      <c r="W5" s="537"/>
      <c r="X5" s="537"/>
      <c r="Y5" s="537"/>
      <c r="Z5" s="537"/>
      <c r="AA5" s="537"/>
      <c r="AB5" s="537"/>
      <c r="AC5" s="537"/>
      <c r="AD5" s="537"/>
      <c r="AE5" s="537"/>
      <c r="AF5" s="537"/>
      <c r="AG5" s="537"/>
      <c r="AH5" s="537"/>
      <c r="AI5" s="537"/>
      <c r="AJ5" s="537"/>
      <c r="AK5" s="537"/>
      <c r="AL5" s="537"/>
      <c r="AM5" s="537"/>
      <c r="AN5" s="537"/>
      <c r="AO5" s="537"/>
      <c r="AP5" s="537"/>
      <c r="AQ5" s="531"/>
      <c r="AR5" s="531"/>
      <c r="AS5" s="531"/>
      <c r="AT5" s="531"/>
      <c r="AU5" s="531"/>
      <c r="AV5" s="531"/>
      <c r="AW5" s="531"/>
      <c r="AX5" s="531"/>
      <c r="AY5" s="531"/>
      <c r="AZ5" s="531"/>
      <c r="BA5" s="538"/>
      <c r="BB5" s="538"/>
      <c r="BC5" s="534"/>
      <c r="BD5" s="534"/>
    </row>
    <row r="6" spans="1:56" s="535" customFormat="1" ht="17.25" customHeight="1" x14ac:dyDescent="0.25">
      <c r="A6" s="854" t="s">
        <v>3</v>
      </c>
      <c r="B6" s="854"/>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row>
    <row r="7" spans="1:56" s="535" customFormat="1" ht="10.5" hidden="1" customHeight="1" x14ac:dyDescent="0.25">
      <c r="A7" s="539"/>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row>
    <row r="8" spans="1:56" s="535" customFormat="1" ht="13.5" hidden="1" customHeight="1" x14ac:dyDescent="0.25">
      <c r="A8" s="539"/>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row>
    <row r="9" spans="1:56" s="535" customFormat="1" hidden="1" x14ac:dyDescent="0.2">
      <c r="A9" s="531"/>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8"/>
      <c r="BB9" s="538"/>
      <c r="BC9" s="534"/>
      <c r="BD9" s="534"/>
    </row>
    <row r="10" spans="1:56" s="535" customFormat="1" x14ac:dyDescent="0.2">
      <c r="A10" s="530" t="s">
        <v>4</v>
      </c>
      <c r="B10" s="530"/>
      <c r="C10" s="530"/>
      <c r="D10" s="530"/>
      <c r="E10" s="530"/>
      <c r="F10" s="530"/>
      <c r="G10" s="530"/>
      <c r="H10" s="530"/>
      <c r="I10" s="530"/>
      <c r="J10" s="530"/>
      <c r="K10" s="530"/>
      <c r="L10" s="530"/>
      <c r="M10" s="530"/>
      <c r="N10" s="530"/>
      <c r="O10" s="530"/>
      <c r="P10" s="530"/>
      <c r="Q10" s="530"/>
      <c r="R10" s="530"/>
      <c r="S10" s="530"/>
      <c r="T10" s="530"/>
      <c r="U10" s="530"/>
      <c r="V10" s="530"/>
      <c r="W10" s="536"/>
      <c r="X10" s="536"/>
      <c r="Y10" s="536"/>
      <c r="Z10" s="536"/>
      <c r="AA10" s="536"/>
      <c r="AB10" s="536"/>
      <c r="AC10" s="536"/>
      <c r="AD10" s="536"/>
      <c r="AJ10" s="855"/>
      <c r="AK10" s="855"/>
      <c r="AL10" s="855"/>
      <c r="AM10" s="855"/>
      <c r="AN10" s="855"/>
      <c r="AO10" s="536"/>
      <c r="AP10" s="536"/>
      <c r="AQ10" s="530"/>
      <c r="AR10" s="530"/>
      <c r="AS10" s="530"/>
      <c r="AT10" s="530"/>
      <c r="AU10" s="530"/>
      <c r="AV10" s="530"/>
      <c r="AW10" s="530"/>
      <c r="AX10" s="530"/>
      <c r="AY10" s="530"/>
      <c r="AZ10" s="530"/>
      <c r="BA10" s="532"/>
      <c r="BB10" s="532"/>
      <c r="BC10" s="534"/>
      <c r="BD10" s="534"/>
    </row>
    <row r="11" spans="1:56" s="535" customFormat="1" x14ac:dyDescent="0.2">
      <c r="A11" s="530" t="s">
        <v>5</v>
      </c>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34"/>
      <c r="BB11" s="534"/>
      <c r="BC11" s="534"/>
      <c r="BD11" s="534"/>
    </row>
    <row r="12" spans="1:56" s="535" customFormat="1" x14ac:dyDescent="0.2">
      <c r="A12" s="531" t="s">
        <v>6</v>
      </c>
      <c r="B12" s="531"/>
      <c r="C12" s="531"/>
      <c r="D12" s="531"/>
      <c r="E12" s="531"/>
      <c r="F12" s="531"/>
      <c r="G12" s="531"/>
      <c r="H12" s="531"/>
      <c r="I12" s="531"/>
      <c r="J12" s="531"/>
      <c r="K12" s="531"/>
      <c r="L12" s="531"/>
      <c r="M12" s="531"/>
      <c r="N12" s="531"/>
      <c r="O12" s="531"/>
      <c r="P12" s="531"/>
      <c r="Q12" s="531"/>
      <c r="R12" s="531"/>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540"/>
      <c r="AZ12" s="540"/>
      <c r="BA12" s="534"/>
      <c r="BB12" s="534"/>
      <c r="BC12" s="534"/>
      <c r="BD12" s="534"/>
    </row>
    <row r="13" spans="1:56" s="535" customFormat="1" x14ac:dyDescent="0.2">
      <c r="A13" s="531" t="s">
        <v>7</v>
      </c>
      <c r="B13" s="531"/>
      <c r="C13" s="531"/>
      <c r="D13" s="531"/>
      <c r="E13" s="531"/>
      <c r="F13" s="531"/>
      <c r="G13" s="531"/>
      <c r="H13" s="531"/>
      <c r="I13" s="531"/>
      <c r="J13" s="531"/>
      <c r="K13" s="531"/>
      <c r="L13" s="531"/>
      <c r="M13" s="531"/>
      <c r="N13" s="531"/>
      <c r="O13" s="531"/>
      <c r="P13" s="531"/>
      <c r="Q13" s="531"/>
      <c r="R13" s="531"/>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34"/>
      <c r="BB13" s="534"/>
      <c r="BC13" s="534"/>
      <c r="BD13" s="534"/>
    </row>
    <row r="14" spans="1:56" s="535" customFormat="1" x14ac:dyDescent="0.2">
      <c r="A14" s="541" t="s">
        <v>347</v>
      </c>
      <c r="B14" s="542"/>
      <c r="C14" s="542"/>
      <c r="D14" s="542"/>
      <c r="E14" s="542"/>
      <c r="F14" s="542"/>
      <c r="G14" s="542"/>
      <c r="H14" s="542"/>
      <c r="I14" s="542"/>
      <c r="J14" s="542"/>
      <c r="K14" s="542"/>
      <c r="L14" s="542"/>
      <c r="M14" s="542"/>
      <c r="N14" s="542"/>
      <c r="O14" s="542"/>
      <c r="P14" s="542"/>
      <c r="Q14" s="542"/>
      <c r="R14" s="542"/>
      <c r="S14" s="542"/>
      <c r="T14" s="542"/>
      <c r="U14" s="542"/>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row>
    <row r="15" spans="1:56" s="535" customFormat="1" ht="9" customHeight="1" x14ac:dyDescent="0.2">
      <c r="A15" s="541"/>
      <c r="B15" s="542"/>
      <c r="C15" s="542"/>
      <c r="D15" s="542"/>
      <c r="E15" s="542"/>
      <c r="F15" s="542"/>
      <c r="G15" s="542"/>
      <c r="H15" s="542"/>
      <c r="I15" s="542"/>
      <c r="J15" s="542"/>
      <c r="K15" s="542"/>
      <c r="L15" s="542"/>
      <c r="M15" s="542"/>
      <c r="N15" s="542"/>
      <c r="O15" s="542"/>
      <c r="P15" s="542"/>
      <c r="Q15" s="542"/>
      <c r="R15" s="542"/>
      <c r="S15" s="542"/>
      <c r="T15" s="542"/>
      <c r="U15" s="542"/>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row>
    <row r="16" spans="1:56" s="535" customFormat="1" ht="12.75" customHeight="1" x14ac:dyDescent="0.25">
      <c r="A16" s="544" t="s">
        <v>348</v>
      </c>
      <c r="B16" s="542"/>
      <c r="C16" s="542"/>
      <c r="D16" s="542"/>
      <c r="E16" s="542"/>
      <c r="F16" s="542"/>
      <c r="G16" s="542"/>
      <c r="H16" s="542"/>
      <c r="I16" s="542"/>
      <c r="J16" s="542"/>
      <c r="K16" s="542"/>
      <c r="L16" s="542"/>
      <c r="M16" s="542"/>
      <c r="N16" s="542"/>
      <c r="O16" s="542"/>
      <c r="P16" s="542"/>
      <c r="Q16" s="542"/>
      <c r="R16" s="542"/>
      <c r="S16" s="542"/>
      <c r="T16" s="542"/>
      <c r="U16" s="542"/>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3"/>
      <c r="AZ16" s="543"/>
    </row>
    <row r="17" spans="1:256" s="535" customFormat="1" ht="48" customHeight="1" x14ac:dyDescent="0.2">
      <c r="A17" s="856" t="s">
        <v>349</v>
      </c>
      <c r="B17" s="856"/>
      <c r="C17" s="542"/>
      <c r="D17" s="542"/>
      <c r="E17" s="542"/>
      <c r="F17" s="542"/>
      <c r="G17" s="542"/>
      <c r="H17" s="542"/>
      <c r="I17" s="542"/>
      <c r="J17" s="542"/>
      <c r="K17" s="542"/>
      <c r="L17" s="542"/>
      <c r="M17" s="542"/>
      <c r="N17" s="542"/>
      <c r="O17" s="542"/>
      <c r="P17" s="542"/>
      <c r="Q17" s="542"/>
      <c r="R17" s="542"/>
      <c r="S17" s="542"/>
      <c r="T17" s="542"/>
      <c r="U17" s="542"/>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3"/>
      <c r="AZ17" s="543"/>
    </row>
    <row r="18" spans="1:256" s="535" customFormat="1" ht="6" customHeight="1" x14ac:dyDescent="0.2">
      <c r="A18" s="541"/>
      <c r="B18" s="542"/>
      <c r="C18" s="542"/>
      <c r="D18" s="542"/>
      <c r="E18" s="542"/>
      <c r="F18" s="542"/>
      <c r="G18" s="542"/>
      <c r="H18" s="542"/>
      <c r="I18" s="542"/>
      <c r="J18" s="542"/>
      <c r="K18" s="542"/>
      <c r="L18" s="542"/>
      <c r="M18" s="542"/>
      <c r="N18" s="542"/>
      <c r="O18" s="542"/>
      <c r="P18" s="542"/>
      <c r="Q18" s="542"/>
      <c r="R18" s="542"/>
      <c r="S18" s="542"/>
      <c r="T18" s="542"/>
      <c r="U18" s="542"/>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row>
    <row r="19" spans="1:256" ht="15" x14ac:dyDescent="0.25">
      <c r="A19" s="545" t="s">
        <v>350</v>
      </c>
    </row>
    <row r="20" spans="1:256" x14ac:dyDescent="0.2">
      <c r="A20" s="547" t="s">
        <v>351</v>
      </c>
    </row>
    <row r="21" spans="1:256" ht="24.75" customHeight="1" x14ac:dyDescent="0.2">
      <c r="A21" s="857" t="s">
        <v>352</v>
      </c>
      <c r="B21" s="857"/>
      <c r="C21" s="548"/>
      <c r="D21" s="548"/>
      <c r="E21" s="548"/>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c r="BP21" s="549"/>
      <c r="BQ21" s="549"/>
      <c r="BR21" s="549"/>
      <c r="BS21" s="549"/>
      <c r="BT21" s="549"/>
      <c r="BU21" s="549"/>
      <c r="BV21" s="549"/>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9"/>
      <c r="CW21" s="549"/>
      <c r="CX21" s="549"/>
      <c r="CY21" s="549"/>
      <c r="CZ21" s="549"/>
      <c r="DA21" s="549"/>
      <c r="DB21" s="549"/>
      <c r="DC21" s="549"/>
      <c r="DD21" s="549"/>
      <c r="DE21" s="549"/>
      <c r="DF21" s="549"/>
      <c r="DG21" s="549"/>
      <c r="DH21" s="549"/>
      <c r="DI21" s="549"/>
      <c r="DJ21" s="549"/>
      <c r="DK21" s="549"/>
      <c r="DL21" s="549"/>
      <c r="DM21" s="549"/>
      <c r="DN21" s="549"/>
      <c r="DO21" s="549"/>
      <c r="DP21" s="549"/>
      <c r="DQ21" s="549"/>
      <c r="DR21" s="549"/>
      <c r="DS21" s="549"/>
      <c r="DT21" s="549"/>
      <c r="DU21" s="549"/>
      <c r="DV21" s="549"/>
      <c r="DW21" s="549"/>
      <c r="DX21" s="549"/>
      <c r="DY21" s="549"/>
      <c r="DZ21" s="549"/>
      <c r="EA21" s="549"/>
      <c r="EB21" s="549"/>
      <c r="EC21" s="549"/>
      <c r="ED21" s="549"/>
      <c r="EE21" s="549"/>
      <c r="EF21" s="549"/>
      <c r="EG21" s="549"/>
      <c r="EH21" s="549"/>
      <c r="EI21" s="549"/>
      <c r="EJ21" s="549"/>
      <c r="EK21" s="549"/>
      <c r="EL21" s="549"/>
      <c r="EM21" s="549"/>
      <c r="EN21" s="549"/>
      <c r="EO21" s="549"/>
      <c r="EP21" s="549"/>
      <c r="EQ21" s="549"/>
      <c r="ER21" s="549"/>
      <c r="ES21" s="549"/>
      <c r="ET21" s="549"/>
      <c r="EU21" s="549"/>
      <c r="EV21" s="549"/>
      <c r="EW21" s="549"/>
      <c r="EX21" s="549"/>
      <c r="EY21" s="549"/>
      <c r="EZ21" s="549"/>
      <c r="FA21" s="549"/>
      <c r="FB21" s="549"/>
      <c r="FC21" s="549"/>
      <c r="FD21" s="549"/>
      <c r="FE21" s="549"/>
      <c r="FF21" s="549"/>
      <c r="FG21" s="549"/>
      <c r="FH21" s="549"/>
      <c r="FI21" s="549"/>
      <c r="FJ21" s="549"/>
      <c r="FK21" s="549"/>
      <c r="FL21" s="549"/>
      <c r="FM21" s="549"/>
      <c r="FN21" s="549"/>
      <c r="FO21" s="549"/>
      <c r="FP21" s="549"/>
      <c r="FQ21" s="549"/>
      <c r="FR21" s="549"/>
      <c r="FS21" s="549"/>
      <c r="FT21" s="549"/>
      <c r="FU21" s="549"/>
      <c r="FV21" s="549"/>
      <c r="FW21" s="549"/>
      <c r="FX21" s="549"/>
      <c r="FY21" s="549"/>
      <c r="FZ21" s="549"/>
      <c r="GA21" s="549"/>
      <c r="GB21" s="549"/>
      <c r="GC21" s="549"/>
      <c r="GD21" s="549"/>
      <c r="GE21" s="549"/>
      <c r="GF21" s="549"/>
      <c r="GG21" s="549"/>
      <c r="GH21" s="549"/>
      <c r="GI21" s="549"/>
      <c r="GJ21" s="549"/>
      <c r="GK21" s="549"/>
      <c r="GL21" s="549"/>
      <c r="GM21" s="549"/>
      <c r="GN21" s="549"/>
      <c r="GO21" s="549"/>
      <c r="GP21" s="549"/>
      <c r="GQ21" s="549"/>
      <c r="GR21" s="549"/>
      <c r="GS21" s="549"/>
      <c r="GT21" s="549"/>
      <c r="GU21" s="549"/>
      <c r="GV21" s="549"/>
      <c r="GW21" s="549"/>
      <c r="GX21" s="549"/>
      <c r="GY21" s="549"/>
      <c r="GZ21" s="549"/>
      <c r="HA21" s="549"/>
      <c r="HB21" s="549"/>
      <c r="HC21" s="549"/>
      <c r="HD21" s="549"/>
      <c r="HE21" s="549"/>
      <c r="HF21" s="549"/>
      <c r="HG21" s="549"/>
      <c r="HH21" s="549"/>
      <c r="HI21" s="549"/>
      <c r="HJ21" s="549"/>
      <c r="HK21" s="549"/>
      <c r="HL21" s="549"/>
      <c r="HM21" s="549"/>
      <c r="HN21" s="549"/>
      <c r="HO21" s="549"/>
      <c r="HP21" s="549"/>
      <c r="HQ21" s="549"/>
      <c r="HR21" s="549"/>
      <c r="HS21" s="549"/>
      <c r="HT21" s="549"/>
      <c r="HU21" s="549"/>
      <c r="HV21" s="549"/>
      <c r="HW21" s="549"/>
      <c r="HX21" s="549"/>
      <c r="HY21" s="549"/>
      <c r="HZ21" s="549"/>
      <c r="IA21" s="549"/>
      <c r="IB21" s="549"/>
      <c r="IC21" s="549"/>
      <c r="ID21" s="549"/>
      <c r="IE21" s="549"/>
      <c r="IF21" s="549"/>
      <c r="IG21" s="549"/>
      <c r="IH21" s="549"/>
      <c r="II21" s="549"/>
      <c r="IJ21" s="549"/>
      <c r="IK21" s="549"/>
      <c r="IL21" s="549"/>
      <c r="IM21" s="549"/>
      <c r="IN21" s="549"/>
      <c r="IO21" s="549"/>
      <c r="IP21" s="549"/>
      <c r="IQ21" s="549"/>
      <c r="IR21" s="549"/>
      <c r="IS21" s="549"/>
      <c r="IT21" s="549"/>
      <c r="IU21" s="549"/>
      <c r="IV21" s="549"/>
    </row>
    <row r="22" spans="1:256" ht="12.75" customHeight="1" x14ac:dyDescent="0.2">
      <c r="A22" s="851" t="s">
        <v>353</v>
      </c>
      <c r="B22" s="851"/>
      <c r="C22" s="548"/>
      <c r="D22" s="548"/>
      <c r="E22" s="548"/>
      <c r="F22" s="550"/>
      <c r="G22" s="551"/>
      <c r="H22" s="551"/>
      <c r="I22" s="551"/>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c r="DI22" s="549"/>
      <c r="DJ22" s="549"/>
      <c r="DK22" s="549"/>
      <c r="DL22" s="549"/>
      <c r="DM22" s="549"/>
      <c r="DN22" s="549"/>
      <c r="DO22" s="549"/>
      <c r="DP22" s="549"/>
      <c r="DQ22" s="549"/>
      <c r="DR22" s="549"/>
      <c r="DS22" s="549"/>
      <c r="DT22" s="549"/>
      <c r="DU22" s="549"/>
      <c r="DV22" s="549"/>
      <c r="DW22" s="549"/>
      <c r="DX22" s="549"/>
      <c r="DY22" s="549"/>
      <c r="DZ22" s="549"/>
      <c r="EA22" s="549"/>
      <c r="EB22" s="549"/>
      <c r="EC22" s="549"/>
      <c r="ED22" s="549"/>
      <c r="EE22" s="549"/>
      <c r="EF22" s="549"/>
      <c r="EG22" s="549"/>
      <c r="EH22" s="549"/>
      <c r="EI22" s="549"/>
      <c r="EJ22" s="549"/>
      <c r="EK22" s="549"/>
      <c r="EL22" s="549"/>
      <c r="EM22" s="549"/>
      <c r="EN22" s="549"/>
      <c r="EO22" s="549"/>
      <c r="EP22" s="549"/>
      <c r="EQ22" s="549"/>
      <c r="ER22" s="549"/>
      <c r="ES22" s="549"/>
      <c r="ET22" s="549"/>
      <c r="EU22" s="549"/>
      <c r="EV22" s="549"/>
      <c r="EW22" s="549"/>
      <c r="EX22" s="549"/>
      <c r="EY22" s="549"/>
      <c r="EZ22" s="549"/>
      <c r="FA22" s="549"/>
      <c r="FB22" s="549"/>
      <c r="FC22" s="549"/>
      <c r="FD22" s="549"/>
      <c r="FE22" s="549"/>
      <c r="FF22" s="549"/>
      <c r="FG22" s="549"/>
      <c r="FH22" s="549"/>
      <c r="FI22" s="549"/>
      <c r="FJ22" s="549"/>
      <c r="FK22" s="549"/>
      <c r="FL22" s="549"/>
      <c r="FM22" s="549"/>
      <c r="FN22" s="549"/>
      <c r="FO22" s="549"/>
      <c r="FP22" s="549"/>
      <c r="FQ22" s="549"/>
      <c r="FR22" s="549"/>
      <c r="FS22" s="549"/>
      <c r="FT22" s="549"/>
      <c r="FU22" s="549"/>
      <c r="FV22" s="549"/>
      <c r="FW22" s="549"/>
      <c r="FX22" s="549"/>
      <c r="FY22" s="549"/>
      <c r="FZ22" s="549"/>
      <c r="GA22" s="549"/>
      <c r="GB22" s="549"/>
      <c r="GC22" s="549"/>
      <c r="GD22" s="549"/>
      <c r="GE22" s="549"/>
      <c r="GF22" s="549"/>
      <c r="GG22" s="549"/>
      <c r="GH22" s="549"/>
      <c r="GI22" s="549"/>
      <c r="GJ22" s="549"/>
      <c r="GK22" s="549"/>
      <c r="GL22" s="549"/>
      <c r="GM22" s="549"/>
      <c r="GN22" s="549"/>
      <c r="GO22" s="549"/>
      <c r="GP22" s="549"/>
      <c r="GQ22" s="549"/>
      <c r="GR22" s="549"/>
      <c r="GS22" s="549"/>
      <c r="GT22" s="549"/>
      <c r="GU22" s="549"/>
      <c r="GV22" s="549"/>
      <c r="GW22" s="549"/>
      <c r="GX22" s="549"/>
      <c r="GY22" s="549"/>
      <c r="GZ22" s="549"/>
      <c r="HA22" s="549"/>
      <c r="HB22" s="549"/>
      <c r="HC22" s="549"/>
      <c r="HD22" s="549"/>
      <c r="HE22" s="549"/>
      <c r="HF22" s="549"/>
      <c r="HG22" s="549"/>
      <c r="HH22" s="549"/>
      <c r="HI22" s="549"/>
      <c r="HJ22" s="549"/>
      <c r="HK22" s="549"/>
      <c r="HL22" s="549"/>
      <c r="HM22" s="549"/>
      <c r="HN22" s="549"/>
      <c r="HO22" s="549"/>
      <c r="HP22" s="549"/>
      <c r="HQ22" s="549"/>
      <c r="HR22" s="549"/>
      <c r="HS22" s="549"/>
      <c r="HT22" s="549"/>
      <c r="HU22" s="549"/>
      <c r="HV22" s="549"/>
      <c r="HW22" s="549"/>
      <c r="HX22" s="549"/>
      <c r="HY22" s="549"/>
      <c r="HZ22" s="549"/>
      <c r="IA22" s="549"/>
      <c r="IB22" s="549"/>
      <c r="IC22" s="549"/>
      <c r="ID22" s="549"/>
      <c r="IE22" s="549"/>
      <c r="IF22" s="549"/>
      <c r="IG22" s="549"/>
      <c r="IH22" s="549"/>
      <c r="II22" s="549"/>
      <c r="IJ22" s="549"/>
      <c r="IK22" s="549"/>
      <c r="IL22" s="549"/>
      <c r="IM22" s="549"/>
      <c r="IN22" s="549"/>
      <c r="IO22" s="549"/>
      <c r="IP22" s="549"/>
      <c r="IQ22" s="549"/>
      <c r="IR22" s="549"/>
      <c r="IS22" s="549"/>
      <c r="IT22" s="549"/>
      <c r="IU22" s="549"/>
      <c r="IV22" s="549"/>
    </row>
    <row r="23" spans="1:256" ht="22.5" customHeight="1" x14ac:dyDescent="0.2">
      <c r="A23" s="851" t="s">
        <v>354</v>
      </c>
      <c r="B23" s="851"/>
      <c r="C23" s="548"/>
      <c r="D23" s="548"/>
      <c r="E23" s="548"/>
      <c r="F23" s="551"/>
      <c r="G23" s="551"/>
      <c r="H23" s="551"/>
      <c r="I23" s="551"/>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549"/>
      <c r="BT23" s="549"/>
      <c r="BU23" s="549"/>
      <c r="BV23" s="549"/>
      <c r="BW23" s="549"/>
      <c r="BX23" s="549"/>
      <c r="BY23" s="549"/>
      <c r="BZ23" s="549"/>
      <c r="CA23" s="549"/>
      <c r="CB23" s="549"/>
      <c r="CC23" s="549"/>
      <c r="CD23" s="549"/>
      <c r="CE23" s="549"/>
      <c r="CF23" s="549"/>
      <c r="CG23" s="549"/>
      <c r="CH23" s="549"/>
      <c r="CI23" s="549"/>
      <c r="CJ23" s="549"/>
      <c r="CK23" s="549"/>
      <c r="CL23" s="549"/>
      <c r="CM23" s="549"/>
      <c r="CN23" s="549"/>
      <c r="CO23" s="549"/>
      <c r="CP23" s="549"/>
      <c r="CQ23" s="549"/>
      <c r="CR23" s="549"/>
      <c r="CS23" s="549"/>
      <c r="CT23" s="549"/>
      <c r="CU23" s="549"/>
      <c r="CV23" s="549"/>
      <c r="CW23" s="549"/>
      <c r="CX23" s="549"/>
      <c r="CY23" s="549"/>
      <c r="CZ23" s="549"/>
      <c r="DA23" s="549"/>
      <c r="DB23" s="549"/>
      <c r="DC23" s="549"/>
      <c r="DD23" s="549"/>
      <c r="DE23" s="549"/>
      <c r="DF23" s="549"/>
      <c r="DG23" s="549"/>
      <c r="DH23" s="549"/>
      <c r="DI23" s="549"/>
      <c r="DJ23" s="549"/>
      <c r="DK23" s="549"/>
      <c r="DL23" s="549"/>
      <c r="DM23" s="549"/>
      <c r="DN23" s="549"/>
      <c r="DO23" s="549"/>
      <c r="DP23" s="549"/>
      <c r="DQ23" s="549"/>
      <c r="DR23" s="549"/>
      <c r="DS23" s="549"/>
      <c r="DT23" s="549"/>
      <c r="DU23" s="549"/>
      <c r="DV23" s="549"/>
      <c r="DW23" s="549"/>
      <c r="DX23" s="549"/>
      <c r="DY23" s="549"/>
      <c r="DZ23" s="549"/>
      <c r="EA23" s="549"/>
      <c r="EB23" s="549"/>
      <c r="EC23" s="549"/>
      <c r="ED23" s="549"/>
      <c r="EE23" s="549"/>
      <c r="EF23" s="549"/>
      <c r="EG23" s="549"/>
      <c r="EH23" s="549"/>
      <c r="EI23" s="549"/>
      <c r="EJ23" s="549"/>
      <c r="EK23" s="549"/>
      <c r="EL23" s="549"/>
      <c r="EM23" s="549"/>
      <c r="EN23" s="549"/>
      <c r="EO23" s="549"/>
      <c r="EP23" s="549"/>
      <c r="EQ23" s="549"/>
      <c r="ER23" s="549"/>
      <c r="ES23" s="549"/>
      <c r="ET23" s="549"/>
      <c r="EU23" s="549"/>
      <c r="EV23" s="549"/>
      <c r="EW23" s="549"/>
      <c r="EX23" s="549"/>
      <c r="EY23" s="549"/>
      <c r="EZ23" s="549"/>
      <c r="FA23" s="549"/>
      <c r="FB23" s="549"/>
      <c r="FC23" s="549"/>
      <c r="FD23" s="549"/>
      <c r="FE23" s="549"/>
      <c r="FF23" s="549"/>
      <c r="FG23" s="549"/>
      <c r="FH23" s="549"/>
      <c r="FI23" s="549"/>
      <c r="FJ23" s="549"/>
      <c r="FK23" s="549"/>
      <c r="FL23" s="549"/>
      <c r="FM23" s="549"/>
      <c r="FN23" s="549"/>
      <c r="FO23" s="549"/>
      <c r="FP23" s="549"/>
      <c r="FQ23" s="549"/>
      <c r="FR23" s="549"/>
      <c r="FS23" s="549"/>
      <c r="FT23" s="549"/>
      <c r="FU23" s="549"/>
      <c r="FV23" s="549"/>
      <c r="FW23" s="549"/>
      <c r="FX23" s="549"/>
      <c r="FY23" s="549"/>
      <c r="FZ23" s="549"/>
      <c r="GA23" s="549"/>
      <c r="GB23" s="549"/>
      <c r="GC23" s="549"/>
      <c r="GD23" s="549"/>
      <c r="GE23" s="549"/>
      <c r="GF23" s="549"/>
      <c r="GG23" s="549"/>
      <c r="GH23" s="549"/>
      <c r="GI23" s="549"/>
      <c r="GJ23" s="549"/>
      <c r="GK23" s="549"/>
      <c r="GL23" s="549"/>
      <c r="GM23" s="549"/>
      <c r="GN23" s="549"/>
      <c r="GO23" s="549"/>
      <c r="GP23" s="549"/>
      <c r="GQ23" s="549"/>
      <c r="GR23" s="549"/>
      <c r="GS23" s="549"/>
      <c r="GT23" s="549"/>
      <c r="GU23" s="549"/>
      <c r="GV23" s="549"/>
      <c r="GW23" s="549"/>
      <c r="GX23" s="549"/>
      <c r="GY23" s="549"/>
      <c r="GZ23" s="549"/>
      <c r="HA23" s="549"/>
      <c r="HB23" s="549"/>
      <c r="HC23" s="549"/>
      <c r="HD23" s="549"/>
      <c r="HE23" s="549"/>
      <c r="HF23" s="549"/>
      <c r="HG23" s="549"/>
      <c r="HH23" s="549"/>
      <c r="HI23" s="549"/>
      <c r="HJ23" s="549"/>
      <c r="HK23" s="549"/>
      <c r="HL23" s="549"/>
      <c r="HM23" s="549"/>
      <c r="HN23" s="549"/>
      <c r="HO23" s="549"/>
      <c r="HP23" s="549"/>
      <c r="HQ23" s="549"/>
      <c r="HR23" s="549"/>
      <c r="HS23" s="549"/>
      <c r="HT23" s="549"/>
      <c r="HU23" s="549"/>
      <c r="HV23" s="549"/>
      <c r="HW23" s="549"/>
      <c r="HX23" s="549"/>
      <c r="HY23" s="549"/>
      <c r="HZ23" s="549"/>
      <c r="IA23" s="549"/>
      <c r="IB23" s="549"/>
      <c r="IC23" s="549"/>
      <c r="ID23" s="549"/>
      <c r="IE23" s="549"/>
      <c r="IF23" s="549"/>
      <c r="IG23" s="549"/>
      <c r="IH23" s="549"/>
      <c r="II23" s="549"/>
      <c r="IJ23" s="549"/>
      <c r="IK23" s="549"/>
      <c r="IL23" s="549"/>
      <c r="IM23" s="549"/>
      <c r="IN23" s="549"/>
      <c r="IO23" s="549"/>
      <c r="IP23" s="549"/>
      <c r="IQ23" s="549"/>
      <c r="IR23" s="549"/>
      <c r="IS23" s="549"/>
      <c r="IT23" s="549"/>
      <c r="IU23" s="549"/>
      <c r="IV23" s="549"/>
    </row>
    <row r="24" spans="1:256" ht="12.75" customHeight="1" x14ac:dyDescent="0.2">
      <c r="A24" s="851" t="s">
        <v>355</v>
      </c>
      <c r="B24" s="851"/>
      <c r="C24" s="548"/>
      <c r="D24" s="548"/>
      <c r="E24" s="548"/>
      <c r="F24" s="551"/>
      <c r="G24" s="551"/>
      <c r="H24" s="551"/>
      <c r="I24" s="551"/>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9"/>
      <c r="CW24" s="549"/>
      <c r="CX24" s="549"/>
      <c r="CY24" s="549"/>
      <c r="CZ24" s="549"/>
      <c r="DA24" s="549"/>
      <c r="DB24" s="549"/>
      <c r="DC24" s="549"/>
      <c r="DD24" s="549"/>
      <c r="DE24" s="549"/>
      <c r="DF24" s="549"/>
      <c r="DG24" s="549"/>
      <c r="DH24" s="549"/>
      <c r="DI24" s="549"/>
      <c r="DJ24" s="549"/>
      <c r="DK24" s="549"/>
      <c r="DL24" s="549"/>
      <c r="DM24" s="549"/>
      <c r="DN24" s="549"/>
      <c r="DO24" s="549"/>
      <c r="DP24" s="549"/>
      <c r="DQ24" s="549"/>
      <c r="DR24" s="549"/>
      <c r="DS24" s="549"/>
      <c r="DT24" s="549"/>
      <c r="DU24" s="549"/>
      <c r="DV24" s="549"/>
      <c r="DW24" s="549"/>
      <c r="DX24" s="549"/>
      <c r="DY24" s="549"/>
      <c r="DZ24" s="549"/>
      <c r="EA24" s="549"/>
      <c r="EB24" s="549"/>
      <c r="EC24" s="549"/>
      <c r="ED24" s="549"/>
      <c r="EE24" s="549"/>
      <c r="EF24" s="549"/>
      <c r="EG24" s="549"/>
      <c r="EH24" s="549"/>
      <c r="EI24" s="549"/>
      <c r="EJ24" s="549"/>
      <c r="EK24" s="549"/>
      <c r="EL24" s="549"/>
      <c r="EM24" s="549"/>
      <c r="EN24" s="549"/>
      <c r="EO24" s="549"/>
      <c r="EP24" s="549"/>
      <c r="EQ24" s="549"/>
      <c r="ER24" s="549"/>
      <c r="ES24" s="549"/>
      <c r="ET24" s="549"/>
      <c r="EU24" s="549"/>
      <c r="EV24" s="549"/>
      <c r="EW24" s="549"/>
      <c r="EX24" s="549"/>
      <c r="EY24" s="549"/>
      <c r="EZ24" s="549"/>
      <c r="FA24" s="549"/>
      <c r="FB24" s="549"/>
      <c r="FC24" s="549"/>
      <c r="FD24" s="549"/>
      <c r="FE24" s="549"/>
      <c r="FF24" s="549"/>
      <c r="FG24" s="549"/>
      <c r="FH24" s="549"/>
      <c r="FI24" s="549"/>
      <c r="FJ24" s="549"/>
      <c r="FK24" s="549"/>
      <c r="FL24" s="549"/>
      <c r="FM24" s="549"/>
      <c r="FN24" s="549"/>
      <c r="FO24" s="549"/>
      <c r="FP24" s="549"/>
      <c r="FQ24" s="549"/>
      <c r="FR24" s="549"/>
      <c r="FS24" s="549"/>
      <c r="FT24" s="549"/>
      <c r="FU24" s="549"/>
      <c r="FV24" s="549"/>
      <c r="FW24" s="549"/>
      <c r="FX24" s="549"/>
      <c r="FY24" s="549"/>
      <c r="FZ24" s="549"/>
      <c r="GA24" s="549"/>
      <c r="GB24" s="549"/>
      <c r="GC24" s="549"/>
      <c r="GD24" s="549"/>
      <c r="GE24" s="549"/>
      <c r="GF24" s="549"/>
      <c r="GG24" s="549"/>
      <c r="GH24" s="549"/>
      <c r="GI24" s="549"/>
      <c r="GJ24" s="549"/>
      <c r="GK24" s="549"/>
      <c r="GL24" s="549"/>
      <c r="GM24" s="549"/>
      <c r="GN24" s="549"/>
      <c r="GO24" s="549"/>
      <c r="GP24" s="549"/>
      <c r="GQ24" s="549"/>
      <c r="GR24" s="549"/>
      <c r="GS24" s="549"/>
      <c r="GT24" s="549"/>
      <c r="GU24" s="549"/>
      <c r="GV24" s="549"/>
      <c r="GW24" s="549"/>
      <c r="GX24" s="549"/>
      <c r="GY24" s="549"/>
      <c r="GZ24" s="549"/>
      <c r="HA24" s="549"/>
      <c r="HB24" s="549"/>
      <c r="HC24" s="549"/>
      <c r="HD24" s="549"/>
      <c r="HE24" s="549"/>
      <c r="HF24" s="549"/>
      <c r="HG24" s="549"/>
      <c r="HH24" s="549"/>
      <c r="HI24" s="549"/>
      <c r="HJ24" s="549"/>
      <c r="HK24" s="549"/>
      <c r="HL24" s="549"/>
      <c r="HM24" s="549"/>
      <c r="HN24" s="549"/>
      <c r="HO24" s="549"/>
      <c r="HP24" s="549"/>
      <c r="HQ24" s="549"/>
      <c r="HR24" s="549"/>
      <c r="HS24" s="549"/>
      <c r="HT24" s="549"/>
      <c r="HU24" s="549"/>
      <c r="HV24" s="549"/>
      <c r="HW24" s="549"/>
      <c r="HX24" s="549"/>
      <c r="HY24" s="549"/>
      <c r="HZ24" s="549"/>
      <c r="IA24" s="549"/>
      <c r="IB24" s="549"/>
      <c r="IC24" s="549"/>
      <c r="ID24" s="549"/>
      <c r="IE24" s="549"/>
      <c r="IF24" s="549"/>
      <c r="IG24" s="549"/>
      <c r="IH24" s="549"/>
      <c r="II24" s="549"/>
      <c r="IJ24" s="549"/>
      <c r="IK24" s="549"/>
      <c r="IL24" s="549"/>
      <c r="IM24" s="549"/>
      <c r="IN24" s="549"/>
      <c r="IO24" s="549"/>
      <c r="IP24" s="549"/>
      <c r="IQ24" s="549"/>
      <c r="IR24" s="549"/>
      <c r="IS24" s="549"/>
      <c r="IT24" s="549"/>
      <c r="IU24" s="549"/>
      <c r="IV24" s="549"/>
    </row>
    <row r="25" spans="1:256" ht="9.75" customHeight="1" x14ac:dyDescent="0.2">
      <c r="A25" s="552"/>
      <c r="F25" s="551"/>
      <c r="G25" s="551"/>
      <c r="H25" s="551"/>
      <c r="I25" s="551"/>
    </row>
    <row r="26" spans="1:256" x14ac:dyDescent="0.2">
      <c r="A26" s="553" t="s">
        <v>356</v>
      </c>
      <c r="F26" s="551"/>
      <c r="G26" s="551"/>
      <c r="H26" s="551"/>
      <c r="I26" s="551"/>
    </row>
    <row r="27" spans="1:256" ht="24.75" customHeight="1" x14ac:dyDescent="0.2">
      <c r="A27" s="851" t="s">
        <v>357</v>
      </c>
      <c r="B27" s="851"/>
      <c r="C27" s="548"/>
      <c r="D27" s="548"/>
      <c r="E27" s="548"/>
      <c r="F27" s="551"/>
      <c r="G27" s="551"/>
      <c r="H27" s="551"/>
      <c r="I27" s="551"/>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c r="BS27" s="549"/>
      <c r="BT27" s="549"/>
      <c r="BU27" s="549"/>
      <c r="BV27" s="549"/>
      <c r="BW27" s="549"/>
      <c r="BX27" s="549"/>
      <c r="BY27" s="549"/>
      <c r="BZ27" s="549"/>
      <c r="CA27" s="549"/>
      <c r="CB27" s="549"/>
      <c r="CC27" s="549"/>
      <c r="CD27" s="549"/>
      <c r="CE27" s="549"/>
      <c r="CF27" s="549"/>
      <c r="CG27" s="549"/>
      <c r="CH27" s="549"/>
      <c r="CI27" s="549"/>
      <c r="CJ27" s="549"/>
      <c r="CK27" s="549"/>
      <c r="CL27" s="549"/>
      <c r="CM27" s="549"/>
      <c r="CN27" s="549"/>
      <c r="CO27" s="549"/>
      <c r="CP27" s="549"/>
      <c r="CQ27" s="549"/>
      <c r="CR27" s="549"/>
      <c r="CS27" s="549"/>
      <c r="CT27" s="549"/>
      <c r="CU27" s="549"/>
      <c r="CV27" s="549"/>
      <c r="CW27" s="549"/>
      <c r="CX27" s="549"/>
      <c r="CY27" s="549"/>
      <c r="CZ27" s="549"/>
      <c r="DA27" s="549"/>
      <c r="DB27" s="549"/>
      <c r="DC27" s="549"/>
      <c r="DD27" s="549"/>
      <c r="DE27" s="549"/>
      <c r="DF27" s="549"/>
      <c r="DG27" s="549"/>
      <c r="DH27" s="549"/>
      <c r="DI27" s="549"/>
      <c r="DJ27" s="549"/>
      <c r="DK27" s="549"/>
      <c r="DL27" s="549"/>
      <c r="DM27" s="549"/>
      <c r="DN27" s="549"/>
      <c r="DO27" s="549"/>
      <c r="DP27" s="549"/>
      <c r="DQ27" s="549"/>
      <c r="DR27" s="549"/>
      <c r="DS27" s="549"/>
      <c r="DT27" s="549"/>
      <c r="DU27" s="549"/>
      <c r="DV27" s="549"/>
      <c r="DW27" s="549"/>
      <c r="DX27" s="549"/>
      <c r="DY27" s="549"/>
      <c r="DZ27" s="549"/>
      <c r="EA27" s="549"/>
      <c r="EB27" s="549"/>
      <c r="EC27" s="549"/>
      <c r="ED27" s="549"/>
      <c r="EE27" s="549"/>
      <c r="EF27" s="549"/>
      <c r="EG27" s="549"/>
      <c r="EH27" s="549"/>
      <c r="EI27" s="549"/>
      <c r="EJ27" s="549"/>
      <c r="EK27" s="549"/>
      <c r="EL27" s="549"/>
      <c r="EM27" s="549"/>
      <c r="EN27" s="549"/>
      <c r="EO27" s="549"/>
      <c r="EP27" s="549"/>
      <c r="EQ27" s="549"/>
      <c r="ER27" s="549"/>
      <c r="ES27" s="549"/>
      <c r="ET27" s="549"/>
      <c r="EU27" s="549"/>
      <c r="EV27" s="549"/>
      <c r="EW27" s="549"/>
      <c r="EX27" s="549"/>
      <c r="EY27" s="549"/>
      <c r="EZ27" s="549"/>
      <c r="FA27" s="549"/>
      <c r="FB27" s="549"/>
      <c r="FC27" s="549"/>
      <c r="FD27" s="549"/>
      <c r="FE27" s="549"/>
      <c r="FF27" s="549"/>
      <c r="FG27" s="549"/>
      <c r="FH27" s="549"/>
      <c r="FI27" s="549"/>
      <c r="FJ27" s="549"/>
      <c r="FK27" s="549"/>
      <c r="FL27" s="549"/>
      <c r="FM27" s="549"/>
      <c r="FN27" s="549"/>
      <c r="FO27" s="549"/>
      <c r="FP27" s="549"/>
      <c r="FQ27" s="549"/>
      <c r="FR27" s="549"/>
      <c r="FS27" s="549"/>
      <c r="FT27" s="549"/>
      <c r="FU27" s="549"/>
      <c r="FV27" s="549"/>
      <c r="FW27" s="549"/>
      <c r="FX27" s="549"/>
      <c r="FY27" s="549"/>
      <c r="FZ27" s="549"/>
      <c r="GA27" s="549"/>
      <c r="GB27" s="549"/>
      <c r="GC27" s="549"/>
      <c r="GD27" s="549"/>
      <c r="GE27" s="549"/>
      <c r="GF27" s="549"/>
      <c r="GG27" s="549"/>
      <c r="GH27" s="549"/>
      <c r="GI27" s="549"/>
      <c r="GJ27" s="549"/>
      <c r="GK27" s="549"/>
      <c r="GL27" s="549"/>
      <c r="GM27" s="549"/>
      <c r="GN27" s="549"/>
      <c r="GO27" s="549"/>
      <c r="GP27" s="549"/>
      <c r="GQ27" s="549"/>
      <c r="GR27" s="549"/>
      <c r="GS27" s="549"/>
      <c r="GT27" s="549"/>
      <c r="GU27" s="549"/>
      <c r="GV27" s="549"/>
      <c r="GW27" s="549"/>
      <c r="GX27" s="549"/>
      <c r="GY27" s="549"/>
      <c r="GZ27" s="549"/>
      <c r="HA27" s="549"/>
      <c r="HB27" s="549"/>
      <c r="HC27" s="549"/>
      <c r="HD27" s="549"/>
      <c r="HE27" s="549"/>
      <c r="HF27" s="549"/>
      <c r="HG27" s="549"/>
      <c r="HH27" s="549"/>
      <c r="HI27" s="549"/>
      <c r="HJ27" s="549"/>
      <c r="HK27" s="549"/>
      <c r="HL27" s="549"/>
      <c r="HM27" s="549"/>
      <c r="HN27" s="549"/>
      <c r="HO27" s="549"/>
      <c r="HP27" s="549"/>
      <c r="HQ27" s="549"/>
      <c r="HR27" s="549"/>
      <c r="HS27" s="549"/>
      <c r="HT27" s="549"/>
      <c r="HU27" s="549"/>
      <c r="HV27" s="549"/>
      <c r="HW27" s="549"/>
      <c r="HX27" s="549"/>
      <c r="HY27" s="549"/>
      <c r="HZ27" s="549"/>
      <c r="IA27" s="549"/>
      <c r="IB27" s="549"/>
      <c r="IC27" s="549"/>
      <c r="ID27" s="549"/>
      <c r="IE27" s="549"/>
      <c r="IF27" s="549"/>
      <c r="IG27" s="549"/>
      <c r="IH27" s="549"/>
      <c r="II27" s="549"/>
      <c r="IJ27" s="549"/>
      <c r="IK27" s="549"/>
      <c r="IL27" s="549"/>
      <c r="IM27" s="549"/>
      <c r="IN27" s="549"/>
      <c r="IO27" s="549"/>
      <c r="IP27" s="549"/>
      <c r="IQ27" s="549"/>
      <c r="IR27" s="549"/>
      <c r="IS27" s="549"/>
      <c r="IT27" s="549"/>
      <c r="IU27" s="549"/>
      <c r="IV27" s="549"/>
    </row>
    <row r="28" spans="1:256" ht="24.75" customHeight="1" x14ac:dyDescent="0.2">
      <c r="A28" s="851" t="s">
        <v>358</v>
      </c>
      <c r="B28" s="851"/>
      <c r="C28" s="548"/>
      <c r="D28" s="548"/>
      <c r="E28" s="548"/>
      <c r="F28" s="551"/>
      <c r="G28" s="551"/>
      <c r="H28" s="551"/>
      <c r="I28" s="551"/>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49"/>
      <c r="AY28" s="549"/>
      <c r="AZ28" s="549"/>
      <c r="BA28" s="549"/>
      <c r="BB28" s="549"/>
      <c r="BC28" s="549"/>
      <c r="BD28" s="549"/>
      <c r="BE28" s="549"/>
      <c r="BF28" s="549"/>
      <c r="BG28" s="549"/>
      <c r="BH28" s="549"/>
      <c r="BI28" s="549"/>
      <c r="BJ28" s="549"/>
      <c r="BK28" s="549"/>
      <c r="BL28" s="549"/>
      <c r="BM28" s="549"/>
      <c r="BN28" s="549"/>
      <c r="BO28" s="549"/>
      <c r="BP28" s="549"/>
      <c r="BQ28" s="549"/>
      <c r="BR28" s="549"/>
      <c r="BS28" s="549"/>
      <c r="BT28" s="549"/>
      <c r="BU28" s="549"/>
      <c r="BV28" s="549"/>
      <c r="BW28" s="549"/>
      <c r="BX28" s="549"/>
      <c r="BY28" s="549"/>
      <c r="BZ28" s="549"/>
      <c r="CA28" s="549"/>
      <c r="CB28" s="549"/>
      <c r="CC28" s="549"/>
      <c r="CD28" s="549"/>
      <c r="CE28" s="549"/>
      <c r="CF28" s="549"/>
      <c r="CG28" s="549"/>
      <c r="CH28" s="549"/>
      <c r="CI28" s="549"/>
      <c r="CJ28" s="549"/>
      <c r="CK28" s="549"/>
      <c r="CL28" s="549"/>
      <c r="CM28" s="549"/>
      <c r="CN28" s="549"/>
      <c r="CO28" s="549"/>
      <c r="CP28" s="549"/>
      <c r="CQ28" s="549"/>
      <c r="CR28" s="549"/>
      <c r="CS28" s="549"/>
      <c r="CT28" s="549"/>
      <c r="CU28" s="549"/>
      <c r="CV28" s="549"/>
      <c r="CW28" s="549"/>
      <c r="CX28" s="549"/>
      <c r="CY28" s="549"/>
      <c r="CZ28" s="549"/>
      <c r="DA28" s="549"/>
      <c r="DB28" s="549"/>
      <c r="DC28" s="549"/>
      <c r="DD28" s="549"/>
      <c r="DE28" s="549"/>
      <c r="DF28" s="549"/>
      <c r="DG28" s="549"/>
      <c r="DH28" s="549"/>
      <c r="DI28" s="549"/>
      <c r="DJ28" s="549"/>
      <c r="DK28" s="549"/>
      <c r="DL28" s="549"/>
      <c r="DM28" s="549"/>
      <c r="DN28" s="549"/>
      <c r="DO28" s="549"/>
      <c r="DP28" s="549"/>
      <c r="DQ28" s="549"/>
      <c r="DR28" s="549"/>
      <c r="DS28" s="549"/>
      <c r="DT28" s="549"/>
      <c r="DU28" s="549"/>
      <c r="DV28" s="549"/>
      <c r="DW28" s="549"/>
      <c r="DX28" s="549"/>
      <c r="DY28" s="549"/>
      <c r="DZ28" s="549"/>
      <c r="EA28" s="549"/>
      <c r="EB28" s="549"/>
      <c r="EC28" s="549"/>
      <c r="ED28" s="549"/>
      <c r="EE28" s="549"/>
      <c r="EF28" s="549"/>
      <c r="EG28" s="549"/>
      <c r="EH28" s="549"/>
      <c r="EI28" s="549"/>
      <c r="EJ28" s="549"/>
      <c r="EK28" s="549"/>
      <c r="EL28" s="549"/>
      <c r="EM28" s="549"/>
      <c r="EN28" s="549"/>
      <c r="EO28" s="549"/>
      <c r="EP28" s="549"/>
      <c r="EQ28" s="549"/>
      <c r="ER28" s="549"/>
      <c r="ES28" s="549"/>
      <c r="ET28" s="549"/>
      <c r="EU28" s="549"/>
      <c r="EV28" s="549"/>
      <c r="EW28" s="549"/>
      <c r="EX28" s="549"/>
      <c r="EY28" s="549"/>
      <c r="EZ28" s="549"/>
      <c r="FA28" s="549"/>
      <c r="FB28" s="549"/>
      <c r="FC28" s="549"/>
      <c r="FD28" s="549"/>
      <c r="FE28" s="549"/>
      <c r="FF28" s="549"/>
      <c r="FG28" s="549"/>
      <c r="FH28" s="549"/>
      <c r="FI28" s="549"/>
      <c r="FJ28" s="549"/>
      <c r="FK28" s="549"/>
      <c r="FL28" s="549"/>
      <c r="FM28" s="549"/>
      <c r="FN28" s="549"/>
      <c r="FO28" s="549"/>
      <c r="FP28" s="549"/>
      <c r="FQ28" s="549"/>
      <c r="FR28" s="549"/>
      <c r="FS28" s="549"/>
      <c r="FT28" s="549"/>
      <c r="FU28" s="549"/>
      <c r="FV28" s="549"/>
      <c r="FW28" s="549"/>
      <c r="FX28" s="549"/>
      <c r="FY28" s="549"/>
      <c r="FZ28" s="549"/>
      <c r="GA28" s="549"/>
      <c r="GB28" s="549"/>
      <c r="GC28" s="549"/>
      <c r="GD28" s="549"/>
      <c r="GE28" s="549"/>
      <c r="GF28" s="549"/>
      <c r="GG28" s="549"/>
      <c r="GH28" s="549"/>
      <c r="GI28" s="549"/>
      <c r="GJ28" s="549"/>
      <c r="GK28" s="549"/>
      <c r="GL28" s="549"/>
      <c r="GM28" s="549"/>
      <c r="GN28" s="549"/>
      <c r="GO28" s="549"/>
      <c r="GP28" s="549"/>
      <c r="GQ28" s="549"/>
      <c r="GR28" s="549"/>
      <c r="GS28" s="549"/>
      <c r="GT28" s="549"/>
      <c r="GU28" s="549"/>
      <c r="GV28" s="549"/>
      <c r="GW28" s="549"/>
      <c r="GX28" s="549"/>
      <c r="GY28" s="549"/>
      <c r="GZ28" s="549"/>
      <c r="HA28" s="549"/>
      <c r="HB28" s="549"/>
      <c r="HC28" s="549"/>
      <c r="HD28" s="549"/>
      <c r="HE28" s="549"/>
      <c r="HF28" s="549"/>
      <c r="HG28" s="549"/>
      <c r="HH28" s="549"/>
      <c r="HI28" s="549"/>
      <c r="HJ28" s="549"/>
      <c r="HK28" s="549"/>
      <c r="HL28" s="549"/>
      <c r="HM28" s="549"/>
      <c r="HN28" s="549"/>
      <c r="HO28" s="549"/>
      <c r="HP28" s="549"/>
      <c r="HQ28" s="549"/>
      <c r="HR28" s="549"/>
      <c r="HS28" s="549"/>
      <c r="HT28" s="549"/>
      <c r="HU28" s="549"/>
      <c r="HV28" s="549"/>
      <c r="HW28" s="549"/>
      <c r="HX28" s="549"/>
      <c r="HY28" s="549"/>
      <c r="HZ28" s="549"/>
      <c r="IA28" s="549"/>
      <c r="IB28" s="549"/>
      <c r="IC28" s="549"/>
      <c r="ID28" s="549"/>
      <c r="IE28" s="549"/>
      <c r="IF28" s="549"/>
      <c r="IG28" s="549"/>
      <c r="IH28" s="549"/>
      <c r="II28" s="549"/>
      <c r="IJ28" s="549"/>
      <c r="IK28" s="549"/>
      <c r="IL28" s="549"/>
      <c r="IM28" s="549"/>
      <c r="IN28" s="549"/>
      <c r="IO28" s="549"/>
      <c r="IP28" s="549"/>
      <c r="IQ28" s="549"/>
      <c r="IR28" s="549"/>
      <c r="IS28" s="549"/>
      <c r="IT28" s="549"/>
      <c r="IU28" s="549"/>
      <c r="IV28" s="549"/>
    </row>
    <row r="29" spans="1:256" ht="24.75" customHeight="1" x14ac:dyDescent="0.2">
      <c r="A29" s="851" t="s">
        <v>359</v>
      </c>
      <c r="B29" s="851"/>
      <c r="C29" s="548"/>
      <c r="D29" s="548"/>
      <c r="E29" s="548"/>
      <c r="F29" s="551"/>
      <c r="G29" s="551"/>
      <c r="H29" s="551"/>
      <c r="I29" s="551"/>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549"/>
      <c r="BT29" s="549"/>
      <c r="BU29" s="549"/>
      <c r="BV29" s="549"/>
      <c r="BW29" s="549"/>
      <c r="BX29" s="549"/>
      <c r="BY29" s="549"/>
      <c r="BZ29" s="549"/>
      <c r="CA29" s="549"/>
      <c r="CB29" s="549"/>
      <c r="CC29" s="549"/>
      <c r="CD29" s="549"/>
      <c r="CE29" s="549"/>
      <c r="CF29" s="549"/>
      <c r="CG29" s="549"/>
      <c r="CH29" s="549"/>
      <c r="CI29" s="549"/>
      <c r="CJ29" s="549"/>
      <c r="CK29" s="549"/>
      <c r="CL29" s="549"/>
      <c r="CM29" s="549"/>
      <c r="CN29" s="549"/>
      <c r="CO29" s="549"/>
      <c r="CP29" s="549"/>
      <c r="CQ29" s="549"/>
      <c r="CR29" s="549"/>
      <c r="CS29" s="549"/>
      <c r="CT29" s="549"/>
      <c r="CU29" s="549"/>
      <c r="CV29" s="549"/>
      <c r="CW29" s="549"/>
      <c r="CX29" s="549"/>
      <c r="CY29" s="549"/>
      <c r="CZ29" s="549"/>
      <c r="DA29" s="549"/>
      <c r="DB29" s="549"/>
      <c r="DC29" s="549"/>
      <c r="DD29" s="549"/>
      <c r="DE29" s="549"/>
      <c r="DF29" s="549"/>
      <c r="DG29" s="549"/>
      <c r="DH29" s="549"/>
      <c r="DI29" s="549"/>
      <c r="DJ29" s="549"/>
      <c r="DK29" s="549"/>
      <c r="DL29" s="549"/>
      <c r="DM29" s="549"/>
      <c r="DN29" s="549"/>
      <c r="DO29" s="549"/>
      <c r="DP29" s="549"/>
      <c r="DQ29" s="549"/>
      <c r="DR29" s="549"/>
      <c r="DS29" s="549"/>
      <c r="DT29" s="549"/>
      <c r="DU29" s="549"/>
      <c r="DV29" s="549"/>
      <c r="DW29" s="549"/>
      <c r="DX29" s="549"/>
      <c r="DY29" s="549"/>
      <c r="DZ29" s="549"/>
      <c r="EA29" s="549"/>
      <c r="EB29" s="549"/>
      <c r="EC29" s="549"/>
      <c r="ED29" s="549"/>
      <c r="EE29" s="549"/>
      <c r="EF29" s="549"/>
      <c r="EG29" s="549"/>
      <c r="EH29" s="549"/>
      <c r="EI29" s="549"/>
      <c r="EJ29" s="549"/>
      <c r="EK29" s="549"/>
      <c r="EL29" s="549"/>
      <c r="EM29" s="549"/>
      <c r="EN29" s="549"/>
      <c r="EO29" s="549"/>
      <c r="EP29" s="549"/>
      <c r="EQ29" s="549"/>
      <c r="ER29" s="549"/>
      <c r="ES29" s="549"/>
      <c r="ET29" s="549"/>
      <c r="EU29" s="549"/>
      <c r="EV29" s="549"/>
      <c r="EW29" s="549"/>
      <c r="EX29" s="549"/>
      <c r="EY29" s="549"/>
      <c r="EZ29" s="549"/>
      <c r="FA29" s="549"/>
      <c r="FB29" s="549"/>
      <c r="FC29" s="549"/>
      <c r="FD29" s="549"/>
      <c r="FE29" s="549"/>
      <c r="FF29" s="549"/>
      <c r="FG29" s="549"/>
      <c r="FH29" s="549"/>
      <c r="FI29" s="549"/>
      <c r="FJ29" s="549"/>
      <c r="FK29" s="549"/>
      <c r="FL29" s="549"/>
      <c r="FM29" s="549"/>
      <c r="FN29" s="549"/>
      <c r="FO29" s="549"/>
      <c r="FP29" s="549"/>
      <c r="FQ29" s="549"/>
      <c r="FR29" s="549"/>
      <c r="FS29" s="549"/>
      <c r="FT29" s="549"/>
      <c r="FU29" s="549"/>
      <c r="FV29" s="549"/>
      <c r="FW29" s="549"/>
      <c r="FX29" s="549"/>
      <c r="FY29" s="549"/>
      <c r="FZ29" s="549"/>
      <c r="GA29" s="549"/>
      <c r="GB29" s="549"/>
      <c r="GC29" s="549"/>
      <c r="GD29" s="549"/>
      <c r="GE29" s="549"/>
      <c r="GF29" s="549"/>
      <c r="GG29" s="549"/>
      <c r="GH29" s="549"/>
      <c r="GI29" s="549"/>
      <c r="GJ29" s="549"/>
      <c r="GK29" s="549"/>
      <c r="GL29" s="549"/>
      <c r="GM29" s="549"/>
      <c r="GN29" s="549"/>
      <c r="GO29" s="549"/>
      <c r="GP29" s="549"/>
      <c r="GQ29" s="549"/>
      <c r="GR29" s="549"/>
      <c r="GS29" s="549"/>
      <c r="GT29" s="549"/>
      <c r="GU29" s="549"/>
      <c r="GV29" s="549"/>
      <c r="GW29" s="549"/>
      <c r="GX29" s="549"/>
      <c r="GY29" s="549"/>
      <c r="GZ29" s="549"/>
      <c r="HA29" s="549"/>
      <c r="HB29" s="549"/>
      <c r="HC29" s="549"/>
      <c r="HD29" s="549"/>
      <c r="HE29" s="549"/>
      <c r="HF29" s="549"/>
      <c r="HG29" s="549"/>
      <c r="HH29" s="549"/>
      <c r="HI29" s="549"/>
      <c r="HJ29" s="549"/>
      <c r="HK29" s="549"/>
      <c r="HL29" s="549"/>
      <c r="HM29" s="549"/>
      <c r="HN29" s="549"/>
      <c r="HO29" s="549"/>
      <c r="HP29" s="549"/>
      <c r="HQ29" s="549"/>
      <c r="HR29" s="549"/>
      <c r="HS29" s="549"/>
      <c r="HT29" s="549"/>
      <c r="HU29" s="549"/>
      <c r="HV29" s="549"/>
      <c r="HW29" s="549"/>
      <c r="HX29" s="549"/>
      <c r="HY29" s="549"/>
      <c r="HZ29" s="549"/>
      <c r="IA29" s="549"/>
      <c r="IB29" s="549"/>
      <c r="IC29" s="549"/>
      <c r="ID29" s="549"/>
      <c r="IE29" s="549"/>
      <c r="IF29" s="549"/>
      <c r="IG29" s="549"/>
      <c r="IH29" s="549"/>
      <c r="II29" s="549"/>
      <c r="IJ29" s="549"/>
      <c r="IK29" s="549"/>
      <c r="IL29" s="549"/>
      <c r="IM29" s="549"/>
      <c r="IN29" s="549"/>
      <c r="IO29" s="549"/>
      <c r="IP29" s="549"/>
      <c r="IQ29" s="549"/>
      <c r="IR29" s="549"/>
      <c r="IS29" s="549"/>
      <c r="IT29" s="549"/>
      <c r="IU29" s="549"/>
      <c r="IV29" s="549"/>
    </row>
    <row r="30" spans="1:256" ht="24.75" customHeight="1" x14ac:dyDescent="0.2">
      <c r="A30" s="851" t="s">
        <v>360</v>
      </c>
      <c r="B30" s="851"/>
      <c r="C30" s="548"/>
      <c r="D30" s="548"/>
      <c r="E30" s="548"/>
      <c r="F30" s="551"/>
      <c r="G30" s="551"/>
      <c r="H30" s="551"/>
      <c r="I30" s="551"/>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549"/>
      <c r="BS30" s="549"/>
      <c r="BT30" s="549"/>
      <c r="BU30" s="549"/>
      <c r="BV30" s="549"/>
      <c r="BW30" s="549"/>
      <c r="BX30" s="549"/>
      <c r="BY30" s="549"/>
      <c r="BZ30" s="549"/>
      <c r="CA30" s="549"/>
      <c r="CB30" s="549"/>
      <c r="CC30" s="549"/>
      <c r="CD30" s="549"/>
      <c r="CE30" s="549"/>
      <c r="CF30" s="549"/>
      <c r="CG30" s="549"/>
      <c r="CH30" s="549"/>
      <c r="CI30" s="549"/>
      <c r="CJ30" s="549"/>
      <c r="CK30" s="549"/>
      <c r="CL30" s="549"/>
      <c r="CM30" s="549"/>
      <c r="CN30" s="549"/>
      <c r="CO30" s="549"/>
      <c r="CP30" s="549"/>
      <c r="CQ30" s="549"/>
      <c r="CR30" s="549"/>
      <c r="CS30" s="549"/>
      <c r="CT30" s="549"/>
      <c r="CU30" s="549"/>
      <c r="CV30" s="549"/>
      <c r="CW30" s="549"/>
      <c r="CX30" s="549"/>
      <c r="CY30" s="549"/>
      <c r="CZ30" s="549"/>
      <c r="DA30" s="549"/>
      <c r="DB30" s="549"/>
      <c r="DC30" s="549"/>
      <c r="DD30" s="549"/>
      <c r="DE30" s="549"/>
      <c r="DF30" s="549"/>
      <c r="DG30" s="549"/>
      <c r="DH30" s="549"/>
      <c r="DI30" s="549"/>
      <c r="DJ30" s="549"/>
      <c r="DK30" s="549"/>
      <c r="DL30" s="549"/>
      <c r="DM30" s="549"/>
      <c r="DN30" s="549"/>
      <c r="DO30" s="549"/>
      <c r="DP30" s="549"/>
      <c r="DQ30" s="549"/>
      <c r="DR30" s="549"/>
      <c r="DS30" s="549"/>
      <c r="DT30" s="549"/>
      <c r="DU30" s="549"/>
      <c r="DV30" s="549"/>
      <c r="DW30" s="549"/>
      <c r="DX30" s="549"/>
      <c r="DY30" s="549"/>
      <c r="DZ30" s="549"/>
      <c r="EA30" s="549"/>
      <c r="EB30" s="549"/>
      <c r="EC30" s="549"/>
      <c r="ED30" s="549"/>
      <c r="EE30" s="549"/>
      <c r="EF30" s="549"/>
      <c r="EG30" s="549"/>
      <c r="EH30" s="549"/>
      <c r="EI30" s="549"/>
      <c r="EJ30" s="549"/>
      <c r="EK30" s="549"/>
      <c r="EL30" s="549"/>
      <c r="EM30" s="549"/>
      <c r="EN30" s="549"/>
      <c r="EO30" s="549"/>
      <c r="EP30" s="549"/>
      <c r="EQ30" s="549"/>
      <c r="ER30" s="549"/>
      <c r="ES30" s="549"/>
      <c r="ET30" s="549"/>
      <c r="EU30" s="549"/>
      <c r="EV30" s="549"/>
      <c r="EW30" s="549"/>
      <c r="EX30" s="549"/>
      <c r="EY30" s="549"/>
      <c r="EZ30" s="549"/>
      <c r="FA30" s="549"/>
      <c r="FB30" s="549"/>
      <c r="FC30" s="549"/>
      <c r="FD30" s="549"/>
      <c r="FE30" s="549"/>
      <c r="FF30" s="549"/>
      <c r="FG30" s="549"/>
      <c r="FH30" s="549"/>
      <c r="FI30" s="549"/>
      <c r="FJ30" s="549"/>
      <c r="FK30" s="549"/>
      <c r="FL30" s="549"/>
      <c r="FM30" s="549"/>
      <c r="FN30" s="549"/>
      <c r="FO30" s="549"/>
      <c r="FP30" s="549"/>
      <c r="FQ30" s="549"/>
      <c r="FR30" s="549"/>
      <c r="FS30" s="549"/>
      <c r="FT30" s="549"/>
      <c r="FU30" s="549"/>
      <c r="FV30" s="549"/>
      <c r="FW30" s="549"/>
      <c r="FX30" s="549"/>
      <c r="FY30" s="549"/>
      <c r="FZ30" s="549"/>
      <c r="GA30" s="549"/>
      <c r="GB30" s="549"/>
      <c r="GC30" s="549"/>
      <c r="GD30" s="549"/>
      <c r="GE30" s="549"/>
      <c r="GF30" s="549"/>
      <c r="GG30" s="549"/>
      <c r="GH30" s="549"/>
      <c r="GI30" s="549"/>
      <c r="GJ30" s="549"/>
      <c r="GK30" s="549"/>
      <c r="GL30" s="549"/>
      <c r="GM30" s="549"/>
      <c r="GN30" s="549"/>
      <c r="GO30" s="549"/>
      <c r="GP30" s="549"/>
      <c r="GQ30" s="549"/>
      <c r="GR30" s="549"/>
      <c r="GS30" s="549"/>
      <c r="GT30" s="549"/>
      <c r="GU30" s="549"/>
      <c r="GV30" s="549"/>
      <c r="GW30" s="549"/>
      <c r="GX30" s="549"/>
      <c r="GY30" s="549"/>
      <c r="GZ30" s="549"/>
      <c r="HA30" s="549"/>
      <c r="HB30" s="549"/>
      <c r="HC30" s="549"/>
      <c r="HD30" s="549"/>
      <c r="HE30" s="549"/>
      <c r="HF30" s="549"/>
      <c r="HG30" s="549"/>
      <c r="HH30" s="549"/>
      <c r="HI30" s="549"/>
      <c r="HJ30" s="549"/>
      <c r="HK30" s="549"/>
      <c r="HL30" s="549"/>
      <c r="HM30" s="549"/>
      <c r="HN30" s="549"/>
      <c r="HO30" s="549"/>
      <c r="HP30" s="549"/>
      <c r="HQ30" s="549"/>
      <c r="HR30" s="549"/>
      <c r="HS30" s="549"/>
      <c r="HT30" s="549"/>
      <c r="HU30" s="549"/>
      <c r="HV30" s="549"/>
      <c r="HW30" s="549"/>
      <c r="HX30" s="549"/>
      <c r="HY30" s="549"/>
      <c r="HZ30" s="549"/>
      <c r="IA30" s="549"/>
      <c r="IB30" s="549"/>
      <c r="IC30" s="549"/>
      <c r="ID30" s="549"/>
      <c r="IE30" s="549"/>
      <c r="IF30" s="549"/>
      <c r="IG30" s="549"/>
      <c r="IH30" s="549"/>
      <c r="II30" s="549"/>
      <c r="IJ30" s="549"/>
      <c r="IK30" s="549"/>
      <c r="IL30" s="549"/>
      <c r="IM30" s="549"/>
      <c r="IN30" s="549"/>
      <c r="IO30" s="549"/>
      <c r="IP30" s="549"/>
      <c r="IQ30" s="549"/>
      <c r="IR30" s="549"/>
      <c r="IS30" s="549"/>
      <c r="IT30" s="549"/>
      <c r="IU30" s="549"/>
      <c r="IV30" s="549"/>
    </row>
    <row r="31" spans="1:256" ht="12.75" customHeight="1" x14ac:dyDescent="0.2">
      <c r="A31" s="851" t="s">
        <v>361</v>
      </c>
      <c r="B31" s="851"/>
      <c r="C31" s="548"/>
      <c r="D31" s="548"/>
      <c r="E31" s="548"/>
      <c r="F31" s="551"/>
      <c r="G31" s="551"/>
      <c r="H31" s="551"/>
      <c r="I31" s="551"/>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c r="BQ31" s="549"/>
      <c r="BR31" s="549"/>
      <c r="BS31" s="549"/>
      <c r="BT31" s="549"/>
      <c r="BU31" s="549"/>
      <c r="BV31" s="549"/>
      <c r="BW31" s="549"/>
      <c r="BX31" s="549"/>
      <c r="BY31" s="549"/>
      <c r="BZ31" s="549"/>
      <c r="CA31" s="549"/>
      <c r="CB31" s="549"/>
      <c r="CC31" s="549"/>
      <c r="CD31" s="549"/>
      <c r="CE31" s="549"/>
      <c r="CF31" s="549"/>
      <c r="CG31" s="549"/>
      <c r="CH31" s="549"/>
      <c r="CI31" s="549"/>
      <c r="CJ31" s="549"/>
      <c r="CK31" s="549"/>
      <c r="CL31" s="549"/>
      <c r="CM31" s="549"/>
      <c r="CN31" s="549"/>
      <c r="CO31" s="549"/>
      <c r="CP31" s="549"/>
      <c r="CQ31" s="549"/>
      <c r="CR31" s="549"/>
      <c r="CS31" s="549"/>
      <c r="CT31" s="549"/>
      <c r="CU31" s="549"/>
      <c r="CV31" s="549"/>
      <c r="CW31" s="549"/>
      <c r="CX31" s="549"/>
      <c r="CY31" s="549"/>
      <c r="CZ31" s="549"/>
      <c r="DA31" s="549"/>
      <c r="DB31" s="549"/>
      <c r="DC31" s="549"/>
      <c r="DD31" s="549"/>
      <c r="DE31" s="549"/>
      <c r="DF31" s="549"/>
      <c r="DG31" s="549"/>
      <c r="DH31" s="549"/>
      <c r="DI31" s="549"/>
      <c r="DJ31" s="549"/>
      <c r="DK31" s="549"/>
      <c r="DL31" s="549"/>
      <c r="DM31" s="549"/>
      <c r="DN31" s="549"/>
      <c r="DO31" s="549"/>
      <c r="DP31" s="549"/>
      <c r="DQ31" s="549"/>
      <c r="DR31" s="549"/>
      <c r="DS31" s="549"/>
      <c r="DT31" s="549"/>
      <c r="DU31" s="549"/>
      <c r="DV31" s="549"/>
      <c r="DW31" s="549"/>
      <c r="DX31" s="549"/>
      <c r="DY31" s="549"/>
      <c r="DZ31" s="549"/>
      <c r="EA31" s="549"/>
      <c r="EB31" s="549"/>
      <c r="EC31" s="549"/>
      <c r="ED31" s="549"/>
      <c r="EE31" s="549"/>
      <c r="EF31" s="549"/>
      <c r="EG31" s="549"/>
      <c r="EH31" s="549"/>
      <c r="EI31" s="549"/>
      <c r="EJ31" s="549"/>
      <c r="EK31" s="549"/>
      <c r="EL31" s="549"/>
      <c r="EM31" s="549"/>
      <c r="EN31" s="549"/>
      <c r="EO31" s="549"/>
      <c r="EP31" s="549"/>
      <c r="EQ31" s="549"/>
      <c r="ER31" s="549"/>
      <c r="ES31" s="549"/>
      <c r="ET31" s="549"/>
      <c r="EU31" s="549"/>
      <c r="EV31" s="549"/>
      <c r="EW31" s="549"/>
      <c r="EX31" s="549"/>
      <c r="EY31" s="549"/>
      <c r="EZ31" s="549"/>
      <c r="FA31" s="549"/>
      <c r="FB31" s="549"/>
      <c r="FC31" s="549"/>
      <c r="FD31" s="549"/>
      <c r="FE31" s="549"/>
      <c r="FF31" s="549"/>
      <c r="FG31" s="549"/>
      <c r="FH31" s="549"/>
      <c r="FI31" s="549"/>
      <c r="FJ31" s="549"/>
      <c r="FK31" s="549"/>
      <c r="FL31" s="549"/>
      <c r="FM31" s="549"/>
      <c r="FN31" s="549"/>
      <c r="FO31" s="549"/>
      <c r="FP31" s="549"/>
      <c r="FQ31" s="549"/>
      <c r="FR31" s="549"/>
      <c r="FS31" s="549"/>
      <c r="FT31" s="549"/>
      <c r="FU31" s="549"/>
      <c r="FV31" s="549"/>
      <c r="FW31" s="549"/>
      <c r="FX31" s="549"/>
      <c r="FY31" s="549"/>
      <c r="FZ31" s="549"/>
      <c r="GA31" s="549"/>
      <c r="GB31" s="549"/>
      <c r="GC31" s="549"/>
      <c r="GD31" s="549"/>
      <c r="GE31" s="549"/>
      <c r="GF31" s="549"/>
      <c r="GG31" s="549"/>
      <c r="GH31" s="549"/>
      <c r="GI31" s="549"/>
      <c r="GJ31" s="549"/>
      <c r="GK31" s="549"/>
      <c r="GL31" s="549"/>
      <c r="GM31" s="549"/>
      <c r="GN31" s="549"/>
      <c r="GO31" s="549"/>
      <c r="GP31" s="549"/>
      <c r="GQ31" s="549"/>
      <c r="GR31" s="549"/>
      <c r="GS31" s="549"/>
      <c r="GT31" s="549"/>
      <c r="GU31" s="549"/>
      <c r="GV31" s="549"/>
      <c r="GW31" s="549"/>
      <c r="GX31" s="549"/>
      <c r="GY31" s="549"/>
      <c r="GZ31" s="549"/>
      <c r="HA31" s="549"/>
      <c r="HB31" s="549"/>
      <c r="HC31" s="549"/>
      <c r="HD31" s="549"/>
      <c r="HE31" s="549"/>
      <c r="HF31" s="549"/>
      <c r="HG31" s="549"/>
      <c r="HH31" s="549"/>
      <c r="HI31" s="549"/>
      <c r="HJ31" s="549"/>
      <c r="HK31" s="549"/>
      <c r="HL31" s="549"/>
      <c r="HM31" s="549"/>
      <c r="HN31" s="549"/>
      <c r="HO31" s="549"/>
      <c r="HP31" s="549"/>
      <c r="HQ31" s="549"/>
      <c r="HR31" s="549"/>
      <c r="HS31" s="549"/>
      <c r="HT31" s="549"/>
      <c r="HU31" s="549"/>
      <c r="HV31" s="549"/>
      <c r="HW31" s="549"/>
      <c r="HX31" s="549"/>
      <c r="HY31" s="549"/>
      <c r="HZ31" s="549"/>
      <c r="IA31" s="549"/>
      <c r="IB31" s="549"/>
      <c r="IC31" s="549"/>
      <c r="ID31" s="549"/>
      <c r="IE31" s="549"/>
      <c r="IF31" s="549"/>
      <c r="IG31" s="549"/>
      <c r="IH31" s="549"/>
      <c r="II31" s="549"/>
      <c r="IJ31" s="549"/>
      <c r="IK31" s="549"/>
      <c r="IL31" s="549"/>
      <c r="IM31" s="549"/>
      <c r="IN31" s="549"/>
      <c r="IO31" s="549"/>
      <c r="IP31" s="549"/>
      <c r="IQ31" s="549"/>
      <c r="IR31" s="549"/>
      <c r="IS31" s="549"/>
      <c r="IT31" s="549"/>
      <c r="IU31" s="549"/>
      <c r="IV31" s="549"/>
    </row>
    <row r="32" spans="1:256" ht="25.5" customHeight="1" x14ac:dyDescent="0.2">
      <c r="A32" s="851" t="s">
        <v>362</v>
      </c>
      <c r="B32" s="851"/>
      <c r="C32" s="548"/>
      <c r="D32" s="548"/>
      <c r="E32" s="548"/>
      <c r="F32" s="551"/>
      <c r="G32" s="551"/>
      <c r="H32" s="551"/>
      <c r="I32" s="551"/>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549"/>
      <c r="BS32" s="549"/>
      <c r="BT32" s="549"/>
      <c r="BU32" s="549"/>
      <c r="BV32" s="549"/>
      <c r="BW32" s="549"/>
      <c r="BX32" s="549"/>
      <c r="BY32" s="549"/>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49"/>
      <c r="DY32" s="549"/>
      <c r="DZ32" s="549"/>
      <c r="EA32" s="549"/>
      <c r="EB32" s="549"/>
      <c r="EC32" s="549"/>
      <c r="ED32" s="549"/>
      <c r="EE32" s="549"/>
      <c r="EF32" s="549"/>
      <c r="EG32" s="549"/>
      <c r="EH32" s="549"/>
      <c r="EI32" s="549"/>
      <c r="EJ32" s="549"/>
      <c r="EK32" s="549"/>
      <c r="EL32" s="549"/>
      <c r="EM32" s="549"/>
      <c r="EN32" s="549"/>
      <c r="EO32" s="549"/>
      <c r="EP32" s="549"/>
      <c r="EQ32" s="549"/>
      <c r="ER32" s="549"/>
      <c r="ES32" s="549"/>
      <c r="ET32" s="549"/>
      <c r="EU32" s="549"/>
      <c r="EV32" s="549"/>
      <c r="EW32" s="549"/>
      <c r="EX32" s="549"/>
      <c r="EY32" s="549"/>
      <c r="EZ32" s="549"/>
      <c r="FA32" s="549"/>
      <c r="FB32" s="549"/>
      <c r="FC32" s="549"/>
      <c r="FD32" s="549"/>
      <c r="FE32" s="549"/>
      <c r="FF32" s="549"/>
      <c r="FG32" s="549"/>
      <c r="FH32" s="549"/>
      <c r="FI32" s="549"/>
      <c r="FJ32" s="549"/>
      <c r="FK32" s="549"/>
      <c r="FL32" s="549"/>
      <c r="FM32" s="549"/>
      <c r="FN32" s="549"/>
      <c r="FO32" s="549"/>
      <c r="FP32" s="549"/>
      <c r="FQ32" s="549"/>
      <c r="FR32" s="549"/>
      <c r="FS32" s="549"/>
      <c r="FT32" s="549"/>
      <c r="FU32" s="549"/>
      <c r="FV32" s="549"/>
      <c r="FW32" s="549"/>
      <c r="FX32" s="549"/>
      <c r="FY32" s="549"/>
      <c r="FZ32" s="549"/>
      <c r="GA32" s="549"/>
      <c r="GB32" s="549"/>
      <c r="GC32" s="549"/>
      <c r="GD32" s="549"/>
      <c r="GE32" s="549"/>
      <c r="GF32" s="549"/>
      <c r="GG32" s="549"/>
      <c r="GH32" s="549"/>
      <c r="GI32" s="549"/>
      <c r="GJ32" s="549"/>
      <c r="GK32" s="549"/>
      <c r="GL32" s="549"/>
      <c r="GM32" s="549"/>
      <c r="GN32" s="549"/>
      <c r="GO32" s="549"/>
      <c r="GP32" s="549"/>
      <c r="GQ32" s="549"/>
      <c r="GR32" s="549"/>
      <c r="GS32" s="549"/>
      <c r="GT32" s="549"/>
      <c r="GU32" s="549"/>
      <c r="GV32" s="549"/>
      <c r="GW32" s="549"/>
      <c r="GX32" s="549"/>
      <c r="GY32" s="549"/>
      <c r="GZ32" s="549"/>
      <c r="HA32" s="549"/>
      <c r="HB32" s="549"/>
      <c r="HC32" s="549"/>
      <c r="HD32" s="549"/>
      <c r="HE32" s="549"/>
      <c r="HF32" s="549"/>
      <c r="HG32" s="549"/>
      <c r="HH32" s="549"/>
      <c r="HI32" s="549"/>
      <c r="HJ32" s="549"/>
      <c r="HK32" s="549"/>
      <c r="HL32" s="549"/>
      <c r="HM32" s="549"/>
      <c r="HN32" s="549"/>
      <c r="HO32" s="549"/>
      <c r="HP32" s="549"/>
      <c r="HQ32" s="549"/>
      <c r="HR32" s="549"/>
      <c r="HS32" s="549"/>
      <c r="HT32" s="549"/>
      <c r="HU32" s="549"/>
      <c r="HV32" s="549"/>
      <c r="HW32" s="549"/>
      <c r="HX32" s="549"/>
      <c r="HY32" s="549"/>
      <c r="HZ32" s="549"/>
      <c r="IA32" s="549"/>
      <c r="IB32" s="549"/>
      <c r="IC32" s="549"/>
      <c r="ID32" s="549"/>
      <c r="IE32" s="549"/>
      <c r="IF32" s="549"/>
      <c r="IG32" s="549"/>
      <c r="IH32" s="549"/>
      <c r="II32" s="549"/>
      <c r="IJ32" s="549"/>
      <c r="IK32" s="549"/>
      <c r="IL32" s="549"/>
      <c r="IM32" s="549"/>
      <c r="IN32" s="549"/>
      <c r="IO32" s="549"/>
      <c r="IP32" s="549"/>
      <c r="IQ32" s="549"/>
      <c r="IR32" s="549"/>
      <c r="IS32" s="549"/>
      <c r="IT32" s="549"/>
      <c r="IU32" s="549"/>
      <c r="IV32" s="549"/>
    </row>
    <row r="33" spans="1:21" ht="9" customHeight="1" x14ac:dyDescent="0.2"/>
    <row r="34" spans="1:21" ht="14.25" customHeight="1" thickBot="1" x14ac:dyDescent="0.3">
      <c r="A34" s="545" t="s">
        <v>363</v>
      </c>
    </row>
    <row r="35" spans="1:21" ht="13.5" hidden="1" thickBot="1" x14ac:dyDescent="0.25">
      <c r="A35" s="554"/>
    </row>
    <row r="36" spans="1:21" ht="13.5" thickBot="1" x14ac:dyDescent="0.25">
      <c r="A36" s="555" t="s">
        <v>364</v>
      </c>
      <c r="B36" s="555" t="s">
        <v>365</v>
      </c>
    </row>
    <row r="37" spans="1:21" ht="40.5" customHeight="1" x14ac:dyDescent="0.2">
      <c r="A37" s="556" t="s">
        <v>366</v>
      </c>
      <c r="B37" s="557" t="s">
        <v>367</v>
      </c>
    </row>
    <row r="38" spans="1:21" ht="36" x14ac:dyDescent="0.2">
      <c r="A38" s="558" t="s">
        <v>368</v>
      </c>
      <c r="B38" s="559" t="s">
        <v>369</v>
      </c>
      <c r="D38" s="852"/>
      <c r="E38" s="852"/>
      <c r="F38" s="852"/>
    </row>
    <row r="39" spans="1:21" ht="36" x14ac:dyDescent="0.2">
      <c r="A39" s="558" t="s">
        <v>370</v>
      </c>
      <c r="B39" s="559" t="s">
        <v>371</v>
      </c>
      <c r="E39" s="560"/>
      <c r="P39" s="561"/>
    </row>
    <row r="40" spans="1:21" ht="51" customHeight="1" x14ac:dyDescent="0.2">
      <c r="A40" s="558" t="s">
        <v>372</v>
      </c>
      <c r="B40" s="562"/>
      <c r="G40" s="546" t="s">
        <v>278</v>
      </c>
      <c r="P40" s="561"/>
    </row>
    <row r="41" spans="1:21" ht="24" x14ac:dyDescent="0.2">
      <c r="A41" s="558" t="s">
        <v>373</v>
      </c>
      <c r="B41" s="563"/>
      <c r="P41" s="561"/>
    </row>
    <row r="42" spans="1:21" ht="48.75" thickBot="1" x14ac:dyDescent="0.25">
      <c r="A42" s="564" t="s">
        <v>374</v>
      </c>
      <c r="B42" s="565"/>
      <c r="J42" s="853"/>
      <c r="K42" s="853"/>
      <c r="L42" s="853"/>
      <c r="M42" s="853"/>
      <c r="N42" s="853"/>
      <c r="O42" s="853"/>
      <c r="P42" s="853"/>
      <c r="Q42" s="853"/>
      <c r="R42" s="853"/>
      <c r="S42" s="853"/>
      <c r="T42" s="853"/>
      <c r="U42" s="853"/>
    </row>
    <row r="43" spans="1:21" ht="7.15" customHeight="1" x14ac:dyDescent="0.2">
      <c r="A43" s="566"/>
      <c r="B43" s="553"/>
      <c r="C43" s="553"/>
      <c r="D43" s="553"/>
      <c r="E43" s="553"/>
      <c r="F43" s="547"/>
      <c r="G43" s="553"/>
      <c r="H43" s="553"/>
      <c r="I43" s="553"/>
      <c r="J43" s="553"/>
      <c r="K43" s="553"/>
    </row>
    <row r="44" spans="1:21" hidden="1" x14ac:dyDescent="0.2"/>
    <row r="45" spans="1:21" ht="9.75" customHeight="1" x14ac:dyDescent="0.2">
      <c r="A45" s="567" t="s">
        <v>375</v>
      </c>
      <c r="B45" s="567" t="s">
        <v>37</v>
      </c>
    </row>
    <row r="46" spans="1:21" x14ac:dyDescent="0.2">
      <c r="A46" s="568" t="s">
        <v>376</v>
      </c>
      <c r="B46" s="568" t="s">
        <v>380</v>
      </c>
    </row>
    <row r="47" spans="1:21" ht="6" customHeight="1" x14ac:dyDescent="0.2">
      <c r="A47" s="569"/>
      <c r="B47" s="569"/>
    </row>
    <row r="48" spans="1:21" hidden="1" x14ac:dyDescent="0.2">
      <c r="A48" s="569"/>
      <c r="B48" s="569"/>
    </row>
    <row r="49" spans="1:5" hidden="1" x14ac:dyDescent="0.2">
      <c r="A49" s="569"/>
      <c r="B49" s="569"/>
    </row>
    <row r="50" spans="1:5" ht="11.25" customHeight="1" x14ac:dyDescent="0.2">
      <c r="A50" s="567" t="s">
        <v>377</v>
      </c>
      <c r="B50" s="567" t="s">
        <v>39</v>
      </c>
      <c r="D50" s="561"/>
    </row>
    <row r="51" spans="1:5" x14ac:dyDescent="0.2">
      <c r="A51" s="568" t="s">
        <v>378</v>
      </c>
      <c r="B51" s="568" t="s">
        <v>379</v>
      </c>
      <c r="C51" s="570"/>
      <c r="D51" s="570"/>
      <c r="E51" s="570"/>
    </row>
  </sheetData>
  <sheetProtection selectLockedCells="1" selectUnlockedCells="1"/>
  <mergeCells count="15">
    <mergeCell ref="A23:B23"/>
    <mergeCell ref="A6:B6"/>
    <mergeCell ref="AJ10:AN10"/>
    <mergeCell ref="A17:B17"/>
    <mergeCell ref="A21:B21"/>
    <mergeCell ref="A22:B22"/>
    <mergeCell ref="A32:B32"/>
    <mergeCell ref="D38:F38"/>
    <mergeCell ref="J42:U42"/>
    <mergeCell ref="A24:B24"/>
    <mergeCell ref="A27:B27"/>
    <mergeCell ref="A28:B28"/>
    <mergeCell ref="A29:B29"/>
    <mergeCell ref="A30:B30"/>
    <mergeCell ref="A31:B31"/>
  </mergeCells>
  <pageMargins left="0.74791666666666667" right="0.74791666666666667" top="0.59027777777777779" bottom="0.59027777777777768" header="0.51180555555555551" footer="0.51180555555555551"/>
  <pageSetup paperSize="9" firstPageNumber="0" orientation="portrait" horizontalDpi="300" verticalDpi="300"/>
  <headerFooter alignWithMargins="0">
    <oddFooter>&amp;CUSV.FIESC.ESCCA.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110" zoomScaleNormal="110" workbookViewId="0">
      <selection activeCell="V86" sqref="V86"/>
    </sheetView>
  </sheetViews>
  <sheetFormatPr defaultRowHeight="12.75" x14ac:dyDescent="0.2"/>
  <cols>
    <col min="1" max="1" width="3.5703125" style="573" customWidth="1"/>
    <col min="2" max="2" width="44.5703125" style="573" customWidth="1"/>
    <col min="3" max="12" width="9.7109375" style="573" customWidth="1"/>
    <col min="13" max="252" width="9.140625" style="573"/>
    <col min="253" max="253" width="3.5703125" style="573" customWidth="1"/>
    <col min="254" max="254" width="44.5703125" style="573" customWidth="1"/>
    <col min="255" max="264" width="9.7109375" style="573" customWidth="1"/>
    <col min="265" max="508" width="9.140625" style="573"/>
    <col min="509" max="509" width="3.5703125" style="573" customWidth="1"/>
    <col min="510" max="510" width="44.5703125" style="573" customWidth="1"/>
    <col min="511" max="520" width="9.7109375" style="573" customWidth="1"/>
    <col min="521" max="764" width="9.140625" style="573"/>
    <col min="765" max="765" width="3.5703125" style="573" customWidth="1"/>
    <col min="766" max="766" width="44.5703125" style="573" customWidth="1"/>
    <col min="767" max="776" width="9.7109375" style="573" customWidth="1"/>
    <col min="777" max="1020" width="9.140625" style="573"/>
    <col min="1021" max="1021" width="3.5703125" style="573" customWidth="1"/>
    <col min="1022" max="1022" width="44.5703125" style="573" customWidth="1"/>
    <col min="1023" max="1032" width="9.7109375" style="573" customWidth="1"/>
    <col min="1033" max="1276" width="9.140625" style="573"/>
    <col min="1277" max="1277" width="3.5703125" style="573" customWidth="1"/>
    <col min="1278" max="1278" width="44.5703125" style="573" customWidth="1"/>
    <col min="1279" max="1288" width="9.7109375" style="573" customWidth="1"/>
    <col min="1289" max="1532" width="9.140625" style="573"/>
    <col min="1533" max="1533" width="3.5703125" style="573" customWidth="1"/>
    <col min="1534" max="1534" width="44.5703125" style="573" customWidth="1"/>
    <col min="1535" max="1544" width="9.7109375" style="573" customWidth="1"/>
    <col min="1545" max="1788" width="9.140625" style="573"/>
    <col min="1789" max="1789" width="3.5703125" style="573" customWidth="1"/>
    <col min="1790" max="1790" width="44.5703125" style="573" customWidth="1"/>
    <col min="1791" max="1800" width="9.7109375" style="573" customWidth="1"/>
    <col min="1801" max="2044" width="9.140625" style="573"/>
    <col min="2045" max="2045" width="3.5703125" style="573" customWidth="1"/>
    <col min="2046" max="2046" width="44.5703125" style="573" customWidth="1"/>
    <col min="2047" max="2056" width="9.7109375" style="573" customWidth="1"/>
    <col min="2057" max="2300" width="9.140625" style="573"/>
    <col min="2301" max="2301" width="3.5703125" style="573" customWidth="1"/>
    <col min="2302" max="2302" width="44.5703125" style="573" customWidth="1"/>
    <col min="2303" max="2312" width="9.7109375" style="573" customWidth="1"/>
    <col min="2313" max="2556" width="9.140625" style="573"/>
    <col min="2557" max="2557" width="3.5703125" style="573" customWidth="1"/>
    <col min="2558" max="2558" width="44.5703125" style="573" customWidth="1"/>
    <col min="2559" max="2568" width="9.7109375" style="573" customWidth="1"/>
    <col min="2569" max="2812" width="9.140625" style="573"/>
    <col min="2813" max="2813" width="3.5703125" style="573" customWidth="1"/>
    <col min="2814" max="2814" width="44.5703125" style="573" customWidth="1"/>
    <col min="2815" max="2824" width="9.7109375" style="573" customWidth="1"/>
    <col min="2825" max="3068" width="9.140625" style="573"/>
    <col min="3069" max="3069" width="3.5703125" style="573" customWidth="1"/>
    <col min="3070" max="3070" width="44.5703125" style="573" customWidth="1"/>
    <col min="3071" max="3080" width="9.7109375" style="573" customWidth="1"/>
    <col min="3081" max="3324" width="9.140625" style="573"/>
    <col min="3325" max="3325" width="3.5703125" style="573" customWidth="1"/>
    <col min="3326" max="3326" width="44.5703125" style="573" customWidth="1"/>
    <col min="3327" max="3336" width="9.7109375" style="573" customWidth="1"/>
    <col min="3337" max="3580" width="9.140625" style="573"/>
    <col min="3581" max="3581" width="3.5703125" style="573" customWidth="1"/>
    <col min="3582" max="3582" width="44.5703125" style="573" customWidth="1"/>
    <col min="3583" max="3592" width="9.7109375" style="573" customWidth="1"/>
    <col min="3593" max="3836" width="9.140625" style="573"/>
    <col min="3837" max="3837" width="3.5703125" style="573" customWidth="1"/>
    <col min="3838" max="3838" width="44.5703125" style="573" customWidth="1"/>
    <col min="3839" max="3848" width="9.7109375" style="573" customWidth="1"/>
    <col min="3849" max="4092" width="9.140625" style="573"/>
    <col min="4093" max="4093" width="3.5703125" style="573" customWidth="1"/>
    <col min="4094" max="4094" width="44.5703125" style="573" customWidth="1"/>
    <col min="4095" max="4104" width="9.7109375" style="573" customWidth="1"/>
    <col min="4105" max="4348" width="9.140625" style="573"/>
    <col min="4349" max="4349" width="3.5703125" style="573" customWidth="1"/>
    <col min="4350" max="4350" width="44.5703125" style="573" customWidth="1"/>
    <col min="4351" max="4360" width="9.7109375" style="573" customWidth="1"/>
    <col min="4361" max="4604" width="9.140625" style="573"/>
    <col min="4605" max="4605" width="3.5703125" style="573" customWidth="1"/>
    <col min="4606" max="4606" width="44.5703125" style="573" customWidth="1"/>
    <col min="4607" max="4616" width="9.7109375" style="573" customWidth="1"/>
    <col min="4617" max="4860" width="9.140625" style="573"/>
    <col min="4861" max="4861" width="3.5703125" style="573" customWidth="1"/>
    <col min="4862" max="4862" width="44.5703125" style="573" customWidth="1"/>
    <col min="4863" max="4872" width="9.7109375" style="573" customWidth="1"/>
    <col min="4873" max="5116" width="9.140625" style="573"/>
    <col min="5117" max="5117" width="3.5703125" style="573" customWidth="1"/>
    <col min="5118" max="5118" width="44.5703125" style="573" customWidth="1"/>
    <col min="5119" max="5128" width="9.7109375" style="573" customWidth="1"/>
    <col min="5129" max="5372" width="9.140625" style="573"/>
    <col min="5373" max="5373" width="3.5703125" style="573" customWidth="1"/>
    <col min="5374" max="5374" width="44.5703125" style="573" customWidth="1"/>
    <col min="5375" max="5384" width="9.7109375" style="573" customWidth="1"/>
    <col min="5385" max="5628" width="9.140625" style="573"/>
    <col min="5629" max="5629" width="3.5703125" style="573" customWidth="1"/>
    <col min="5630" max="5630" width="44.5703125" style="573" customWidth="1"/>
    <col min="5631" max="5640" width="9.7109375" style="573" customWidth="1"/>
    <col min="5641" max="5884" width="9.140625" style="573"/>
    <col min="5885" max="5885" width="3.5703125" style="573" customWidth="1"/>
    <col min="5886" max="5886" width="44.5703125" style="573" customWidth="1"/>
    <col min="5887" max="5896" width="9.7109375" style="573" customWidth="1"/>
    <col min="5897" max="6140" width="9.140625" style="573"/>
    <col min="6141" max="6141" width="3.5703125" style="573" customWidth="1"/>
    <col min="6142" max="6142" width="44.5703125" style="573" customWidth="1"/>
    <col min="6143" max="6152" width="9.7109375" style="573" customWidth="1"/>
    <col min="6153" max="6396" width="9.140625" style="573"/>
    <col min="6397" max="6397" width="3.5703125" style="573" customWidth="1"/>
    <col min="6398" max="6398" width="44.5703125" style="573" customWidth="1"/>
    <col min="6399" max="6408" width="9.7109375" style="573" customWidth="1"/>
    <col min="6409" max="6652" width="9.140625" style="573"/>
    <col min="6653" max="6653" width="3.5703125" style="573" customWidth="1"/>
    <col min="6654" max="6654" width="44.5703125" style="573" customWidth="1"/>
    <col min="6655" max="6664" width="9.7109375" style="573" customWidth="1"/>
    <col min="6665" max="6908" width="9.140625" style="573"/>
    <col min="6909" max="6909" width="3.5703125" style="573" customWidth="1"/>
    <col min="6910" max="6910" width="44.5703125" style="573" customWidth="1"/>
    <col min="6911" max="6920" width="9.7109375" style="573" customWidth="1"/>
    <col min="6921" max="7164" width="9.140625" style="573"/>
    <col min="7165" max="7165" width="3.5703125" style="573" customWidth="1"/>
    <col min="7166" max="7166" width="44.5703125" style="573" customWidth="1"/>
    <col min="7167" max="7176" width="9.7109375" style="573" customWidth="1"/>
    <col min="7177" max="7420" width="9.140625" style="573"/>
    <col min="7421" max="7421" width="3.5703125" style="573" customWidth="1"/>
    <col min="7422" max="7422" width="44.5703125" style="573" customWidth="1"/>
    <col min="7423" max="7432" width="9.7109375" style="573" customWidth="1"/>
    <col min="7433" max="7676" width="9.140625" style="573"/>
    <col min="7677" max="7677" width="3.5703125" style="573" customWidth="1"/>
    <col min="7678" max="7678" width="44.5703125" style="573" customWidth="1"/>
    <col min="7679" max="7688" width="9.7109375" style="573" customWidth="1"/>
    <col min="7689" max="7932" width="9.140625" style="573"/>
    <col min="7933" max="7933" width="3.5703125" style="573" customWidth="1"/>
    <col min="7934" max="7934" width="44.5703125" style="573" customWidth="1"/>
    <col min="7935" max="7944" width="9.7109375" style="573" customWidth="1"/>
    <col min="7945" max="8188" width="9.140625" style="573"/>
    <col min="8189" max="8189" width="3.5703125" style="573" customWidth="1"/>
    <col min="8190" max="8190" width="44.5703125" style="573" customWidth="1"/>
    <col min="8191" max="8200" width="9.7109375" style="573" customWidth="1"/>
    <col min="8201" max="8444" width="9.140625" style="573"/>
    <col min="8445" max="8445" width="3.5703125" style="573" customWidth="1"/>
    <col min="8446" max="8446" width="44.5703125" style="573" customWidth="1"/>
    <col min="8447" max="8456" width="9.7109375" style="573" customWidth="1"/>
    <col min="8457" max="8700" width="9.140625" style="573"/>
    <col min="8701" max="8701" width="3.5703125" style="573" customWidth="1"/>
    <col min="8702" max="8702" width="44.5703125" style="573" customWidth="1"/>
    <col min="8703" max="8712" width="9.7109375" style="573" customWidth="1"/>
    <col min="8713" max="8956" width="9.140625" style="573"/>
    <col min="8957" max="8957" width="3.5703125" style="573" customWidth="1"/>
    <col min="8958" max="8958" width="44.5703125" style="573" customWidth="1"/>
    <col min="8959" max="8968" width="9.7109375" style="573" customWidth="1"/>
    <col min="8969" max="9212" width="9.140625" style="573"/>
    <col min="9213" max="9213" width="3.5703125" style="573" customWidth="1"/>
    <col min="9214" max="9214" width="44.5703125" style="573" customWidth="1"/>
    <col min="9215" max="9224" width="9.7109375" style="573" customWidth="1"/>
    <col min="9225" max="9468" width="9.140625" style="573"/>
    <col min="9469" max="9469" width="3.5703125" style="573" customWidth="1"/>
    <col min="9470" max="9470" width="44.5703125" style="573" customWidth="1"/>
    <col min="9471" max="9480" width="9.7109375" style="573" customWidth="1"/>
    <col min="9481" max="9724" width="9.140625" style="573"/>
    <col min="9725" max="9725" width="3.5703125" style="573" customWidth="1"/>
    <col min="9726" max="9726" width="44.5703125" style="573" customWidth="1"/>
    <col min="9727" max="9736" width="9.7109375" style="573" customWidth="1"/>
    <col min="9737" max="9980" width="9.140625" style="573"/>
    <col min="9981" max="9981" width="3.5703125" style="573" customWidth="1"/>
    <col min="9982" max="9982" width="44.5703125" style="573" customWidth="1"/>
    <col min="9983" max="9992" width="9.7109375" style="573" customWidth="1"/>
    <col min="9993" max="10236" width="9.140625" style="573"/>
    <col min="10237" max="10237" width="3.5703125" style="573" customWidth="1"/>
    <col min="10238" max="10238" width="44.5703125" style="573" customWidth="1"/>
    <col min="10239" max="10248" width="9.7109375" style="573" customWidth="1"/>
    <col min="10249" max="10492" width="9.140625" style="573"/>
    <col min="10493" max="10493" width="3.5703125" style="573" customWidth="1"/>
    <col min="10494" max="10494" width="44.5703125" style="573" customWidth="1"/>
    <col min="10495" max="10504" width="9.7109375" style="573" customWidth="1"/>
    <col min="10505" max="10748" width="9.140625" style="573"/>
    <col min="10749" max="10749" width="3.5703125" style="573" customWidth="1"/>
    <col min="10750" max="10750" width="44.5703125" style="573" customWidth="1"/>
    <col min="10751" max="10760" width="9.7109375" style="573" customWidth="1"/>
    <col min="10761" max="11004" width="9.140625" style="573"/>
    <col min="11005" max="11005" width="3.5703125" style="573" customWidth="1"/>
    <col min="11006" max="11006" width="44.5703125" style="573" customWidth="1"/>
    <col min="11007" max="11016" width="9.7109375" style="573" customWidth="1"/>
    <col min="11017" max="11260" width="9.140625" style="573"/>
    <col min="11261" max="11261" width="3.5703125" style="573" customWidth="1"/>
    <col min="11262" max="11262" width="44.5703125" style="573" customWidth="1"/>
    <col min="11263" max="11272" width="9.7109375" style="573" customWidth="1"/>
    <col min="11273" max="11516" width="9.140625" style="573"/>
    <col min="11517" max="11517" width="3.5703125" style="573" customWidth="1"/>
    <col min="11518" max="11518" width="44.5703125" style="573" customWidth="1"/>
    <col min="11519" max="11528" width="9.7109375" style="573" customWidth="1"/>
    <col min="11529" max="11772" width="9.140625" style="573"/>
    <col min="11773" max="11773" width="3.5703125" style="573" customWidth="1"/>
    <col min="11774" max="11774" width="44.5703125" style="573" customWidth="1"/>
    <col min="11775" max="11784" width="9.7109375" style="573" customWidth="1"/>
    <col min="11785" max="12028" width="9.140625" style="573"/>
    <col min="12029" max="12029" width="3.5703125" style="573" customWidth="1"/>
    <col min="12030" max="12030" width="44.5703125" style="573" customWidth="1"/>
    <col min="12031" max="12040" width="9.7109375" style="573" customWidth="1"/>
    <col min="12041" max="12284" width="9.140625" style="573"/>
    <col min="12285" max="12285" width="3.5703125" style="573" customWidth="1"/>
    <col min="12286" max="12286" width="44.5703125" style="573" customWidth="1"/>
    <col min="12287" max="12296" width="9.7109375" style="573" customWidth="1"/>
    <col min="12297" max="12540" width="9.140625" style="573"/>
    <col min="12541" max="12541" width="3.5703125" style="573" customWidth="1"/>
    <col min="12542" max="12542" width="44.5703125" style="573" customWidth="1"/>
    <col min="12543" max="12552" width="9.7109375" style="573" customWidth="1"/>
    <col min="12553" max="12796" width="9.140625" style="573"/>
    <col min="12797" max="12797" width="3.5703125" style="573" customWidth="1"/>
    <col min="12798" max="12798" width="44.5703125" style="573" customWidth="1"/>
    <col min="12799" max="12808" width="9.7109375" style="573" customWidth="1"/>
    <col min="12809" max="13052" width="9.140625" style="573"/>
    <col min="13053" max="13053" width="3.5703125" style="573" customWidth="1"/>
    <col min="13054" max="13054" width="44.5703125" style="573" customWidth="1"/>
    <col min="13055" max="13064" width="9.7109375" style="573" customWidth="1"/>
    <col min="13065" max="13308" width="9.140625" style="573"/>
    <col min="13309" max="13309" width="3.5703125" style="573" customWidth="1"/>
    <col min="13310" max="13310" width="44.5703125" style="573" customWidth="1"/>
    <col min="13311" max="13320" width="9.7109375" style="573" customWidth="1"/>
    <col min="13321" max="13564" width="9.140625" style="573"/>
    <col min="13565" max="13565" width="3.5703125" style="573" customWidth="1"/>
    <col min="13566" max="13566" width="44.5703125" style="573" customWidth="1"/>
    <col min="13567" max="13576" width="9.7109375" style="573" customWidth="1"/>
    <col min="13577" max="13820" width="9.140625" style="573"/>
    <col min="13821" max="13821" width="3.5703125" style="573" customWidth="1"/>
    <col min="13822" max="13822" width="44.5703125" style="573" customWidth="1"/>
    <col min="13823" max="13832" width="9.7109375" style="573" customWidth="1"/>
    <col min="13833" max="14076" width="9.140625" style="573"/>
    <col min="14077" max="14077" width="3.5703125" style="573" customWidth="1"/>
    <col min="14078" max="14078" width="44.5703125" style="573" customWidth="1"/>
    <col min="14079" max="14088" width="9.7109375" style="573" customWidth="1"/>
    <col min="14089" max="14332" width="9.140625" style="573"/>
    <col min="14333" max="14333" width="3.5703125" style="573" customWidth="1"/>
    <col min="14334" max="14334" width="44.5703125" style="573" customWidth="1"/>
    <col min="14335" max="14344" width="9.7109375" style="573" customWidth="1"/>
    <col min="14345" max="14588" width="9.140625" style="573"/>
    <col min="14589" max="14589" width="3.5703125" style="573" customWidth="1"/>
    <col min="14590" max="14590" width="44.5703125" style="573" customWidth="1"/>
    <col min="14591" max="14600" width="9.7109375" style="573" customWidth="1"/>
    <col min="14601" max="14844" width="9.140625" style="573"/>
    <col min="14845" max="14845" width="3.5703125" style="573" customWidth="1"/>
    <col min="14846" max="14846" width="44.5703125" style="573" customWidth="1"/>
    <col min="14847" max="14856" width="9.7109375" style="573" customWidth="1"/>
    <col min="14857" max="15100" width="9.140625" style="573"/>
    <col min="15101" max="15101" width="3.5703125" style="573" customWidth="1"/>
    <col min="15102" max="15102" width="44.5703125" style="573" customWidth="1"/>
    <col min="15103" max="15112" width="9.7109375" style="573" customWidth="1"/>
    <col min="15113" max="15356" width="9.140625" style="573"/>
    <col min="15357" max="15357" width="3.5703125" style="573" customWidth="1"/>
    <col min="15358" max="15358" width="44.5703125" style="573" customWidth="1"/>
    <col min="15359" max="15368" width="9.7109375" style="573" customWidth="1"/>
    <col min="15369" max="15612" width="9.140625" style="573"/>
    <col min="15613" max="15613" width="3.5703125" style="573" customWidth="1"/>
    <col min="15614" max="15614" width="44.5703125" style="573" customWidth="1"/>
    <col min="15615" max="15624" width="9.7109375" style="573" customWidth="1"/>
    <col min="15625" max="15868" width="9.140625" style="573"/>
    <col min="15869" max="15869" width="3.5703125" style="573" customWidth="1"/>
    <col min="15870" max="15870" width="44.5703125" style="573" customWidth="1"/>
    <col min="15871" max="15880" width="9.7109375" style="573" customWidth="1"/>
    <col min="15881" max="16124" width="9.140625" style="573"/>
    <col min="16125" max="16125" width="3.5703125" style="573" customWidth="1"/>
    <col min="16126" max="16126" width="44.5703125" style="573" customWidth="1"/>
    <col min="16127" max="16136" width="9.7109375" style="573" customWidth="1"/>
    <col min="16137" max="16384" width="9.140625" style="573"/>
  </cols>
  <sheetData>
    <row r="1" spans="1:12" x14ac:dyDescent="0.2">
      <c r="A1" s="571"/>
      <c r="B1" s="572"/>
      <c r="C1" s="572"/>
      <c r="D1" s="571"/>
      <c r="E1" s="571"/>
      <c r="F1" s="571"/>
      <c r="G1" s="571"/>
      <c r="H1" s="571"/>
      <c r="I1" s="571"/>
      <c r="J1" s="571"/>
      <c r="K1" s="571"/>
      <c r="L1" s="571"/>
    </row>
    <row r="2" spans="1:12" x14ac:dyDescent="0.2">
      <c r="A2" s="571"/>
      <c r="D2" s="571"/>
      <c r="E2" s="571"/>
      <c r="F2" s="572"/>
      <c r="G2" s="571"/>
      <c r="H2" s="571"/>
      <c r="I2" s="571"/>
      <c r="J2" s="571"/>
      <c r="K2" s="571"/>
      <c r="L2" s="571"/>
    </row>
    <row r="3" spans="1:12" ht="13.5" thickBot="1" x14ac:dyDescent="0.25">
      <c r="A3" s="571"/>
      <c r="B3" s="572" t="s">
        <v>381</v>
      </c>
      <c r="C3" s="571"/>
      <c r="D3" s="571"/>
      <c r="E3" s="571"/>
      <c r="F3" s="571"/>
      <c r="G3" s="571"/>
      <c r="H3" s="571"/>
      <c r="I3" s="571"/>
      <c r="J3" s="571"/>
      <c r="K3" s="571"/>
      <c r="L3" s="571"/>
    </row>
    <row r="4" spans="1:12" ht="13.9" customHeight="1" thickBot="1" x14ac:dyDescent="0.25">
      <c r="A4" s="574"/>
      <c r="B4" s="575" t="s">
        <v>382</v>
      </c>
      <c r="C4" s="576" t="s">
        <v>383</v>
      </c>
      <c r="D4" s="576" t="s">
        <v>384</v>
      </c>
      <c r="E4" s="576" t="s">
        <v>385</v>
      </c>
      <c r="F4" s="576" t="s">
        <v>386</v>
      </c>
      <c r="G4" s="576" t="s">
        <v>387</v>
      </c>
      <c r="H4" s="576" t="s">
        <v>388</v>
      </c>
      <c r="I4" s="576" t="s">
        <v>389</v>
      </c>
      <c r="J4" s="576" t="s">
        <v>390</v>
      </c>
      <c r="K4" s="576" t="s">
        <v>391</v>
      </c>
      <c r="L4" s="577" t="s">
        <v>392</v>
      </c>
    </row>
    <row r="5" spans="1:12" ht="123" customHeight="1" thickBot="1" x14ac:dyDescent="0.25">
      <c r="A5" s="578"/>
      <c r="B5" s="579" t="s">
        <v>393</v>
      </c>
      <c r="C5" s="676" t="s">
        <v>394</v>
      </c>
      <c r="D5" s="676" t="s">
        <v>395</v>
      </c>
      <c r="E5" s="676" t="s">
        <v>396</v>
      </c>
      <c r="F5" s="676" t="s">
        <v>397</v>
      </c>
      <c r="G5" s="676" t="s">
        <v>398</v>
      </c>
      <c r="H5" s="676" t="s">
        <v>399</v>
      </c>
      <c r="I5" s="676" t="s">
        <v>367</v>
      </c>
      <c r="J5" s="676" t="s">
        <v>369</v>
      </c>
      <c r="K5" s="676" t="s">
        <v>371</v>
      </c>
      <c r="L5" s="577"/>
    </row>
    <row r="6" spans="1:12" x14ac:dyDescent="0.2">
      <c r="A6" s="580"/>
      <c r="B6" s="581" t="s">
        <v>400</v>
      </c>
      <c r="C6" s="580"/>
      <c r="D6" s="580"/>
      <c r="E6" s="580"/>
      <c r="F6" s="580"/>
      <c r="G6" s="580"/>
      <c r="H6" s="580"/>
      <c r="I6" s="580"/>
      <c r="J6" s="580"/>
      <c r="K6" s="580"/>
      <c r="L6" s="580"/>
    </row>
    <row r="7" spans="1:12" ht="13.5" thickBot="1" x14ac:dyDescent="0.25">
      <c r="A7" s="580"/>
      <c r="B7" s="581" t="s">
        <v>401</v>
      </c>
      <c r="C7" s="582"/>
      <c r="D7" s="582"/>
      <c r="E7" s="582"/>
      <c r="F7" s="582"/>
      <c r="G7" s="582"/>
      <c r="H7" s="582"/>
      <c r="I7" s="582"/>
      <c r="J7" s="582"/>
      <c r="K7" s="582"/>
      <c r="L7" s="582"/>
    </row>
    <row r="8" spans="1:12" x14ac:dyDescent="0.2">
      <c r="A8" s="580"/>
      <c r="B8" s="583" t="s">
        <v>57</v>
      </c>
      <c r="C8" s="647">
        <v>4</v>
      </c>
      <c r="D8" s="647"/>
      <c r="E8" s="647"/>
      <c r="F8" s="647"/>
      <c r="G8" s="647"/>
      <c r="H8" s="647"/>
      <c r="I8" s="647"/>
      <c r="J8" s="648"/>
      <c r="K8" s="648"/>
      <c r="L8" s="584">
        <f>'an I'!J12</f>
        <v>4</v>
      </c>
    </row>
    <row r="9" spans="1:12" x14ac:dyDescent="0.2">
      <c r="A9" s="580"/>
      <c r="B9" s="585" t="s">
        <v>61</v>
      </c>
      <c r="C9" s="647">
        <v>4</v>
      </c>
      <c r="D9" s="647"/>
      <c r="E9" s="647"/>
      <c r="F9" s="647"/>
      <c r="G9" s="647"/>
      <c r="H9" s="647"/>
      <c r="I9" s="647"/>
      <c r="J9" s="648"/>
      <c r="K9" s="648"/>
      <c r="L9" s="586">
        <f>'an I'!J13</f>
        <v>4</v>
      </c>
    </row>
    <row r="10" spans="1:12" x14ac:dyDescent="0.2">
      <c r="A10" s="580"/>
      <c r="B10" s="587" t="s">
        <v>63</v>
      </c>
      <c r="C10" s="647">
        <v>3</v>
      </c>
      <c r="D10" s="647"/>
      <c r="E10" s="647"/>
      <c r="F10" s="647"/>
      <c r="G10" s="647"/>
      <c r="H10" s="647"/>
      <c r="I10" s="647"/>
      <c r="J10" s="648"/>
      <c r="K10" s="648"/>
      <c r="L10" s="588">
        <f>'an I'!J14</f>
        <v>3</v>
      </c>
    </row>
    <row r="11" spans="1:12" x14ac:dyDescent="0.2">
      <c r="A11" s="580"/>
      <c r="B11" s="585" t="s">
        <v>65</v>
      </c>
      <c r="C11" s="647">
        <v>2</v>
      </c>
      <c r="D11" s="647">
        <v>2</v>
      </c>
      <c r="E11" s="647"/>
      <c r="F11" s="647"/>
      <c r="G11" s="647"/>
      <c r="H11" s="647"/>
      <c r="I11" s="647"/>
      <c r="J11" s="648"/>
      <c r="K11" s="648"/>
      <c r="L11" s="586">
        <f>'an I'!J15</f>
        <v>4</v>
      </c>
    </row>
    <row r="12" spans="1:12" x14ac:dyDescent="0.2">
      <c r="A12" s="580"/>
      <c r="B12" s="589" t="s">
        <v>67</v>
      </c>
      <c r="C12" s="647">
        <v>2</v>
      </c>
      <c r="D12" s="647"/>
      <c r="E12" s="647"/>
      <c r="F12" s="647">
        <v>2</v>
      </c>
      <c r="G12" s="647"/>
      <c r="H12" s="647"/>
      <c r="I12" s="647"/>
      <c r="J12" s="648"/>
      <c r="K12" s="648"/>
      <c r="L12" s="586">
        <f>'an I'!J16</f>
        <v>4</v>
      </c>
    </row>
    <row r="13" spans="1:12" x14ac:dyDescent="0.2">
      <c r="A13" s="580"/>
      <c r="B13" s="591" t="s">
        <v>69</v>
      </c>
      <c r="C13" s="650"/>
      <c r="D13" s="650"/>
      <c r="E13" s="650"/>
      <c r="F13" s="650"/>
      <c r="G13" s="650"/>
      <c r="H13" s="650"/>
      <c r="I13" s="650"/>
      <c r="J13" s="651">
        <v>2</v>
      </c>
      <c r="K13" s="651"/>
      <c r="L13" s="586">
        <v>2</v>
      </c>
    </row>
    <row r="14" spans="1:12" x14ac:dyDescent="0.2">
      <c r="A14" s="590"/>
      <c r="B14" s="585" t="s">
        <v>71</v>
      </c>
      <c r="C14" s="650">
        <v>3</v>
      </c>
      <c r="D14" s="650">
        <v>2</v>
      </c>
      <c r="E14" s="650"/>
      <c r="F14" s="650"/>
      <c r="G14" s="650"/>
      <c r="H14" s="650"/>
      <c r="I14" s="650"/>
      <c r="J14" s="651"/>
      <c r="K14" s="651"/>
      <c r="L14" s="594">
        <f>'an I'!J18</f>
        <v>5</v>
      </c>
    </row>
    <row r="15" spans="1:12" x14ac:dyDescent="0.2">
      <c r="A15" s="590"/>
      <c r="B15" s="585" t="s">
        <v>73</v>
      </c>
      <c r="C15" s="650"/>
      <c r="D15" s="650"/>
      <c r="E15" s="650"/>
      <c r="F15" s="650"/>
      <c r="G15" s="650"/>
      <c r="H15" s="650"/>
      <c r="I15" s="650"/>
      <c r="J15" s="651"/>
      <c r="K15" s="651">
        <v>2</v>
      </c>
      <c r="L15" s="586">
        <f>'an I'!J19</f>
        <v>2</v>
      </c>
    </row>
    <row r="16" spans="1:12" x14ac:dyDescent="0.2">
      <c r="A16" s="590"/>
      <c r="B16" s="585" t="s">
        <v>75</v>
      </c>
      <c r="C16" s="650"/>
      <c r="D16" s="650"/>
      <c r="E16" s="650"/>
      <c r="F16" s="650"/>
      <c r="G16" s="650"/>
      <c r="H16" s="650"/>
      <c r="I16" s="650"/>
      <c r="J16" s="651">
        <v>2</v>
      </c>
      <c r="K16" s="651"/>
      <c r="L16" s="586">
        <f>'an I'!J20</f>
        <v>2</v>
      </c>
    </row>
    <row r="17" spans="1:14" x14ac:dyDescent="0.2">
      <c r="A17" s="590"/>
      <c r="B17" s="593" t="s">
        <v>77</v>
      </c>
      <c r="C17" s="650">
        <v>4</v>
      </c>
      <c r="D17" s="650"/>
      <c r="E17" s="650"/>
      <c r="F17" s="650"/>
      <c r="G17" s="650"/>
      <c r="H17" s="650"/>
      <c r="I17" s="650"/>
      <c r="J17" s="651"/>
      <c r="K17" s="651"/>
      <c r="L17" s="594">
        <f>'an I'!Q21</f>
        <v>4</v>
      </c>
    </row>
    <row r="18" spans="1:14" x14ac:dyDescent="0.2">
      <c r="A18" s="590"/>
      <c r="B18" s="585" t="s">
        <v>79</v>
      </c>
      <c r="C18" s="650">
        <v>2</v>
      </c>
      <c r="D18" s="650"/>
      <c r="E18" s="650">
        <v>2</v>
      </c>
      <c r="F18" s="650"/>
      <c r="G18" s="650"/>
      <c r="H18" s="650"/>
      <c r="I18" s="650"/>
      <c r="J18" s="651"/>
      <c r="K18" s="651"/>
      <c r="L18" s="588">
        <f>'an I'!Q22</f>
        <v>4</v>
      </c>
    </row>
    <row r="19" spans="1:14" x14ac:dyDescent="0.2">
      <c r="A19" s="590"/>
      <c r="B19" s="587" t="s">
        <v>81</v>
      </c>
      <c r="C19" s="650">
        <v>1</v>
      </c>
      <c r="D19" s="650"/>
      <c r="E19" s="650"/>
      <c r="F19" s="650">
        <v>2</v>
      </c>
      <c r="G19" s="650"/>
      <c r="H19" s="650"/>
      <c r="I19" s="650"/>
      <c r="J19" s="651"/>
      <c r="K19" s="651"/>
      <c r="L19" s="594">
        <f>'an I'!Q23</f>
        <v>3</v>
      </c>
    </row>
    <row r="20" spans="1:14" x14ac:dyDescent="0.2">
      <c r="A20" s="590"/>
      <c r="B20" s="591" t="s">
        <v>83</v>
      </c>
      <c r="C20" s="650"/>
      <c r="D20" s="650">
        <v>2</v>
      </c>
      <c r="E20" s="650"/>
      <c r="F20" s="650"/>
      <c r="G20" s="650">
        <v>1</v>
      </c>
      <c r="H20" s="650">
        <v>1</v>
      </c>
      <c r="I20" s="650"/>
      <c r="J20" s="651"/>
      <c r="K20" s="651"/>
      <c r="L20" s="594">
        <f>'an I'!Q24</f>
        <v>4</v>
      </c>
    </row>
    <row r="21" spans="1:14" x14ac:dyDescent="0.2">
      <c r="A21" s="590"/>
      <c r="B21" s="585" t="s">
        <v>85</v>
      </c>
      <c r="C21" s="650">
        <v>1</v>
      </c>
      <c r="D21" s="650">
        <v>2</v>
      </c>
      <c r="E21" s="650"/>
      <c r="F21" s="650"/>
      <c r="G21" s="650"/>
      <c r="H21" s="650"/>
      <c r="I21" s="650"/>
      <c r="J21" s="651"/>
      <c r="K21" s="651"/>
      <c r="L21" s="594">
        <f>'an I'!Q25</f>
        <v>3</v>
      </c>
    </row>
    <row r="22" spans="1:14" x14ac:dyDescent="0.2">
      <c r="A22" s="590"/>
      <c r="B22" s="587" t="s">
        <v>87</v>
      </c>
      <c r="C22" s="650">
        <v>2</v>
      </c>
      <c r="D22" s="650">
        <v>4</v>
      </c>
      <c r="E22" s="650"/>
      <c r="F22" s="650"/>
      <c r="G22" s="650"/>
      <c r="H22" s="650"/>
      <c r="I22" s="650"/>
      <c r="J22" s="651"/>
      <c r="K22" s="651"/>
      <c r="L22" s="594">
        <f>'an I'!Q26</f>
        <v>6</v>
      </c>
    </row>
    <row r="23" spans="1:14" x14ac:dyDescent="0.2">
      <c r="A23" s="590"/>
      <c r="B23" s="591" t="s">
        <v>89</v>
      </c>
      <c r="C23" s="650"/>
      <c r="D23" s="650"/>
      <c r="E23" s="650"/>
      <c r="F23" s="650"/>
      <c r="G23" s="650"/>
      <c r="H23" s="650"/>
      <c r="I23" s="650">
        <v>1</v>
      </c>
      <c r="J23" s="651">
        <v>1</v>
      </c>
      <c r="K23" s="651"/>
      <c r="L23" s="594">
        <f>'an I'!Q27</f>
        <v>2</v>
      </c>
    </row>
    <row r="24" spans="1:14" x14ac:dyDescent="0.2">
      <c r="A24" s="590"/>
      <c r="B24" s="585" t="s">
        <v>91</v>
      </c>
      <c r="C24" s="650"/>
      <c r="D24" s="650"/>
      <c r="E24" s="650"/>
      <c r="F24" s="650"/>
      <c r="G24" s="650"/>
      <c r="H24" s="650"/>
      <c r="I24" s="650"/>
      <c r="J24" s="651"/>
      <c r="K24" s="651">
        <v>2</v>
      </c>
      <c r="L24" s="594">
        <f>'an I'!Q28</f>
        <v>2</v>
      </c>
    </row>
    <row r="25" spans="1:14" ht="13.5" thickBot="1" x14ac:dyDescent="0.25">
      <c r="A25" s="590"/>
      <c r="B25" s="595" t="s">
        <v>93</v>
      </c>
      <c r="C25" s="653"/>
      <c r="D25" s="653"/>
      <c r="E25" s="653"/>
      <c r="F25" s="653"/>
      <c r="G25" s="653"/>
      <c r="H25" s="653"/>
      <c r="I25" s="653"/>
      <c r="J25" s="654">
        <v>2</v>
      </c>
      <c r="K25" s="654"/>
      <c r="L25" s="597">
        <f>'an I'!Q29</f>
        <v>2</v>
      </c>
    </row>
    <row r="26" spans="1:14" x14ac:dyDescent="0.2">
      <c r="A26" s="590"/>
      <c r="B26" s="655"/>
      <c r="C26" s="656"/>
      <c r="D26" s="656"/>
      <c r="E26" s="656"/>
      <c r="F26" s="656"/>
      <c r="G26" s="656"/>
      <c r="H26" s="656"/>
      <c r="I26" s="656"/>
      <c r="J26" s="657"/>
      <c r="K26" s="657"/>
      <c r="L26" s="657"/>
      <c r="M26" s="573">
        <f>SUM(L8:L25)</f>
        <v>60</v>
      </c>
      <c r="N26" s="573">
        <f>SUM(C8:K25)</f>
        <v>60</v>
      </c>
    </row>
    <row r="27" spans="1:14" ht="13.5" thickBot="1" x14ac:dyDescent="0.25">
      <c r="A27" s="590"/>
      <c r="B27" s="658" t="s">
        <v>402</v>
      </c>
      <c r="C27" s="659"/>
      <c r="D27" s="659"/>
      <c r="E27" s="659"/>
      <c r="F27" s="659"/>
      <c r="G27" s="659"/>
      <c r="H27" s="659"/>
      <c r="I27" s="659"/>
      <c r="J27" s="660"/>
      <c r="K27" s="660"/>
      <c r="L27" s="660"/>
    </row>
    <row r="28" spans="1:14" x14ac:dyDescent="0.2">
      <c r="A28" s="590"/>
      <c r="B28" s="583" t="s">
        <v>123</v>
      </c>
      <c r="C28" s="656">
        <v>3</v>
      </c>
      <c r="D28" s="656"/>
      <c r="E28" s="656"/>
      <c r="F28" s="656"/>
      <c r="G28" s="656">
        <v>2</v>
      </c>
      <c r="H28" s="656"/>
      <c r="I28" s="656"/>
      <c r="J28" s="657"/>
      <c r="K28" s="657"/>
      <c r="L28" s="661">
        <f>'an II'!J12</f>
        <v>5</v>
      </c>
    </row>
    <row r="29" spans="1:14" x14ac:dyDescent="0.2">
      <c r="A29" s="590"/>
      <c r="B29" s="600" t="s">
        <v>125</v>
      </c>
      <c r="C29" s="650"/>
      <c r="D29" s="650">
        <v>4</v>
      </c>
      <c r="E29" s="650"/>
      <c r="F29" s="650"/>
      <c r="G29" s="650"/>
      <c r="H29" s="650"/>
      <c r="I29" s="650"/>
      <c r="J29" s="651"/>
      <c r="K29" s="651"/>
      <c r="L29" s="662">
        <f>'an II'!J13</f>
        <v>4</v>
      </c>
    </row>
    <row r="30" spans="1:14" x14ac:dyDescent="0.2">
      <c r="A30" s="590"/>
      <c r="B30" s="585" t="s">
        <v>127</v>
      </c>
      <c r="C30" s="650"/>
      <c r="D30" s="650"/>
      <c r="E30" s="650">
        <v>4</v>
      </c>
      <c r="F30" s="650"/>
      <c r="G30" s="650"/>
      <c r="H30" s="650"/>
      <c r="I30" s="650"/>
      <c r="J30" s="651"/>
      <c r="K30" s="651"/>
      <c r="L30" s="652">
        <f>'an II'!J14</f>
        <v>4</v>
      </c>
    </row>
    <row r="31" spans="1:14" x14ac:dyDescent="0.2">
      <c r="A31" s="590"/>
      <c r="B31" s="585" t="s">
        <v>415</v>
      </c>
      <c r="C31" s="650"/>
      <c r="D31" s="650"/>
      <c r="E31" s="650">
        <v>2</v>
      </c>
      <c r="F31" s="650"/>
      <c r="G31" s="650"/>
      <c r="H31" s="650"/>
      <c r="I31" s="650"/>
      <c r="J31" s="651"/>
      <c r="K31" s="651"/>
      <c r="L31" s="652">
        <f>'an II'!J15</f>
        <v>2</v>
      </c>
    </row>
    <row r="32" spans="1:14" x14ac:dyDescent="0.2">
      <c r="A32" s="590"/>
      <c r="B32" s="589" t="s">
        <v>131</v>
      </c>
      <c r="C32" s="650"/>
      <c r="D32" s="650">
        <v>3</v>
      </c>
      <c r="E32" s="650"/>
      <c r="F32" s="650"/>
      <c r="G32" s="650">
        <v>1</v>
      </c>
      <c r="H32" s="650"/>
      <c r="I32" s="650"/>
      <c r="J32" s="651"/>
      <c r="K32" s="651"/>
      <c r="L32" s="652">
        <f>'an II'!J16</f>
        <v>4</v>
      </c>
    </row>
    <row r="33" spans="1:14" x14ac:dyDescent="0.2">
      <c r="A33" s="590"/>
      <c r="B33" s="585" t="s">
        <v>133</v>
      </c>
      <c r="C33" s="650"/>
      <c r="D33" s="650">
        <v>3</v>
      </c>
      <c r="E33" s="650"/>
      <c r="F33" s="650">
        <v>1</v>
      </c>
      <c r="G33" s="650"/>
      <c r="H33" s="650"/>
      <c r="I33" s="650"/>
      <c r="J33" s="651"/>
      <c r="K33" s="651"/>
      <c r="L33" s="652">
        <f>'an II'!J17</f>
        <v>4</v>
      </c>
    </row>
    <row r="34" spans="1:14" x14ac:dyDescent="0.2">
      <c r="A34" s="590"/>
      <c r="B34" s="587" t="s">
        <v>135</v>
      </c>
      <c r="C34" s="650">
        <v>1</v>
      </c>
      <c r="D34" s="650"/>
      <c r="E34" s="650">
        <v>2</v>
      </c>
      <c r="F34" s="650"/>
      <c r="G34" s="650"/>
      <c r="H34" s="650"/>
      <c r="I34" s="650"/>
      <c r="J34" s="651"/>
      <c r="K34" s="651"/>
      <c r="L34" s="652">
        <f>'an II'!J18</f>
        <v>3</v>
      </c>
    </row>
    <row r="35" spans="1:14" x14ac:dyDescent="0.2">
      <c r="A35" s="590"/>
      <c r="B35" s="585" t="s">
        <v>137</v>
      </c>
      <c r="C35" s="650"/>
      <c r="D35" s="650"/>
      <c r="E35" s="650"/>
      <c r="F35" s="650"/>
      <c r="G35" s="650"/>
      <c r="H35" s="650"/>
      <c r="I35" s="650"/>
      <c r="J35" s="651">
        <v>2</v>
      </c>
      <c r="K35" s="651"/>
      <c r="L35" s="652">
        <f>'an II'!J19</f>
        <v>2</v>
      </c>
    </row>
    <row r="36" spans="1:14" x14ac:dyDescent="0.2">
      <c r="A36" s="590"/>
      <c r="B36" s="585" t="s">
        <v>139</v>
      </c>
      <c r="C36" s="650"/>
      <c r="D36" s="650"/>
      <c r="E36" s="650"/>
      <c r="F36" s="650"/>
      <c r="G36" s="650"/>
      <c r="H36" s="650"/>
      <c r="I36" s="650"/>
      <c r="J36" s="651"/>
      <c r="K36" s="651">
        <v>2</v>
      </c>
      <c r="L36" s="652">
        <f>'an II'!J20</f>
        <v>2</v>
      </c>
    </row>
    <row r="37" spans="1:14" x14ac:dyDescent="0.2">
      <c r="A37" s="590"/>
      <c r="B37" s="585" t="s">
        <v>141</v>
      </c>
      <c r="C37" s="650"/>
      <c r="D37" s="650">
        <v>2</v>
      </c>
      <c r="E37" s="650"/>
      <c r="F37" s="650"/>
      <c r="G37" s="650">
        <v>1</v>
      </c>
      <c r="H37" s="650"/>
      <c r="I37" s="650"/>
      <c r="J37" s="651"/>
      <c r="K37" s="651"/>
      <c r="L37" s="652">
        <f>'an II'!Q21</f>
        <v>3</v>
      </c>
    </row>
    <row r="38" spans="1:14" x14ac:dyDescent="0.2">
      <c r="A38" s="590"/>
      <c r="B38" s="604" t="s">
        <v>143</v>
      </c>
      <c r="C38" s="650"/>
      <c r="D38" s="650"/>
      <c r="E38" s="650">
        <v>3</v>
      </c>
      <c r="F38" s="650"/>
      <c r="G38" s="650"/>
      <c r="H38" s="650"/>
      <c r="I38" s="650"/>
      <c r="J38" s="651"/>
      <c r="K38" s="651"/>
      <c r="L38" s="652">
        <f>'an II'!Q22</f>
        <v>3</v>
      </c>
    </row>
    <row r="39" spans="1:14" x14ac:dyDescent="0.2">
      <c r="A39" s="590"/>
      <c r="B39" s="585" t="s">
        <v>145</v>
      </c>
      <c r="C39" s="650"/>
      <c r="D39" s="650">
        <v>2</v>
      </c>
      <c r="E39" s="650">
        <v>1</v>
      </c>
      <c r="F39" s="650">
        <v>2</v>
      </c>
      <c r="G39" s="650"/>
      <c r="H39" s="650"/>
      <c r="I39" s="650"/>
      <c r="J39" s="651"/>
      <c r="K39" s="651"/>
      <c r="L39" s="652">
        <f>'an II'!Q23</f>
        <v>5</v>
      </c>
    </row>
    <row r="40" spans="1:14" x14ac:dyDescent="0.2">
      <c r="A40" s="590"/>
      <c r="B40" s="585" t="s">
        <v>147</v>
      </c>
      <c r="C40" s="650">
        <v>1</v>
      </c>
      <c r="D40" s="650">
        <v>2</v>
      </c>
      <c r="E40" s="650"/>
      <c r="F40" s="650">
        <v>2</v>
      </c>
      <c r="G40" s="650"/>
      <c r="H40" s="650"/>
      <c r="I40" s="650"/>
      <c r="J40" s="651"/>
      <c r="K40" s="651"/>
      <c r="L40" s="652">
        <f>'an II'!Q24</f>
        <v>5</v>
      </c>
    </row>
    <row r="41" spans="1:14" x14ac:dyDescent="0.2">
      <c r="A41" s="590"/>
      <c r="B41" s="585" t="s">
        <v>149</v>
      </c>
      <c r="C41" s="650">
        <v>1</v>
      </c>
      <c r="D41" s="650">
        <v>3</v>
      </c>
      <c r="E41" s="650"/>
      <c r="F41" s="650"/>
      <c r="G41" s="650"/>
      <c r="H41" s="650"/>
      <c r="I41" s="650"/>
      <c r="J41" s="651"/>
      <c r="K41" s="651"/>
      <c r="L41" s="652">
        <f>'an II'!Q25</f>
        <v>4</v>
      </c>
    </row>
    <row r="42" spans="1:14" x14ac:dyDescent="0.2">
      <c r="A42" s="590"/>
      <c r="B42" s="587" t="s">
        <v>151</v>
      </c>
      <c r="C42" s="650">
        <v>1</v>
      </c>
      <c r="D42" s="650"/>
      <c r="E42" s="650">
        <v>1</v>
      </c>
      <c r="F42" s="650"/>
      <c r="G42" s="650">
        <v>1</v>
      </c>
      <c r="H42" s="650"/>
      <c r="I42" s="650"/>
      <c r="J42" s="651"/>
      <c r="K42" s="651"/>
      <c r="L42" s="652">
        <f>'an II'!Q26</f>
        <v>3</v>
      </c>
    </row>
    <row r="43" spans="1:14" x14ac:dyDescent="0.2">
      <c r="A43" s="590"/>
      <c r="B43" s="585" t="s">
        <v>153</v>
      </c>
      <c r="C43" s="650"/>
      <c r="D43" s="650"/>
      <c r="E43" s="650"/>
      <c r="F43" s="650"/>
      <c r="G43" s="650"/>
      <c r="H43" s="650"/>
      <c r="I43" s="650"/>
      <c r="J43" s="651">
        <v>1</v>
      </c>
      <c r="K43" s="651"/>
      <c r="L43" s="652">
        <f>'an II'!Q27</f>
        <v>1</v>
      </c>
    </row>
    <row r="44" spans="1:14" x14ac:dyDescent="0.2">
      <c r="A44" s="590"/>
      <c r="B44" s="585" t="s">
        <v>155</v>
      </c>
      <c r="C44" s="650"/>
      <c r="D44" s="650"/>
      <c r="E44" s="650"/>
      <c r="F44" s="650"/>
      <c r="G44" s="650"/>
      <c r="H44" s="650"/>
      <c r="I44" s="650"/>
      <c r="J44" s="651"/>
      <c r="K44" s="651">
        <v>2</v>
      </c>
      <c r="L44" s="652">
        <f>'an II'!Q28</f>
        <v>2</v>
      </c>
    </row>
    <row r="45" spans="1:14" ht="13.5" thickBot="1" x14ac:dyDescent="0.25">
      <c r="A45" s="590"/>
      <c r="B45" s="601" t="s">
        <v>157</v>
      </c>
      <c r="C45" s="659"/>
      <c r="D45" s="659"/>
      <c r="E45" s="659"/>
      <c r="F45" s="659">
        <v>1</v>
      </c>
      <c r="G45" s="659">
        <v>1</v>
      </c>
      <c r="H45" s="659"/>
      <c r="I45" s="659">
        <v>1</v>
      </c>
      <c r="J45" s="660">
        <v>1</v>
      </c>
      <c r="K45" s="660"/>
      <c r="L45" s="652">
        <f>'an II'!Q29</f>
        <v>4</v>
      </c>
    </row>
    <row r="46" spans="1:14" x14ac:dyDescent="0.2">
      <c r="A46" s="590"/>
      <c r="B46" s="664"/>
      <c r="C46" s="647"/>
      <c r="D46" s="647"/>
      <c r="E46" s="647"/>
      <c r="F46" s="647"/>
      <c r="G46" s="647"/>
      <c r="H46" s="647"/>
      <c r="I46" s="647"/>
      <c r="J46" s="665"/>
      <c r="K46" s="665"/>
      <c r="L46" s="665"/>
      <c r="M46" s="573">
        <f>SUM(L28:L45)</f>
        <v>60</v>
      </c>
      <c r="N46" s="573">
        <f>SUM(C28:K45)</f>
        <v>60</v>
      </c>
    </row>
    <row r="47" spans="1:14" ht="13.5" thickBot="1" x14ac:dyDescent="0.25">
      <c r="A47" s="590"/>
      <c r="B47" s="602" t="s">
        <v>403</v>
      </c>
      <c r="C47" s="659"/>
      <c r="D47" s="659"/>
      <c r="E47" s="659"/>
      <c r="F47" s="659"/>
      <c r="G47" s="659"/>
      <c r="H47" s="659"/>
      <c r="I47" s="659"/>
      <c r="J47" s="660"/>
      <c r="K47" s="660"/>
      <c r="L47" s="663"/>
    </row>
    <row r="48" spans="1:14" x14ac:dyDescent="0.2">
      <c r="A48" s="590"/>
      <c r="B48" s="603" t="s">
        <v>174</v>
      </c>
      <c r="C48" s="647"/>
      <c r="D48" s="647">
        <v>3</v>
      </c>
      <c r="E48" s="647"/>
      <c r="F48" s="647"/>
      <c r="G48" s="647">
        <v>1</v>
      </c>
      <c r="H48" s="647"/>
      <c r="I48" s="647"/>
      <c r="J48" s="665"/>
      <c r="K48" s="665"/>
      <c r="L48" s="662">
        <f>'an III'!J13</f>
        <v>4</v>
      </c>
    </row>
    <row r="49" spans="1:18" x14ac:dyDescent="0.2">
      <c r="A49" s="590"/>
      <c r="B49" s="585" t="s">
        <v>176</v>
      </c>
      <c r="C49" s="650"/>
      <c r="D49" s="650"/>
      <c r="E49" s="650">
        <v>4</v>
      </c>
      <c r="F49" s="650"/>
      <c r="G49" s="650"/>
      <c r="H49" s="650"/>
      <c r="I49" s="650"/>
      <c r="J49" s="651"/>
      <c r="K49" s="651"/>
      <c r="L49" s="662">
        <f>'an III'!J14</f>
        <v>4</v>
      </c>
    </row>
    <row r="50" spans="1:18" x14ac:dyDescent="0.2">
      <c r="A50" s="590"/>
      <c r="B50" s="605" t="s">
        <v>178</v>
      </c>
      <c r="C50" s="650"/>
      <c r="D50" s="650"/>
      <c r="E50" s="650">
        <v>2</v>
      </c>
      <c r="F50" s="650">
        <v>3</v>
      </c>
      <c r="G50" s="650"/>
      <c r="H50" s="650"/>
      <c r="I50" s="650"/>
      <c r="J50" s="651"/>
      <c r="K50" s="651"/>
      <c r="L50" s="662">
        <f>'an III'!J15</f>
        <v>5</v>
      </c>
    </row>
    <row r="51" spans="1:18" x14ac:dyDescent="0.2">
      <c r="A51" s="590"/>
      <c r="B51" s="604" t="s">
        <v>180</v>
      </c>
      <c r="C51" s="650"/>
      <c r="D51" s="650">
        <v>2</v>
      </c>
      <c r="E51" s="650"/>
      <c r="F51" s="650"/>
      <c r="G51" s="650">
        <v>1</v>
      </c>
      <c r="H51" s="650"/>
      <c r="I51" s="650"/>
      <c r="J51" s="651"/>
      <c r="K51" s="651"/>
      <c r="L51" s="662">
        <f>'an III'!J16</f>
        <v>3</v>
      </c>
    </row>
    <row r="52" spans="1:18" x14ac:dyDescent="0.2">
      <c r="A52" s="590"/>
      <c r="B52" s="606" t="s">
        <v>182</v>
      </c>
      <c r="C52" s="650"/>
      <c r="D52" s="650"/>
      <c r="E52" s="650">
        <v>3</v>
      </c>
      <c r="F52" s="650"/>
      <c r="G52" s="650"/>
      <c r="H52" s="650"/>
      <c r="I52" s="650"/>
      <c r="J52" s="651"/>
      <c r="K52" s="651"/>
      <c r="L52" s="662">
        <f>'an III'!J17</f>
        <v>3</v>
      </c>
    </row>
    <row r="53" spans="1:18" x14ac:dyDescent="0.2">
      <c r="A53" s="590"/>
      <c r="B53" s="606" t="s">
        <v>184</v>
      </c>
      <c r="C53" s="650"/>
      <c r="D53" s="650"/>
      <c r="E53" s="650">
        <v>1</v>
      </c>
      <c r="F53" s="650">
        <v>2</v>
      </c>
      <c r="G53" s="650"/>
      <c r="H53" s="650"/>
      <c r="I53" s="650"/>
      <c r="J53" s="651"/>
      <c r="K53" s="651"/>
      <c r="L53" s="662">
        <f>'an III'!J18</f>
        <v>3</v>
      </c>
    </row>
    <row r="54" spans="1:18" ht="25.5" x14ac:dyDescent="0.2">
      <c r="A54" s="590"/>
      <c r="B54" s="606" t="s">
        <v>416</v>
      </c>
      <c r="C54" s="650"/>
      <c r="D54" s="650"/>
      <c r="E54" s="650"/>
      <c r="F54" s="650">
        <v>2</v>
      </c>
      <c r="G54" s="650"/>
      <c r="H54" s="650">
        <v>3</v>
      </c>
      <c r="I54" s="650"/>
      <c r="J54" s="651"/>
      <c r="K54" s="651"/>
      <c r="L54" s="662">
        <f>'an III'!J19</f>
        <v>5</v>
      </c>
    </row>
    <row r="55" spans="1:18" x14ac:dyDescent="0.2">
      <c r="A55" s="590"/>
      <c r="B55" s="604" t="s">
        <v>188</v>
      </c>
      <c r="C55" s="650"/>
      <c r="D55" s="650">
        <v>1</v>
      </c>
      <c r="E55" s="650">
        <v>2</v>
      </c>
      <c r="F55" s="650"/>
      <c r="G55" s="650"/>
      <c r="H55" s="650"/>
      <c r="I55" s="650"/>
      <c r="J55" s="651"/>
      <c r="K55" s="651"/>
      <c r="L55" s="652">
        <f>'an III'!Q20</f>
        <v>3</v>
      </c>
    </row>
    <row r="56" spans="1:18" x14ac:dyDescent="0.2">
      <c r="A56" s="590"/>
      <c r="B56" s="585" t="s">
        <v>190</v>
      </c>
      <c r="C56" s="650"/>
      <c r="D56" s="650"/>
      <c r="E56" s="650">
        <v>2</v>
      </c>
      <c r="F56" s="650"/>
      <c r="G56" s="650">
        <v>2</v>
      </c>
      <c r="H56" s="650"/>
      <c r="I56" s="650"/>
      <c r="J56" s="651"/>
      <c r="K56" s="651"/>
      <c r="L56" s="652">
        <f>'an III'!Q21</f>
        <v>4</v>
      </c>
    </row>
    <row r="57" spans="1:18" x14ac:dyDescent="0.2">
      <c r="A57" s="590"/>
      <c r="B57" s="607" t="s">
        <v>192</v>
      </c>
      <c r="C57" s="650"/>
      <c r="D57" s="650">
        <v>1</v>
      </c>
      <c r="E57" s="650"/>
      <c r="F57" s="650"/>
      <c r="G57" s="650">
        <v>2</v>
      </c>
      <c r="H57" s="650"/>
      <c r="I57" s="650"/>
      <c r="J57" s="651"/>
      <c r="K57" s="651"/>
      <c r="L57" s="652">
        <f>'an III'!Q22</f>
        <v>3</v>
      </c>
    </row>
    <row r="58" spans="1:18" x14ac:dyDescent="0.2">
      <c r="A58" s="590"/>
      <c r="B58" s="604" t="s">
        <v>195</v>
      </c>
      <c r="C58" s="653"/>
      <c r="D58" s="653"/>
      <c r="E58" s="653"/>
      <c r="F58" s="653"/>
      <c r="G58" s="653">
        <v>1</v>
      </c>
      <c r="H58" s="653">
        <v>2</v>
      </c>
      <c r="I58" s="653"/>
      <c r="J58" s="654"/>
      <c r="K58" s="654"/>
      <c r="L58" s="652">
        <f>'an III'!Q23</f>
        <v>3</v>
      </c>
    </row>
    <row r="59" spans="1:18" ht="25.5" x14ac:dyDescent="0.2">
      <c r="A59" s="590"/>
      <c r="B59" s="605" t="s">
        <v>198</v>
      </c>
      <c r="C59" s="650"/>
      <c r="D59" s="650"/>
      <c r="E59" s="650"/>
      <c r="F59" s="650">
        <v>2</v>
      </c>
      <c r="G59" s="650">
        <v>1</v>
      </c>
      <c r="H59" s="650">
        <v>1</v>
      </c>
      <c r="I59" s="650"/>
      <c r="J59" s="651"/>
      <c r="K59" s="651"/>
      <c r="L59" s="652">
        <f>'an III'!Q24</f>
        <v>4</v>
      </c>
    </row>
    <row r="60" spans="1:18" ht="13.5" thickBot="1" x14ac:dyDescent="0.25">
      <c r="A60" s="590"/>
      <c r="B60" s="608" t="s">
        <v>201</v>
      </c>
      <c r="C60" s="650"/>
      <c r="D60" s="650"/>
      <c r="E60" s="650"/>
      <c r="F60" s="650"/>
      <c r="G60" s="650"/>
      <c r="H60" s="650">
        <v>2</v>
      </c>
      <c r="I60" s="650">
        <v>2</v>
      </c>
      <c r="J60" s="651"/>
      <c r="K60" s="651"/>
      <c r="L60" s="652">
        <f>'an III'!Q25</f>
        <v>4</v>
      </c>
    </row>
    <row r="61" spans="1:18" ht="13.5" thickBot="1" x14ac:dyDescent="0.25">
      <c r="A61" s="590"/>
      <c r="B61" s="583" t="s">
        <v>206</v>
      </c>
      <c r="C61" s="666"/>
      <c r="D61" s="666"/>
      <c r="E61" s="666"/>
      <c r="F61" s="859">
        <v>1</v>
      </c>
      <c r="G61" s="859">
        <v>2</v>
      </c>
      <c r="H61" s="666"/>
      <c r="I61" s="666"/>
      <c r="J61" s="667"/>
      <c r="K61" s="667"/>
      <c r="L61" s="859">
        <f>'an III'!J33</f>
        <v>3</v>
      </c>
    </row>
    <row r="62" spans="1:18" ht="13.5" thickBot="1" x14ac:dyDescent="0.25">
      <c r="A62" s="590"/>
      <c r="B62" s="609" t="s">
        <v>404</v>
      </c>
      <c r="C62" s="668"/>
      <c r="D62" s="668"/>
      <c r="E62" s="668"/>
      <c r="F62" s="859"/>
      <c r="G62" s="859"/>
      <c r="H62" s="668"/>
      <c r="I62" s="668"/>
      <c r="J62" s="669"/>
      <c r="K62" s="669"/>
      <c r="L62" s="859"/>
    </row>
    <row r="63" spans="1:18" ht="13.5" thickBot="1" x14ac:dyDescent="0.25">
      <c r="A63" s="590"/>
      <c r="B63" s="610" t="s">
        <v>211</v>
      </c>
      <c r="C63" s="670"/>
      <c r="D63" s="670"/>
      <c r="E63" s="859">
        <v>2</v>
      </c>
      <c r="F63" s="670"/>
      <c r="G63" s="859">
        <v>1</v>
      </c>
      <c r="H63" s="670"/>
      <c r="I63" s="670"/>
      <c r="J63" s="671"/>
      <c r="K63" s="671"/>
      <c r="L63" s="859">
        <f>'an III'!Q35</f>
        <v>3</v>
      </c>
      <c r="R63" s="573" t="s">
        <v>278</v>
      </c>
    </row>
    <row r="64" spans="1:18" ht="13.5" thickBot="1" x14ac:dyDescent="0.25">
      <c r="A64" s="590"/>
      <c r="B64" s="609" t="s">
        <v>405</v>
      </c>
      <c r="C64" s="670"/>
      <c r="D64" s="670"/>
      <c r="E64" s="859"/>
      <c r="F64" s="670"/>
      <c r="G64" s="859"/>
      <c r="H64" s="670"/>
      <c r="I64" s="670"/>
      <c r="J64" s="671"/>
      <c r="K64" s="671"/>
      <c r="L64" s="859"/>
    </row>
    <row r="65" spans="1:14" ht="13.5" thickBot="1" x14ac:dyDescent="0.25">
      <c r="A65" s="590"/>
      <c r="B65" s="610" t="s">
        <v>215</v>
      </c>
      <c r="C65" s="666"/>
      <c r="D65" s="666"/>
      <c r="E65" s="666"/>
      <c r="F65" s="860">
        <v>2</v>
      </c>
      <c r="G65" s="666"/>
      <c r="H65" s="860">
        <v>2</v>
      </c>
      <c r="I65" s="666"/>
      <c r="J65" s="667"/>
      <c r="K65" s="667"/>
      <c r="L65" s="859">
        <f>'an III'!Q37</f>
        <v>4</v>
      </c>
    </row>
    <row r="66" spans="1:14" ht="13.5" thickBot="1" x14ac:dyDescent="0.25">
      <c r="A66" s="590"/>
      <c r="B66" s="591" t="s">
        <v>217</v>
      </c>
      <c r="C66" s="670"/>
      <c r="D66" s="670"/>
      <c r="E66" s="670"/>
      <c r="F66" s="860"/>
      <c r="G66" s="670"/>
      <c r="H66" s="860"/>
      <c r="I66" s="670"/>
      <c r="J66" s="671"/>
      <c r="K66" s="671"/>
      <c r="L66" s="859"/>
    </row>
    <row r="67" spans="1:14" ht="13.5" thickBot="1" x14ac:dyDescent="0.25">
      <c r="A67" s="590"/>
      <c r="B67" s="591" t="s">
        <v>219</v>
      </c>
      <c r="C67" s="677"/>
      <c r="D67" s="677"/>
      <c r="E67" s="677"/>
      <c r="F67" s="677"/>
      <c r="G67" s="677"/>
      <c r="H67" s="860">
        <v>1</v>
      </c>
      <c r="I67" s="860">
        <v>1</v>
      </c>
      <c r="J67" s="677"/>
      <c r="K67" s="677"/>
      <c r="L67" s="859">
        <f>'an III'!Q39</f>
        <v>2</v>
      </c>
    </row>
    <row r="68" spans="1:14" ht="13.5" thickBot="1" x14ac:dyDescent="0.25">
      <c r="A68" s="590"/>
      <c r="B68" s="591" t="s">
        <v>221</v>
      </c>
      <c r="C68" s="678"/>
      <c r="D68" s="678"/>
      <c r="E68" s="678"/>
      <c r="F68" s="678"/>
      <c r="G68" s="678"/>
      <c r="H68" s="860"/>
      <c r="I68" s="860"/>
      <c r="J68" s="678"/>
      <c r="K68" s="678"/>
      <c r="L68" s="859"/>
      <c r="M68" s="612"/>
    </row>
    <row r="69" spans="1:14" x14ac:dyDescent="0.2">
      <c r="A69" s="590"/>
      <c r="B69" s="672"/>
      <c r="C69" s="666"/>
      <c r="D69" s="666"/>
      <c r="E69" s="666"/>
      <c r="F69" s="666"/>
      <c r="G69" s="666"/>
      <c r="H69" s="666"/>
      <c r="I69" s="666"/>
      <c r="J69" s="667"/>
      <c r="K69" s="667"/>
      <c r="L69" s="666"/>
      <c r="M69" s="612">
        <f>SUM(L48:L68)</f>
        <v>60</v>
      </c>
      <c r="N69" s="573">
        <f>SUM(C48:K68)</f>
        <v>60</v>
      </c>
    </row>
    <row r="70" spans="1:14" ht="13.5" thickBot="1" x14ac:dyDescent="0.25">
      <c r="A70" s="590"/>
      <c r="B70" s="673" t="s">
        <v>406</v>
      </c>
      <c r="C70" s="668"/>
      <c r="D70" s="668"/>
      <c r="E70" s="668"/>
      <c r="F70" s="668"/>
      <c r="G70" s="668"/>
      <c r="H70" s="668"/>
      <c r="I70" s="668"/>
      <c r="J70" s="669"/>
      <c r="K70" s="669"/>
      <c r="L70" s="669"/>
    </row>
    <row r="71" spans="1:14" x14ac:dyDescent="0.2">
      <c r="A71" s="590"/>
      <c r="B71" s="613" t="s">
        <v>243</v>
      </c>
      <c r="C71" s="656"/>
      <c r="D71" s="656"/>
      <c r="E71" s="656"/>
      <c r="F71" s="656">
        <v>1</v>
      </c>
      <c r="G71" s="656">
        <v>1</v>
      </c>
      <c r="H71" s="656">
        <v>2</v>
      </c>
      <c r="I71" s="656"/>
      <c r="J71" s="657"/>
      <c r="K71" s="657"/>
      <c r="L71" s="686">
        <f>'an IV'!J13</f>
        <v>4</v>
      </c>
    </row>
    <row r="72" spans="1:14" x14ac:dyDescent="0.2">
      <c r="A72" s="590"/>
      <c r="B72" s="614" t="s">
        <v>245</v>
      </c>
      <c r="C72" s="650"/>
      <c r="D72" s="650"/>
      <c r="E72" s="650"/>
      <c r="F72" s="650">
        <v>1</v>
      </c>
      <c r="G72" s="650">
        <v>1</v>
      </c>
      <c r="H72" s="650">
        <v>2</v>
      </c>
      <c r="I72" s="650"/>
      <c r="J72" s="651"/>
      <c r="K72" s="651"/>
      <c r="L72" s="649">
        <f>'an IV'!J14</f>
        <v>4</v>
      </c>
    </row>
    <row r="73" spans="1:14" ht="25.5" x14ac:dyDescent="0.2">
      <c r="A73" s="590"/>
      <c r="B73" s="615" t="s">
        <v>417</v>
      </c>
      <c r="C73" s="650"/>
      <c r="D73" s="650"/>
      <c r="E73" s="650"/>
      <c r="F73" s="650"/>
      <c r="G73" s="650"/>
      <c r="H73" s="650">
        <v>2</v>
      </c>
      <c r="I73" s="650"/>
      <c r="J73" s="674"/>
      <c r="K73" s="681"/>
      <c r="L73" s="649">
        <f>'an IV'!J15</f>
        <v>2</v>
      </c>
    </row>
    <row r="74" spans="1:14" x14ac:dyDescent="0.2">
      <c r="A74" s="590"/>
      <c r="B74" s="615" t="s">
        <v>249</v>
      </c>
      <c r="C74" s="650"/>
      <c r="D74" s="650"/>
      <c r="E74" s="650">
        <v>2</v>
      </c>
      <c r="F74" s="650">
        <v>1</v>
      </c>
      <c r="G74" s="650"/>
      <c r="H74" s="650"/>
      <c r="I74" s="650"/>
      <c r="J74" s="674"/>
      <c r="K74" s="674"/>
      <c r="L74" s="649">
        <f>'an IV'!J16</f>
        <v>3</v>
      </c>
    </row>
    <row r="75" spans="1:14" x14ac:dyDescent="0.2">
      <c r="A75" s="590"/>
      <c r="B75" s="615" t="s">
        <v>251</v>
      </c>
      <c r="C75" s="650"/>
      <c r="D75" s="650">
        <v>1</v>
      </c>
      <c r="E75" s="650"/>
      <c r="F75" s="650">
        <v>1</v>
      </c>
      <c r="G75" s="650">
        <v>2</v>
      </c>
      <c r="H75" s="650"/>
      <c r="I75" s="650"/>
      <c r="J75" s="674"/>
      <c r="K75" s="674"/>
      <c r="L75" s="649">
        <f>'an IV'!J17</f>
        <v>4</v>
      </c>
    </row>
    <row r="76" spans="1:14" ht="25.5" x14ac:dyDescent="0.2">
      <c r="A76" s="590"/>
      <c r="B76" s="616" t="s">
        <v>407</v>
      </c>
      <c r="C76" s="650"/>
      <c r="D76" s="650"/>
      <c r="E76" s="650"/>
      <c r="F76" s="650">
        <v>2</v>
      </c>
      <c r="G76" s="650">
        <v>2</v>
      </c>
      <c r="H76" s="650">
        <v>1</v>
      </c>
      <c r="I76" s="650"/>
      <c r="J76" s="651"/>
      <c r="K76" s="651"/>
      <c r="L76" s="649">
        <f>'an IV'!J18</f>
        <v>5</v>
      </c>
    </row>
    <row r="77" spans="1:14" ht="25.5" x14ac:dyDescent="0.2">
      <c r="A77" s="590"/>
      <c r="B77" s="616" t="s">
        <v>255</v>
      </c>
      <c r="C77" s="650"/>
      <c r="D77" s="650"/>
      <c r="E77" s="650"/>
      <c r="F77" s="650">
        <v>2</v>
      </c>
      <c r="G77" s="650">
        <v>1</v>
      </c>
      <c r="H77" s="650"/>
      <c r="I77" s="650"/>
      <c r="J77" s="651"/>
      <c r="K77" s="651"/>
      <c r="L77" s="649">
        <f>'an IV'!J19</f>
        <v>3</v>
      </c>
    </row>
    <row r="78" spans="1:14" x14ac:dyDescent="0.2">
      <c r="A78" s="590"/>
      <c r="B78" s="615" t="s">
        <v>257</v>
      </c>
      <c r="C78" s="682"/>
      <c r="D78" s="682"/>
      <c r="E78" s="650">
        <v>2</v>
      </c>
      <c r="F78" s="650">
        <v>2</v>
      </c>
      <c r="G78" s="650"/>
      <c r="H78" s="650">
        <v>1</v>
      </c>
      <c r="I78" s="683"/>
      <c r="J78" s="683"/>
      <c r="K78" s="683"/>
      <c r="L78" s="649">
        <f>'an IV'!J20</f>
        <v>5</v>
      </c>
    </row>
    <row r="79" spans="1:14" x14ac:dyDescent="0.2">
      <c r="A79" s="590"/>
      <c r="B79" s="618" t="s">
        <v>259</v>
      </c>
      <c r="C79" s="650">
        <v>1</v>
      </c>
      <c r="D79" s="650"/>
      <c r="E79" s="650"/>
      <c r="F79" s="650"/>
      <c r="G79" s="650">
        <v>3</v>
      </c>
      <c r="H79" s="650"/>
      <c r="I79" s="650"/>
      <c r="J79" s="651"/>
      <c r="K79" s="651"/>
      <c r="L79" s="649">
        <f>'an IV'!Q21</f>
        <v>4</v>
      </c>
    </row>
    <row r="80" spans="1:14" x14ac:dyDescent="0.2">
      <c r="A80" s="590"/>
      <c r="B80" s="615" t="s">
        <v>261</v>
      </c>
      <c r="C80" s="650">
        <v>1</v>
      </c>
      <c r="D80" s="650"/>
      <c r="E80" s="650"/>
      <c r="F80" s="650">
        <v>2</v>
      </c>
      <c r="G80" s="650"/>
      <c r="H80" s="650">
        <v>1</v>
      </c>
      <c r="I80" s="650">
        <v>1</v>
      </c>
      <c r="J80" s="651"/>
      <c r="K80" s="651"/>
      <c r="L80" s="649">
        <f>'an IV'!Q22</f>
        <v>5</v>
      </c>
    </row>
    <row r="81" spans="1:14" x14ac:dyDescent="0.2">
      <c r="A81" s="590"/>
      <c r="B81" s="616" t="s">
        <v>408</v>
      </c>
      <c r="C81" s="650"/>
      <c r="D81" s="650"/>
      <c r="E81" s="650">
        <v>1</v>
      </c>
      <c r="F81" s="650"/>
      <c r="G81" s="650"/>
      <c r="H81" s="650">
        <v>3</v>
      </c>
      <c r="I81" s="650"/>
      <c r="J81" s="651"/>
      <c r="K81" s="651"/>
      <c r="L81" s="649">
        <f>'an IV'!Q23</f>
        <v>4</v>
      </c>
    </row>
    <row r="82" spans="1:14" ht="13.5" thickBot="1" x14ac:dyDescent="0.25">
      <c r="A82" s="590"/>
      <c r="B82" s="608" t="s">
        <v>409</v>
      </c>
      <c r="C82" s="650"/>
      <c r="D82" s="650"/>
      <c r="E82" s="650"/>
      <c r="F82" s="650"/>
      <c r="G82" s="650"/>
      <c r="H82" s="650">
        <v>2</v>
      </c>
      <c r="I82" s="650">
        <v>1</v>
      </c>
      <c r="J82" s="651"/>
      <c r="K82" s="651"/>
      <c r="L82" s="687">
        <f>'an IV'!Q24</f>
        <v>3</v>
      </c>
    </row>
    <row r="83" spans="1:14" ht="26.25" thickBot="1" x14ac:dyDescent="0.25">
      <c r="A83" s="590"/>
      <c r="B83" s="616" t="s">
        <v>267</v>
      </c>
      <c r="C83" s="666"/>
      <c r="D83" s="666"/>
      <c r="E83" s="859"/>
      <c r="F83" s="859">
        <v>2</v>
      </c>
      <c r="G83" s="860">
        <v>1</v>
      </c>
      <c r="H83" s="666"/>
      <c r="I83" s="666"/>
      <c r="J83" s="667"/>
      <c r="K83" s="667"/>
      <c r="L83" s="859">
        <f>'an IV'!Q32</f>
        <v>3</v>
      </c>
    </row>
    <row r="84" spans="1:14" ht="13.5" thickBot="1" x14ac:dyDescent="0.25">
      <c r="A84" s="590"/>
      <c r="B84" s="595" t="s">
        <v>272</v>
      </c>
      <c r="C84" s="668"/>
      <c r="D84" s="668"/>
      <c r="E84" s="859"/>
      <c r="F84" s="859"/>
      <c r="G84" s="861"/>
      <c r="H84" s="668"/>
      <c r="I84" s="668"/>
      <c r="J84" s="669"/>
      <c r="K84" s="669"/>
      <c r="L84" s="859"/>
    </row>
    <row r="85" spans="1:14" ht="13.5" thickBot="1" x14ac:dyDescent="0.25">
      <c r="A85" s="590"/>
      <c r="B85" s="604" t="s">
        <v>270</v>
      </c>
      <c r="C85" s="666"/>
      <c r="D85" s="666"/>
      <c r="E85" s="666"/>
      <c r="F85" s="859">
        <v>1</v>
      </c>
      <c r="G85" s="666"/>
      <c r="H85" s="859">
        <v>2</v>
      </c>
      <c r="I85" s="666"/>
      <c r="J85" s="667"/>
      <c r="K85" s="667"/>
      <c r="L85" s="859">
        <f>'an IV'!Q34</f>
        <v>3</v>
      </c>
    </row>
    <row r="86" spans="1:14" ht="13.5" thickBot="1" x14ac:dyDescent="0.25">
      <c r="A86" s="590"/>
      <c r="B86" s="617" t="s">
        <v>418</v>
      </c>
      <c r="C86" s="668"/>
      <c r="D86" s="668"/>
      <c r="E86" s="668"/>
      <c r="F86" s="859"/>
      <c r="G86" s="668"/>
      <c r="H86" s="859"/>
      <c r="I86" s="668"/>
      <c r="J86" s="669"/>
      <c r="K86" s="669"/>
      <c r="L86" s="859"/>
    </row>
    <row r="87" spans="1:14" ht="13.5" thickBot="1" x14ac:dyDescent="0.25">
      <c r="A87" s="590"/>
      <c r="B87" s="595" t="s">
        <v>274</v>
      </c>
      <c r="C87" s="666"/>
      <c r="D87" s="666"/>
      <c r="E87" s="666"/>
      <c r="F87" s="859">
        <v>2</v>
      </c>
      <c r="G87" s="666"/>
      <c r="H87" s="859">
        <v>2</v>
      </c>
      <c r="I87" s="666"/>
      <c r="J87" s="667"/>
      <c r="K87" s="667"/>
      <c r="L87" s="859">
        <f>'an IV'!Q36</f>
        <v>4</v>
      </c>
    </row>
    <row r="88" spans="1:14" ht="13.5" thickBot="1" x14ac:dyDescent="0.25">
      <c r="A88" s="590"/>
      <c r="B88" s="595" t="s">
        <v>276</v>
      </c>
      <c r="C88" s="668"/>
      <c r="D88" s="668"/>
      <c r="E88" s="668"/>
      <c r="F88" s="859"/>
      <c r="G88" s="668"/>
      <c r="H88" s="859"/>
      <c r="I88" s="668"/>
      <c r="J88" s="669"/>
      <c r="K88" s="669"/>
      <c r="L88" s="859"/>
    </row>
    <row r="89" spans="1:14" ht="13.5" thickBot="1" x14ac:dyDescent="0.25">
      <c r="A89" s="590"/>
      <c r="B89" s="684" t="s">
        <v>279</v>
      </c>
      <c r="C89" s="666"/>
      <c r="D89" s="666"/>
      <c r="E89" s="666"/>
      <c r="F89" s="858">
        <v>2</v>
      </c>
      <c r="G89" s="858">
        <v>2</v>
      </c>
      <c r="H89" s="666"/>
      <c r="I89" s="666"/>
      <c r="J89" s="667"/>
      <c r="K89" s="667"/>
      <c r="L89" s="859">
        <f>'an IV'!Q38</f>
        <v>4</v>
      </c>
    </row>
    <row r="90" spans="1:14" ht="13.5" thickBot="1" x14ac:dyDescent="0.25">
      <c r="A90" s="590"/>
      <c r="B90" s="685" t="s">
        <v>281</v>
      </c>
      <c r="C90" s="668"/>
      <c r="D90" s="668"/>
      <c r="E90" s="668"/>
      <c r="F90" s="859"/>
      <c r="G90" s="859"/>
      <c r="H90" s="668"/>
      <c r="I90" s="668"/>
      <c r="J90" s="669"/>
      <c r="K90" s="669"/>
      <c r="L90" s="859"/>
    </row>
    <row r="91" spans="1:14" x14ac:dyDescent="0.2">
      <c r="A91" s="619"/>
      <c r="C91" s="611"/>
      <c r="D91" s="611"/>
      <c r="E91" s="611"/>
      <c r="F91" s="611"/>
      <c r="G91" s="611"/>
      <c r="H91" s="611"/>
      <c r="I91" s="611"/>
      <c r="J91" s="611"/>
      <c r="K91" s="611"/>
      <c r="L91" s="611"/>
      <c r="M91" s="573">
        <f>SUM(L71:L90)</f>
        <v>60</v>
      </c>
      <c r="N91" s="573">
        <f>SUM(C71:K90)</f>
        <v>60</v>
      </c>
    </row>
    <row r="92" spans="1:14" ht="13.5" thickBot="1" x14ac:dyDescent="0.25">
      <c r="A92" s="582"/>
      <c r="B92" s="620" t="s">
        <v>410</v>
      </c>
      <c r="C92" s="621">
        <f t="shared" ref="C92:H92" si="0">SUM(C8:C90)</f>
        <v>37</v>
      </c>
      <c r="D92" s="621">
        <f t="shared" si="0"/>
        <v>39</v>
      </c>
      <c r="E92" s="621">
        <f t="shared" si="0"/>
        <v>36</v>
      </c>
      <c r="F92" s="621">
        <f t="shared" si="0"/>
        <v>41</v>
      </c>
      <c r="G92" s="621">
        <f t="shared" si="0"/>
        <v>31</v>
      </c>
      <c r="H92" s="621">
        <f t="shared" si="0"/>
        <v>30</v>
      </c>
      <c r="I92" s="621">
        <f>SUM(I13:I90)</f>
        <v>7</v>
      </c>
      <c r="J92" s="621">
        <f>SUM(J13:J90)</f>
        <v>11</v>
      </c>
      <c r="K92" s="621">
        <f>SUM(K13:K90)</f>
        <v>8</v>
      </c>
      <c r="L92" s="621">
        <f>SUM(C92:K92)</f>
        <v>240</v>
      </c>
    </row>
    <row r="93" spans="1:14" x14ac:dyDescent="0.2">
      <c r="A93" s="571"/>
      <c r="B93" s="572"/>
      <c r="C93" s="622">
        <f>C92/L92</f>
        <v>0.15416666666666667</v>
      </c>
      <c r="D93" s="622">
        <f>D92/L92</f>
        <v>0.16250000000000001</v>
      </c>
      <c r="E93" s="622">
        <f>E92/L92</f>
        <v>0.15</v>
      </c>
      <c r="F93" s="622">
        <f>F92/L92</f>
        <v>0.17083333333333334</v>
      </c>
      <c r="G93" s="622">
        <f>G92/L92</f>
        <v>0.12916666666666668</v>
      </c>
      <c r="H93" s="622">
        <f>H92/L92</f>
        <v>0.125</v>
      </c>
      <c r="I93" s="622">
        <f>I92/L92</f>
        <v>2.9166666666666667E-2</v>
      </c>
      <c r="J93" s="622">
        <f>J92/L92</f>
        <v>4.583333333333333E-2</v>
      </c>
      <c r="K93" s="622">
        <f>K92/L92</f>
        <v>3.3333333333333333E-2</v>
      </c>
      <c r="L93" s="622">
        <f>SUM(C93:K93)</f>
        <v>0.99999999999999989</v>
      </c>
    </row>
    <row r="94" spans="1:14" x14ac:dyDescent="0.2">
      <c r="A94" s="571"/>
      <c r="B94" s="571"/>
      <c r="C94" s="623"/>
      <c r="D94" s="623"/>
      <c r="E94" s="623"/>
      <c r="F94" s="623"/>
      <c r="G94" s="623"/>
      <c r="H94" s="623"/>
      <c r="I94" s="623"/>
      <c r="J94" s="623"/>
      <c r="K94" s="623"/>
      <c r="L94" s="623"/>
    </row>
    <row r="95" spans="1:14" ht="13.5" thickBot="1" x14ac:dyDescent="0.25">
      <c r="A95" s="571"/>
      <c r="B95" s="572" t="s">
        <v>101</v>
      </c>
      <c r="C95" s="623"/>
      <c r="D95" s="623"/>
      <c r="E95" s="623"/>
      <c r="F95" s="623"/>
      <c r="G95" s="623"/>
      <c r="H95" s="623"/>
      <c r="I95" s="623"/>
      <c r="J95" s="623"/>
      <c r="K95" s="623"/>
      <c r="L95" s="623"/>
    </row>
    <row r="96" spans="1:14" ht="13.5" thickBot="1" x14ac:dyDescent="0.25">
      <c r="A96" s="571"/>
      <c r="B96" s="624" t="s">
        <v>23</v>
      </c>
      <c r="C96" s="598"/>
      <c r="D96" s="598"/>
      <c r="E96" s="598"/>
      <c r="F96" s="598"/>
      <c r="G96" s="598"/>
      <c r="H96" s="598"/>
      <c r="I96" s="598"/>
      <c r="J96" s="598"/>
      <c r="K96" s="598"/>
      <c r="L96" s="625"/>
    </row>
    <row r="97" spans="1:15" x14ac:dyDescent="0.2">
      <c r="A97" s="571"/>
      <c r="B97" s="626" t="s">
        <v>103</v>
      </c>
      <c r="C97" s="592"/>
      <c r="D97" s="592"/>
      <c r="E97" s="592"/>
      <c r="F97" s="592"/>
      <c r="G97" s="592"/>
      <c r="H97" s="592"/>
      <c r="I97" s="592">
        <v>2</v>
      </c>
      <c r="J97" s="592">
        <v>2</v>
      </c>
      <c r="K97" s="592">
        <v>1</v>
      </c>
      <c r="L97" s="627">
        <v>5</v>
      </c>
      <c r="M97" s="628"/>
      <c r="N97" s="628"/>
      <c r="O97" s="628"/>
    </row>
    <row r="98" spans="1:15" x14ac:dyDescent="0.2">
      <c r="A98" s="571"/>
      <c r="B98" s="629" t="s">
        <v>105</v>
      </c>
      <c r="C98" s="592">
        <v>2</v>
      </c>
      <c r="D98" s="592">
        <v>2</v>
      </c>
      <c r="E98" s="592"/>
      <c r="F98" s="592"/>
      <c r="G98" s="592"/>
      <c r="H98" s="592"/>
      <c r="I98" s="592"/>
      <c r="J98" s="592"/>
      <c r="K98" s="592"/>
      <c r="L98" s="627">
        <v>4</v>
      </c>
      <c r="M98" s="628"/>
      <c r="N98" s="628"/>
      <c r="O98" s="628"/>
    </row>
    <row r="99" spans="1:15" x14ac:dyDescent="0.2">
      <c r="A99" s="571"/>
      <c r="B99" s="630" t="s">
        <v>107</v>
      </c>
      <c r="C99" s="592">
        <v>2</v>
      </c>
      <c r="D99" s="592">
        <v>2</v>
      </c>
      <c r="E99" s="592"/>
      <c r="F99" s="592"/>
      <c r="G99" s="592"/>
      <c r="H99" s="592"/>
      <c r="I99" s="592"/>
      <c r="J99" s="592"/>
      <c r="K99" s="592"/>
      <c r="L99" s="627">
        <v>4</v>
      </c>
      <c r="M99" s="628"/>
      <c r="N99" s="628"/>
      <c r="O99" s="628"/>
    </row>
    <row r="100" spans="1:15" ht="13.5" thickBot="1" x14ac:dyDescent="0.25">
      <c r="A100" s="571"/>
      <c r="B100" s="631" t="s">
        <v>411</v>
      </c>
      <c r="C100" s="592"/>
      <c r="D100" s="592"/>
      <c r="E100" s="592"/>
      <c r="F100" s="592"/>
      <c r="G100" s="592"/>
      <c r="H100" s="592"/>
      <c r="I100" s="592">
        <v>2</v>
      </c>
      <c r="J100" s="592">
        <v>1</v>
      </c>
      <c r="K100" s="592">
        <v>2</v>
      </c>
      <c r="L100" s="627">
        <v>5</v>
      </c>
      <c r="M100" s="628"/>
      <c r="N100" s="628"/>
      <c r="O100" s="628"/>
    </row>
    <row r="101" spans="1:15" x14ac:dyDescent="0.2">
      <c r="A101" s="571"/>
      <c r="B101" s="632"/>
      <c r="C101" s="592"/>
      <c r="D101" s="592"/>
      <c r="E101" s="592"/>
      <c r="F101" s="592"/>
      <c r="G101" s="592"/>
      <c r="H101" s="592"/>
      <c r="I101" s="592"/>
      <c r="J101" s="592"/>
      <c r="K101" s="592"/>
      <c r="L101" s="627"/>
      <c r="M101" s="628"/>
      <c r="N101" s="628"/>
      <c r="O101" s="628"/>
    </row>
    <row r="102" spans="1:15" ht="13.5" thickBot="1" x14ac:dyDescent="0.25">
      <c r="A102" s="571"/>
      <c r="B102" s="633" t="s">
        <v>25</v>
      </c>
      <c r="C102" s="592"/>
      <c r="D102" s="592"/>
      <c r="E102" s="592"/>
      <c r="F102" s="592"/>
      <c r="G102" s="592"/>
      <c r="H102" s="592"/>
      <c r="I102" s="592"/>
      <c r="J102" s="592"/>
      <c r="K102" s="592"/>
      <c r="L102" s="627"/>
      <c r="M102" s="628"/>
      <c r="N102" s="628"/>
      <c r="O102" s="628"/>
    </row>
    <row r="103" spans="1:15" x14ac:dyDescent="0.2">
      <c r="A103" s="571"/>
      <c r="B103" s="634" t="s">
        <v>412</v>
      </c>
      <c r="C103" s="592"/>
      <c r="D103" s="592"/>
      <c r="E103" s="592"/>
      <c r="F103" s="592"/>
      <c r="G103" s="592"/>
      <c r="H103" s="592"/>
      <c r="I103" s="592">
        <v>2</v>
      </c>
      <c r="J103" s="592">
        <v>1</v>
      </c>
      <c r="K103" s="592">
        <v>2</v>
      </c>
      <c r="L103" s="627">
        <v>5</v>
      </c>
      <c r="M103" s="628"/>
      <c r="N103" s="628"/>
      <c r="O103" s="628"/>
    </row>
    <row r="104" spans="1:15" x14ac:dyDescent="0.2">
      <c r="A104" s="571"/>
      <c r="B104" s="629" t="s">
        <v>163</v>
      </c>
      <c r="C104" s="592"/>
      <c r="D104" s="592"/>
      <c r="E104" s="592"/>
      <c r="F104" s="592"/>
      <c r="G104" s="592"/>
      <c r="H104" s="592"/>
      <c r="I104" s="592">
        <v>3</v>
      </c>
      <c r="J104" s="592">
        <v>1</v>
      </c>
      <c r="K104" s="592">
        <v>1</v>
      </c>
      <c r="L104" s="627">
        <v>5</v>
      </c>
      <c r="M104" s="628"/>
      <c r="N104" s="628"/>
      <c r="O104" s="628"/>
    </row>
    <row r="105" spans="1:15" x14ac:dyDescent="0.2">
      <c r="A105" s="571"/>
      <c r="B105" s="632"/>
      <c r="C105" s="592"/>
      <c r="D105" s="592"/>
      <c r="E105" s="592"/>
      <c r="F105" s="592"/>
      <c r="G105" s="592"/>
      <c r="H105" s="592"/>
      <c r="I105" s="592"/>
      <c r="J105" s="592"/>
      <c r="K105" s="592"/>
      <c r="L105" s="627"/>
      <c r="M105" s="628"/>
      <c r="N105" s="628"/>
      <c r="O105" s="628"/>
    </row>
    <row r="106" spans="1:15" ht="13.5" thickBot="1" x14ac:dyDescent="0.25">
      <c r="A106" s="571"/>
      <c r="B106" s="633" t="s">
        <v>26</v>
      </c>
      <c r="C106" s="592"/>
      <c r="D106" s="592"/>
      <c r="E106" s="592"/>
      <c r="F106" s="592"/>
      <c r="G106" s="592"/>
      <c r="H106" s="592"/>
      <c r="I106" s="592"/>
      <c r="J106" s="592"/>
      <c r="K106" s="592"/>
      <c r="L106" s="627"/>
      <c r="M106" s="628"/>
      <c r="N106" s="628"/>
      <c r="O106" s="628"/>
    </row>
    <row r="107" spans="1:15" x14ac:dyDescent="0.2">
      <c r="A107" s="571"/>
      <c r="B107" s="635" t="s">
        <v>227</v>
      </c>
      <c r="C107" s="592"/>
      <c r="D107" s="592"/>
      <c r="E107" s="592"/>
      <c r="F107" s="592"/>
      <c r="G107" s="592"/>
      <c r="H107" s="592"/>
      <c r="I107" s="592">
        <v>1</v>
      </c>
      <c r="J107" s="592"/>
      <c r="K107" s="592">
        <v>1</v>
      </c>
      <c r="L107" s="627">
        <v>2</v>
      </c>
      <c r="M107" s="628"/>
      <c r="N107" s="628"/>
      <c r="O107" s="628"/>
    </row>
    <row r="108" spans="1:15" x14ac:dyDescent="0.2">
      <c r="A108" s="571"/>
      <c r="B108" s="636" t="s">
        <v>228</v>
      </c>
      <c r="C108" s="592"/>
      <c r="D108" s="592"/>
      <c r="E108" s="592"/>
      <c r="F108" s="592"/>
      <c r="G108" s="592"/>
      <c r="H108" s="592"/>
      <c r="I108" s="592">
        <v>1</v>
      </c>
      <c r="J108" s="592">
        <v>1</v>
      </c>
      <c r="K108" s="592">
        <v>1</v>
      </c>
      <c r="L108" s="627">
        <v>3</v>
      </c>
      <c r="M108" s="628"/>
      <c r="N108" s="628"/>
      <c r="O108" s="628"/>
    </row>
    <row r="109" spans="1:15" x14ac:dyDescent="0.2">
      <c r="A109" s="571"/>
      <c r="B109" s="637" t="s">
        <v>230</v>
      </c>
      <c r="C109" s="592"/>
      <c r="D109" s="592"/>
      <c r="E109" s="592"/>
      <c r="F109" s="592"/>
      <c r="G109" s="592"/>
      <c r="H109" s="592"/>
      <c r="I109" s="592">
        <v>1</v>
      </c>
      <c r="J109" s="592">
        <v>2</v>
      </c>
      <c r="K109" s="592"/>
      <c r="L109" s="627">
        <v>3</v>
      </c>
      <c r="M109" s="628"/>
      <c r="N109" s="628"/>
      <c r="O109" s="628"/>
    </row>
    <row r="110" spans="1:15" x14ac:dyDescent="0.2">
      <c r="A110" s="571"/>
      <c r="B110" s="636" t="s">
        <v>228</v>
      </c>
      <c r="C110" s="592"/>
      <c r="D110" s="592"/>
      <c r="E110" s="592"/>
      <c r="F110" s="592"/>
      <c r="G110" s="592"/>
      <c r="H110" s="592"/>
      <c r="I110" s="592">
        <v>1</v>
      </c>
      <c r="J110" s="592">
        <v>1</v>
      </c>
      <c r="K110" s="592">
        <v>1</v>
      </c>
      <c r="L110" s="627">
        <v>2</v>
      </c>
      <c r="M110" s="628"/>
      <c r="N110" s="628"/>
      <c r="O110" s="628"/>
    </row>
    <row r="111" spans="1:15" x14ac:dyDescent="0.2">
      <c r="A111" s="571"/>
      <c r="B111" s="637" t="s">
        <v>413</v>
      </c>
      <c r="C111" s="592"/>
      <c r="D111" s="592"/>
      <c r="E111" s="592"/>
      <c r="F111" s="592"/>
      <c r="G111" s="592"/>
      <c r="H111" s="592"/>
      <c r="I111" s="592">
        <v>2</v>
      </c>
      <c r="J111" s="592">
        <v>1</v>
      </c>
      <c r="K111" s="592">
        <v>2</v>
      </c>
      <c r="L111" s="627">
        <v>5</v>
      </c>
      <c r="M111" s="628"/>
      <c r="N111" s="628"/>
      <c r="O111" s="628"/>
    </row>
    <row r="112" spans="1:15" x14ac:dyDescent="0.2">
      <c r="A112" s="571"/>
      <c r="B112" s="637" t="s">
        <v>236</v>
      </c>
      <c r="C112" s="592"/>
      <c r="D112" s="592"/>
      <c r="E112" s="592"/>
      <c r="F112" s="592"/>
      <c r="G112" s="592"/>
      <c r="H112" s="592"/>
      <c r="I112" s="592"/>
      <c r="J112" s="592">
        <v>1</v>
      </c>
      <c r="K112" s="592">
        <v>2</v>
      </c>
      <c r="L112" s="627">
        <v>3</v>
      </c>
      <c r="M112" s="628"/>
      <c r="N112" s="628"/>
      <c r="O112" s="628"/>
    </row>
    <row r="113" spans="1:15" ht="13.5" thickBot="1" x14ac:dyDescent="0.25">
      <c r="A113" s="571"/>
      <c r="B113" s="638" t="s">
        <v>237</v>
      </c>
      <c r="C113" s="592"/>
      <c r="D113" s="592"/>
      <c r="E113" s="592"/>
      <c r="F113" s="592">
        <v>1</v>
      </c>
      <c r="G113" s="592"/>
      <c r="H113" s="592"/>
      <c r="I113" s="592">
        <v>2</v>
      </c>
      <c r="J113" s="592"/>
      <c r="K113" s="592"/>
      <c r="L113" s="627">
        <v>3</v>
      </c>
      <c r="M113" s="628"/>
      <c r="N113" s="628"/>
      <c r="O113" s="628"/>
    </row>
    <row r="114" spans="1:15" x14ac:dyDescent="0.2">
      <c r="A114" s="571"/>
      <c r="B114" s="632"/>
      <c r="C114" s="592"/>
      <c r="D114" s="592"/>
      <c r="E114" s="592"/>
      <c r="F114" s="592"/>
      <c r="G114" s="592"/>
      <c r="H114" s="592"/>
      <c r="I114" s="592"/>
      <c r="J114" s="592"/>
      <c r="K114" s="592"/>
      <c r="L114" s="627"/>
      <c r="M114" s="628"/>
      <c r="N114" s="628"/>
      <c r="O114" s="628"/>
    </row>
    <row r="115" spans="1:15" ht="13.5" thickBot="1" x14ac:dyDescent="0.25">
      <c r="A115" s="571"/>
      <c r="B115" s="633" t="s">
        <v>27</v>
      </c>
      <c r="C115" s="592"/>
      <c r="D115" s="592"/>
      <c r="E115" s="592"/>
      <c r="F115" s="592"/>
      <c r="G115" s="592"/>
      <c r="H115" s="592"/>
      <c r="I115" s="592"/>
      <c r="J115" s="592"/>
      <c r="K115" s="592"/>
      <c r="L115" s="627"/>
      <c r="M115" s="628"/>
      <c r="N115" s="628"/>
      <c r="O115" s="628"/>
    </row>
    <row r="116" spans="1:15" x14ac:dyDescent="0.2">
      <c r="A116" s="571"/>
      <c r="B116" s="634" t="s">
        <v>412</v>
      </c>
      <c r="C116" s="592"/>
      <c r="D116" s="592"/>
      <c r="E116" s="592"/>
      <c r="F116" s="592"/>
      <c r="G116" s="592"/>
      <c r="H116" s="592"/>
      <c r="I116" s="592">
        <v>1</v>
      </c>
      <c r="J116" s="592">
        <v>2</v>
      </c>
      <c r="K116" s="592">
        <v>2</v>
      </c>
      <c r="L116" s="627">
        <v>5</v>
      </c>
      <c r="M116" s="628"/>
      <c r="N116" s="628"/>
      <c r="O116" s="628"/>
    </row>
    <row r="117" spans="1:15" x14ac:dyDescent="0.2">
      <c r="A117" s="571"/>
      <c r="B117" s="630" t="s">
        <v>163</v>
      </c>
      <c r="C117" s="592"/>
      <c r="D117" s="592">
        <v>1</v>
      </c>
      <c r="E117" s="592">
        <v>1</v>
      </c>
      <c r="F117" s="592"/>
      <c r="G117" s="592"/>
      <c r="H117" s="592"/>
      <c r="I117" s="592">
        <v>1</v>
      </c>
      <c r="J117" s="592"/>
      <c r="K117" s="592">
        <v>2</v>
      </c>
      <c r="L117" s="627">
        <v>5</v>
      </c>
      <c r="M117" s="628"/>
      <c r="N117" s="628"/>
      <c r="O117" s="628"/>
    </row>
    <row r="118" spans="1:15" x14ac:dyDescent="0.2">
      <c r="A118" s="571"/>
      <c r="B118" s="637" t="s">
        <v>285</v>
      </c>
      <c r="C118" s="596"/>
      <c r="D118" s="596"/>
      <c r="E118" s="596"/>
      <c r="F118" s="596"/>
      <c r="G118" s="596"/>
      <c r="H118" s="596">
        <v>2</v>
      </c>
      <c r="I118" s="596"/>
      <c r="J118" s="596"/>
      <c r="K118" s="596">
        <v>1</v>
      </c>
      <c r="L118" s="627">
        <v>3</v>
      </c>
      <c r="M118" s="628"/>
      <c r="N118" s="628"/>
      <c r="O118" s="628"/>
    </row>
    <row r="119" spans="1:15" ht="13.5" thickBot="1" x14ac:dyDescent="0.25">
      <c r="A119" s="571"/>
      <c r="B119" s="639" t="s">
        <v>287</v>
      </c>
      <c r="C119" s="599"/>
      <c r="D119" s="599"/>
      <c r="E119" s="599"/>
      <c r="F119" s="599"/>
      <c r="G119" s="599"/>
      <c r="H119" s="599">
        <v>2</v>
      </c>
      <c r="I119" s="599">
        <v>3</v>
      </c>
      <c r="J119" s="599">
        <v>2</v>
      </c>
      <c r="K119" s="599"/>
      <c r="L119" s="627">
        <v>7</v>
      </c>
      <c r="M119" s="628"/>
      <c r="N119" s="628"/>
      <c r="O119" s="628"/>
    </row>
    <row r="120" spans="1:15" ht="13.5" thickBot="1" x14ac:dyDescent="0.25">
      <c r="A120" s="571"/>
      <c r="B120" s="640" t="s">
        <v>414</v>
      </c>
      <c r="C120" s="641"/>
      <c r="D120" s="641"/>
      <c r="E120" s="642"/>
      <c r="F120" s="642"/>
      <c r="G120" s="642"/>
      <c r="H120" s="641"/>
      <c r="I120" s="641"/>
      <c r="J120" s="641"/>
      <c r="K120" s="641"/>
      <c r="L120" s="576">
        <f>SUM(L97:L119)</f>
        <v>69</v>
      </c>
    </row>
    <row r="121" spans="1:15" x14ac:dyDescent="0.2">
      <c r="E121" s="643"/>
      <c r="F121" s="643"/>
      <c r="G121" s="643"/>
    </row>
    <row r="122" spans="1:15" x14ac:dyDescent="0.2">
      <c r="E122" s="643"/>
      <c r="F122" s="643"/>
      <c r="G122" s="643"/>
    </row>
    <row r="123" spans="1:15" x14ac:dyDescent="0.2">
      <c r="E123" s="643"/>
      <c r="F123" s="643"/>
      <c r="G123" s="643"/>
    </row>
    <row r="124" spans="1:15" x14ac:dyDescent="0.2">
      <c r="E124" s="643"/>
      <c r="F124" s="643"/>
      <c r="G124" s="643"/>
    </row>
    <row r="125" spans="1:15" x14ac:dyDescent="0.2">
      <c r="H125" s="644"/>
    </row>
  </sheetData>
  <sheetProtection selectLockedCells="1" selectUnlockedCells="1"/>
  <mergeCells count="25">
    <mergeCell ref="F61:F62"/>
    <mergeCell ref="G61:G62"/>
    <mergeCell ref="L61:L62"/>
    <mergeCell ref="E63:E64"/>
    <mergeCell ref="G63:G64"/>
    <mergeCell ref="L63:L64"/>
    <mergeCell ref="F65:F66"/>
    <mergeCell ref="H65:H66"/>
    <mergeCell ref="L65:L66"/>
    <mergeCell ref="E83:E84"/>
    <mergeCell ref="F83:F84"/>
    <mergeCell ref="L83:L84"/>
    <mergeCell ref="L67:L68"/>
    <mergeCell ref="H67:H68"/>
    <mergeCell ref="I67:I68"/>
    <mergeCell ref="G83:G84"/>
    <mergeCell ref="F89:F90"/>
    <mergeCell ref="G89:G90"/>
    <mergeCell ref="L89:L90"/>
    <mergeCell ref="F85:F86"/>
    <mergeCell ref="H85:H86"/>
    <mergeCell ref="L85:L86"/>
    <mergeCell ref="F87:F88"/>
    <mergeCell ref="H87:H88"/>
    <mergeCell ref="L87:L88"/>
  </mergeCells>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pagina 1</vt:lpstr>
      <vt:lpstr>an I</vt:lpstr>
      <vt:lpstr>an II</vt:lpstr>
      <vt:lpstr>an III</vt:lpstr>
      <vt:lpstr>an IV</vt:lpstr>
      <vt:lpstr>Bilant</vt:lpstr>
      <vt:lpstr>Competente</vt:lpstr>
      <vt:lpstr>Anexa grila 2</vt:lpstr>
      <vt:lpstr>'an III'!Excel_BuiltIn_Print_Area</vt:lpstr>
      <vt:lpstr>Competente!Excel_BuiltIn_Print_Area</vt:lpstr>
      <vt:lpstr>Competente!Print_Area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Crenguta</dc:creator>
  <cp:lastModifiedBy>Daniela</cp:lastModifiedBy>
  <dcterms:created xsi:type="dcterms:W3CDTF">2020-06-11T12:26:26Z</dcterms:created>
  <dcterms:modified xsi:type="dcterms:W3CDTF">2021-12-21T07:58:48Z</dcterms:modified>
</cp:coreProperties>
</file>