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Pagina 1" sheetId="1" r:id="rId1"/>
    <sheet name="an I" sheetId="2" r:id="rId2"/>
    <sheet name="an II" sheetId="3" r:id="rId3"/>
    <sheet name="an III" sheetId="4" r:id="rId4"/>
    <sheet name="an IV" sheetId="5" r:id="rId5"/>
    <sheet name="Bilant " sheetId="6" r:id="rId6"/>
    <sheet name="COMPETENTE" sheetId="7" r:id="rId7"/>
  </sheets>
  <definedNames>
    <definedName name="_xlnm.Print_Area" localSheetId="2">'an II'!$A$1:$Q$59</definedName>
    <definedName name="_xlnm.Print_Area" localSheetId="3">'an III'!$A$1:$Q$70</definedName>
  </definedNames>
  <calcPr fullCalcOnLoad="1"/>
</workbook>
</file>

<file path=xl/sharedStrings.xml><?xml version="1.0" encoding="utf-8"?>
<sst xmlns="http://schemas.openxmlformats.org/spreadsheetml/2006/main" count="712" uniqueCount="359">
  <si>
    <t>ANUL I</t>
  </si>
  <si>
    <t>Discipline obligatorii</t>
  </si>
  <si>
    <t>Sem. 1</t>
  </si>
  <si>
    <t>Sem. 2</t>
  </si>
  <si>
    <t>C</t>
  </si>
  <si>
    <t>S</t>
  </si>
  <si>
    <t>L</t>
  </si>
  <si>
    <t>P</t>
  </si>
  <si>
    <t>E</t>
  </si>
  <si>
    <t>Discipline facultative</t>
  </si>
  <si>
    <t>ANUL II</t>
  </si>
  <si>
    <t>ANUL III</t>
  </si>
  <si>
    <t>ANUL IV</t>
  </si>
  <si>
    <t>Nr. crt.</t>
  </si>
  <si>
    <t>%</t>
  </si>
  <si>
    <t>Nr. credite</t>
  </si>
  <si>
    <t>DISCIPLINE FUNDAMENTALE</t>
  </si>
  <si>
    <t>DISCIPLINE COMPLEMENTARE</t>
  </si>
  <si>
    <t>UNIVERSITATEA "ŞTEFAN CEL MARE" SUCEAVA</t>
  </si>
  <si>
    <t>An I</t>
  </si>
  <si>
    <t>An II</t>
  </si>
  <si>
    <t>An III</t>
  </si>
  <si>
    <t>An IV</t>
  </si>
  <si>
    <t>DISCIPLINE DE SPECIALITATE</t>
  </si>
  <si>
    <t>-</t>
  </si>
  <si>
    <t xml:space="preserve">PLAN  DE ÎNVĂŢĂMÂNT </t>
  </si>
  <si>
    <t>Cod disciplină</t>
  </si>
  <si>
    <t>Total ore obligatorii pe săptămână</t>
  </si>
  <si>
    <t>Discipline opţionale</t>
  </si>
  <si>
    <t>Total ore opţionale pe săptămână</t>
  </si>
  <si>
    <t>Total ore facultative pe săptămână</t>
  </si>
  <si>
    <t>NUMĂR ORE CURS / ORE APLICAŢII</t>
  </si>
  <si>
    <t xml:space="preserve">                                             </t>
  </si>
  <si>
    <t>Matematici speciale</t>
  </si>
  <si>
    <t>Mecanisme</t>
  </si>
  <si>
    <t>Tehnologia materialelor (1)</t>
  </si>
  <si>
    <t>Tehnologia materialelor (2)</t>
  </si>
  <si>
    <t>Electrotehnică şi maşini electrice</t>
  </si>
  <si>
    <t>Analiză matematică</t>
  </si>
  <si>
    <t>Ştiinţa şi ingineria materialelor (1)</t>
  </si>
  <si>
    <t>Mecanică</t>
  </si>
  <si>
    <t>Ştiinţa şi ingineria materialelor (2)</t>
  </si>
  <si>
    <t>Fizică</t>
  </si>
  <si>
    <t>Metode numerice</t>
  </si>
  <si>
    <t>Organe de maşini (1)</t>
  </si>
  <si>
    <t>Organe de maşini (2)</t>
  </si>
  <si>
    <t xml:space="preserve">Geometrie descriptivă </t>
  </si>
  <si>
    <t>Rezistenţa materialelor (1)</t>
  </si>
  <si>
    <t>Rezistenţa materialelor (2)</t>
  </si>
  <si>
    <t>Tratamente termice</t>
  </si>
  <si>
    <t xml:space="preserve"> </t>
  </si>
  <si>
    <t>I*</t>
  </si>
  <si>
    <t>V*</t>
  </si>
  <si>
    <t>Notă:</t>
  </si>
  <si>
    <t>5E</t>
  </si>
  <si>
    <t>Analiza activităţilor economice</t>
  </si>
  <si>
    <t>Total</t>
  </si>
  <si>
    <t>2C</t>
  </si>
  <si>
    <t>1C</t>
  </si>
  <si>
    <t>2E</t>
  </si>
  <si>
    <t>Martinescu</t>
  </si>
  <si>
    <t>Macsiniuc Cornelia</t>
  </si>
  <si>
    <t>4E</t>
  </si>
  <si>
    <t>1E</t>
  </si>
  <si>
    <t>Informatică aplicată</t>
  </si>
  <si>
    <t>Sem. 5</t>
  </si>
  <si>
    <t>Sem. 6</t>
  </si>
  <si>
    <t>Sem. 4</t>
  </si>
  <si>
    <t>Sem. 3</t>
  </si>
  <si>
    <t>Sem. 7</t>
  </si>
  <si>
    <t>Sem. 8</t>
  </si>
  <si>
    <t xml:space="preserve">                                  BILANŢ</t>
  </si>
  <si>
    <t>CATEGORIA DISCIPLINEI</t>
  </si>
  <si>
    <t>Total nr. ore
fizice</t>
  </si>
  <si>
    <t xml:space="preserve">% </t>
  </si>
  <si>
    <t>realizat</t>
  </si>
  <si>
    <t>recom.</t>
  </si>
  <si>
    <t xml:space="preserve">DISCIPLINE OBLIGATORII </t>
  </si>
  <si>
    <t xml:space="preserve">Practică </t>
  </si>
  <si>
    <t xml:space="preserve">DISCIPLINE OPŢIONALE </t>
  </si>
  <si>
    <t>TOTAL Obligatorii şi opţionale</t>
  </si>
  <si>
    <t>DISCIPLINE FACULTATIVE</t>
  </si>
  <si>
    <t>Nr. de ore</t>
  </si>
  <si>
    <t>Curs</t>
  </si>
  <si>
    <t>Aplicaţii</t>
  </si>
  <si>
    <t>DISCIPLINE ÎN DOMENIU</t>
  </si>
  <si>
    <t>Nr.</t>
  </si>
  <si>
    <t>Forma de</t>
  </si>
  <si>
    <t>Nr. forme de verificare</t>
  </si>
  <si>
    <t>crt.</t>
  </si>
  <si>
    <t>verificare</t>
  </si>
  <si>
    <t>Examen</t>
  </si>
  <si>
    <t>Colocviu</t>
  </si>
  <si>
    <t>TOTAL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</si>
  <si>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</si>
  <si>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r>
      <t>Domeniul:</t>
    </r>
    <r>
      <rPr>
        <b/>
        <i/>
        <sz val="10"/>
        <rFont val="Arial CE"/>
        <family val="0"/>
      </rPr>
      <t xml:space="preserve"> Inginerie Industrială</t>
    </r>
  </si>
  <si>
    <r>
      <t xml:space="preserve">Program de studiu: </t>
    </r>
    <r>
      <rPr>
        <b/>
        <i/>
        <sz val="10"/>
        <rFont val="Arial"/>
        <family val="2"/>
      </rPr>
      <t>TEHNOLOGIA CONSTRUCŢIILOR DE MAŞINI</t>
    </r>
  </si>
  <si>
    <r>
      <t xml:space="preserve">Durata studiilor: </t>
    </r>
    <r>
      <rPr>
        <b/>
        <i/>
        <sz val="10"/>
        <rFont val="Arial"/>
        <family val="2"/>
      </rPr>
      <t>4 ani</t>
    </r>
  </si>
  <si>
    <r>
      <t xml:space="preserve">Domeniul: </t>
    </r>
    <r>
      <rPr>
        <b/>
        <i/>
        <sz val="10"/>
        <rFont val="Arial CE"/>
        <family val="0"/>
      </rPr>
      <t>Inginerie Industrială</t>
    </r>
  </si>
  <si>
    <r>
      <t>Durata studiilor:</t>
    </r>
    <r>
      <rPr>
        <b/>
        <i/>
        <sz val="10"/>
        <rFont val="Arial"/>
        <family val="2"/>
      </rPr>
      <t xml:space="preserve"> 4 ani</t>
    </r>
  </si>
  <si>
    <r>
      <t>Domeniul:</t>
    </r>
    <r>
      <rPr>
        <b/>
        <i/>
        <sz val="10"/>
        <rFont val="Arial CE"/>
        <family val="0"/>
      </rPr>
      <t xml:space="preserve"> INGINERIE INDUSTRIALĂ</t>
    </r>
  </si>
  <si>
    <r>
      <t xml:space="preserve">Durata studiilor: </t>
    </r>
    <r>
      <rPr>
        <b/>
        <i/>
        <sz val="10"/>
        <rFont val="Arial CE"/>
        <family val="0"/>
      </rPr>
      <t>4 ani</t>
    </r>
  </si>
  <si>
    <t>PLAN DE ÎNVĂȚĂMÂNT</t>
  </si>
  <si>
    <r>
      <t xml:space="preserve">Forma de învăţământ: </t>
    </r>
    <r>
      <rPr>
        <b/>
        <i/>
        <sz val="10"/>
        <rFont val="Arial CE"/>
        <family val="0"/>
      </rPr>
      <t>cu frecvenţă</t>
    </r>
  </si>
  <si>
    <r>
      <t xml:space="preserve">Forma de învăţământ: </t>
    </r>
    <r>
      <rPr>
        <b/>
        <i/>
        <sz val="10"/>
        <rFont val="Arial"/>
        <family val="2"/>
      </rPr>
      <t>cu frecvenţă</t>
    </r>
  </si>
  <si>
    <r>
      <t>Forma de învăţământ:</t>
    </r>
    <r>
      <rPr>
        <b/>
        <i/>
        <sz val="10"/>
        <rFont val="Arial"/>
        <family val="2"/>
      </rPr>
      <t xml:space="preserve"> cu frecvenţă</t>
    </r>
  </si>
  <si>
    <t>Fiabilitate și mentenanță</t>
  </si>
  <si>
    <t xml:space="preserve">Ergonomie </t>
  </si>
  <si>
    <t>Managementul producției și al operațiunilor</t>
  </si>
  <si>
    <t>Managementul riscului</t>
  </si>
  <si>
    <t>Tehnologia sudării</t>
  </si>
  <si>
    <t>Management industrial</t>
  </si>
  <si>
    <t>Sisteme CAD/CAPP/CAM</t>
  </si>
  <si>
    <t>Metoda elementului finit</t>
  </si>
  <si>
    <t>Ingineria fabricației</t>
  </si>
  <si>
    <t>Optimizarea tehnologiilor de fabricație</t>
  </si>
  <si>
    <t>Economie generală</t>
  </si>
  <si>
    <t>Logistică</t>
  </si>
  <si>
    <t>PLAN DE ÎNVAŢAMÂNT</t>
  </si>
  <si>
    <t xml:space="preserve">           </t>
  </si>
  <si>
    <t>Psihologia educaţiei</t>
  </si>
  <si>
    <t>Pedagogie I</t>
  </si>
  <si>
    <t>Pedagogie II</t>
  </si>
  <si>
    <t>Didactica specialităţii</t>
  </si>
  <si>
    <t>Instruire asistată de calculator</t>
  </si>
  <si>
    <t xml:space="preserve">Practică pedagogică (în învăţământul preuniversitar obligatoriu) (1) </t>
  </si>
  <si>
    <t>Managementul clasei de elevi</t>
  </si>
  <si>
    <t xml:space="preserve">Practică pedagogică (în învăţământul preuniversitar obligatoriu) (2) </t>
  </si>
  <si>
    <t>Evaluare finală - Portofoliu didactic</t>
  </si>
  <si>
    <t>5E,
3C</t>
  </si>
  <si>
    <t>max 90</t>
  </si>
  <si>
    <t>min 10</t>
  </si>
  <si>
    <t>DS.08 11</t>
  </si>
  <si>
    <t>Desen tehnic și infografică (2)</t>
  </si>
  <si>
    <t>DS.05.18</t>
  </si>
  <si>
    <t>Competenţe profesionale</t>
  </si>
  <si>
    <t>Competențe transversale</t>
  </si>
  <si>
    <t>Cerinţe pentru obţinerea diplomei de inginer:</t>
  </si>
  <si>
    <t>de credite din disciplinele obligatorii conform planului de învățământ</t>
  </si>
  <si>
    <t xml:space="preserve">         10 credite la examenul de diplomă</t>
  </si>
  <si>
    <t>Chimie</t>
  </si>
  <si>
    <t>Limbi moderne (1)</t>
  </si>
  <si>
    <t>Limbi moderne (2)</t>
  </si>
  <si>
    <t>Limbi moderne (3)</t>
  </si>
  <si>
    <t>Toleranțe și control dimensional</t>
  </si>
  <si>
    <t>Desen tehnic și infografică (1)</t>
  </si>
  <si>
    <t>3C</t>
  </si>
  <si>
    <t>Bazele generării suprafeţelor pe mașini unelte</t>
  </si>
  <si>
    <t>Prelucrări prin deformare plastică la rece (1)</t>
  </si>
  <si>
    <t>Tehnologia construcțiilor de mașini  (1)</t>
  </si>
  <si>
    <t>Vibrații mecanice</t>
  </si>
  <si>
    <t>Managementul întreținerii sistemelor de producție</t>
  </si>
  <si>
    <t>Discipline opționale</t>
  </si>
  <si>
    <t>Tehnologii de asamblare</t>
  </si>
  <si>
    <t>Tehnologia construcțiilor de mașini (2)</t>
  </si>
  <si>
    <t>Prelucrări prin deformare plastică la rece (2)</t>
  </si>
  <si>
    <t>Tehnologii de prelucrare pe MUCN</t>
  </si>
  <si>
    <t>Managementul întreprinderilor mici și mijlocii</t>
  </si>
  <si>
    <t>TOTAL ore program de studiu</t>
  </si>
  <si>
    <t>Educaţie fizică și sport (1)</t>
  </si>
  <si>
    <t>Educaţie fizică și sport (2)</t>
  </si>
  <si>
    <t>Educaţie fizică și sport (3)</t>
  </si>
  <si>
    <t>Educaţie fizică și sport (4)</t>
  </si>
  <si>
    <t xml:space="preserve">             Rector,                                                 Decan,                                       Director departament,                         Responsabil program de studii,</t>
  </si>
  <si>
    <t xml:space="preserve">             Rector,                                                 Decan,                                       Director departament,                        Responsabil program de studii,</t>
  </si>
  <si>
    <t>Algebră liniară, geometrie analitică şi 
diferenţială</t>
  </si>
  <si>
    <t>Comunicare</t>
  </si>
  <si>
    <t>Mecanica fluidelor şi mașini hidraulice</t>
  </si>
  <si>
    <t>Termotehnică şi mașini termice</t>
  </si>
  <si>
    <t>Fabricarea pieselor din mase plastice și compozite</t>
  </si>
  <si>
    <t>Fabricație asistată de calculator - sisteme CAM</t>
  </si>
  <si>
    <r>
      <t xml:space="preserve">Domeniul de licenţă: </t>
    </r>
    <r>
      <rPr>
        <b/>
        <i/>
        <sz val="12"/>
        <rFont val="Arial CE"/>
        <family val="0"/>
      </rPr>
      <t>INGINERIE INDUSTRIALĂ</t>
    </r>
  </si>
  <si>
    <r>
      <t xml:space="preserve">Program de studiu: </t>
    </r>
    <r>
      <rPr>
        <b/>
        <i/>
        <sz val="12"/>
        <rFont val="Arial"/>
        <family val="2"/>
      </rPr>
      <t>TEHNOLOGIA CONSTRUCŢIILOR DE MAŞINI</t>
    </r>
  </si>
  <si>
    <r>
      <t>Forma de învăţământ:</t>
    </r>
    <r>
      <rPr>
        <b/>
        <i/>
        <sz val="12"/>
        <rFont val="Arial"/>
        <family val="2"/>
      </rPr>
      <t xml:space="preserve"> cu frecvenţă</t>
    </r>
  </si>
  <si>
    <r>
      <t xml:space="preserve">Durata studiilor: </t>
    </r>
    <r>
      <rPr>
        <b/>
        <i/>
        <sz val="12"/>
        <rFont val="Arial"/>
        <family val="2"/>
      </rPr>
      <t>4 ani</t>
    </r>
  </si>
  <si>
    <r>
      <t>Titlul absolventului :</t>
    </r>
    <r>
      <rPr>
        <b/>
        <i/>
        <sz val="12"/>
        <rFont val="Arial"/>
        <family val="2"/>
      </rPr>
      <t xml:space="preserve"> INGINER</t>
    </r>
  </si>
  <si>
    <t>4C</t>
  </si>
  <si>
    <t>Prelucrări prin așchiere și scule așchietoare</t>
  </si>
  <si>
    <t>DD.04 09</t>
  </si>
  <si>
    <t>5E,
4C</t>
  </si>
  <si>
    <t>4E,
4C</t>
  </si>
  <si>
    <t xml:space="preserve">      UNIVERSITATEA "ŞTEFAN CEL MARE" DIN SUCEAVA</t>
  </si>
  <si>
    <t>UNIVERSITATEA "ŞTEFAN CEL MARE" DIN SUCEAVA</t>
  </si>
  <si>
    <t>Structura anului universitar</t>
  </si>
  <si>
    <t>Nr. săptămâni</t>
  </si>
  <si>
    <t xml:space="preserve"> Nr.ore fizice 
pe săptămână*</t>
  </si>
  <si>
    <t>Anul de studii</t>
  </si>
  <si>
    <t>Sem. I</t>
  </si>
  <si>
    <t>Sem. II</t>
  </si>
  <si>
    <t>I</t>
  </si>
  <si>
    <t>II</t>
  </si>
  <si>
    <t>III</t>
  </si>
  <si>
    <t>IV</t>
  </si>
  <si>
    <t>*Discipline obligatorii + opţionale</t>
  </si>
  <si>
    <t>Total ore opționale pe săptămână</t>
  </si>
  <si>
    <t xml:space="preserve">      Facultatea de Inginerie Mecanică, Autovehicule și Robotică</t>
  </si>
  <si>
    <t>Facultatea de Inginerie Mecanică, Autovehicule și Robotică</t>
  </si>
  <si>
    <t>CP2 Asocierea cunoştinţelor, principiilor şi metodelor din ştiinţele tehnice ale domeniului cu reprezentări grafice pentru rezolvarea de sarcini specifice</t>
  </si>
  <si>
    <t xml:space="preserve">CP4 Elaborarea proceselor tehnologice de fabricare </t>
  </si>
  <si>
    <t>CP5 Proiectarea si exploatarea echipamentelor de fabricare</t>
  </si>
  <si>
    <t>Prof.dr.ing. Valentin POPA                   Prof.dr.ing. Ilie MUSCĂ                 Conf.dr.ing. Delia CERLINCĂ              Prof.dr.hab.ing. Costel MIRONEASA</t>
  </si>
  <si>
    <t>Prof.dr.ing. Valentin POPA                   Prof.dr.ing. Ilie MUSCĂ             Conf.dr.ing. Delia CERLINCĂ              Prof.dr.hab.ing. Costel MIRONEASA</t>
  </si>
  <si>
    <r>
      <t xml:space="preserve">            </t>
    </r>
    <r>
      <rPr>
        <b/>
        <sz val="7"/>
        <rFont val="Arial CE"/>
        <family val="0"/>
      </rPr>
      <t>Rector,                                                   Decan,                                   Director departament,                      Responsabil program de studii,</t>
    </r>
  </si>
  <si>
    <t xml:space="preserve">             Rector,                                                  Decan,                                       Director departament,                       Responsabil program de studii,</t>
  </si>
  <si>
    <t>1*</t>
  </si>
  <si>
    <t>I* - numărul de ore necesare pregătirii individuale într-un semestru; V* - forma de verificare</t>
  </si>
  <si>
    <t>C* - Colocviu (Admis/Respins), Creditele aferente disciplinei Educație fizică și sport se acordă peste cele obligatorii și nu se pot transfera pentru a atinge numărul de credite obligatorii</t>
  </si>
  <si>
    <t>C*</t>
  </si>
  <si>
    <t>Mecanisme (Proiect)</t>
  </si>
  <si>
    <t>Practică de domeniu, 90 ore</t>
  </si>
  <si>
    <t>Organe de maşini (Proiect 1)</t>
  </si>
  <si>
    <t>Organe de maşini (Proiect 2)</t>
  </si>
  <si>
    <t>Mașini-unelte (1)</t>
  </si>
  <si>
    <t>Practică de specialitate (90 ore)</t>
  </si>
  <si>
    <t>5E,
5C</t>
  </si>
  <si>
    <t>Limbi moderne (5)</t>
  </si>
  <si>
    <t>Cod disciplină DPPD.NIV.1</t>
  </si>
  <si>
    <t>USV.FIM.TCM</t>
  </si>
  <si>
    <r>
      <t xml:space="preserve">Cod disciplină </t>
    </r>
    <r>
      <rPr>
        <sz val="7"/>
        <rFont val="Arial"/>
        <family val="2"/>
      </rPr>
      <t>USV.FIM.TCM</t>
    </r>
  </si>
  <si>
    <r>
      <t xml:space="preserve">Cod disciplină </t>
    </r>
    <r>
      <rPr>
        <vertAlign val="superscript"/>
        <sz val="8"/>
        <rFont val="Arial"/>
        <family val="2"/>
      </rPr>
      <t>1)</t>
    </r>
    <r>
      <rPr>
        <sz val="7"/>
        <rFont val="Arial"/>
        <family val="2"/>
      </rPr>
      <t xml:space="preserve">DPPD.NIV.1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USV.FIM.TCM</t>
    </r>
  </si>
  <si>
    <t>Dinamică</t>
  </si>
  <si>
    <t>Componentele electronice ale vehiculelor rutiere</t>
  </si>
  <si>
    <t>Dinamica vehiculelor rutiere</t>
  </si>
  <si>
    <t>Dinamica vehiculelor rutiere (Proiect)</t>
  </si>
  <si>
    <t>Construcția vehiculelor rutiere</t>
  </si>
  <si>
    <t>4E, 2C</t>
  </si>
  <si>
    <t>Managementul calității</t>
  </si>
  <si>
    <t>Tehnologia construcțiilor de mașini (Proiect)</t>
  </si>
  <si>
    <t>Mașini-unelte (2)</t>
  </si>
  <si>
    <t>Dispozitive tehnologice (Proiect)</t>
  </si>
  <si>
    <t>Elaborarea proiectului de diplomă</t>
  </si>
  <si>
    <t>DS.08.20</t>
  </si>
  <si>
    <t>DS.08.19</t>
  </si>
  <si>
    <t>DS.08.18</t>
  </si>
  <si>
    <t>DS.08.17</t>
  </si>
  <si>
    <t>DS.07.16</t>
  </si>
  <si>
    <t>DS.07.15</t>
  </si>
  <si>
    <t>DS.07.14</t>
  </si>
  <si>
    <t>DS.07.13</t>
  </si>
  <si>
    <t>Construcția vehiculelor rutiere (Proiect)</t>
  </si>
  <si>
    <t>Motoare cu ardere internă</t>
  </si>
  <si>
    <t>Motoare cu ardere internă (Proiect)</t>
  </si>
  <si>
    <t>Diagnosticarea vehiculelor rutiere</t>
  </si>
  <si>
    <t>Antreprenoriat</t>
  </si>
  <si>
    <t>1E,</t>
  </si>
  <si>
    <r>
      <t xml:space="preserve">            </t>
    </r>
    <r>
      <rPr>
        <b/>
        <sz val="7"/>
        <rFont val="Arial CE"/>
        <family val="0"/>
      </rPr>
      <t xml:space="preserve"> Rector,                                                  Decan,                            Director departament,                     Responsabil program de studii,</t>
    </r>
  </si>
  <si>
    <t>3E,
7C</t>
  </si>
  <si>
    <t>Practică pentru proiectul de diplomă (60 ore)</t>
  </si>
  <si>
    <t>Dispozitive tehnologice</t>
  </si>
  <si>
    <t>DD.07.01</t>
  </si>
  <si>
    <t>DS.07.02</t>
  </si>
  <si>
    <t>DS.07.03</t>
  </si>
  <si>
    <t>DS.07.04</t>
  </si>
  <si>
    <t>DD.07.05</t>
  </si>
  <si>
    <t>DD.07.06</t>
  </si>
  <si>
    <t>DS.08.08</t>
  </si>
  <si>
    <t>DS.08.09</t>
  </si>
  <si>
    <t>DD.08.10</t>
  </si>
  <si>
    <t>DS.08.12</t>
  </si>
  <si>
    <t>DF.01.01</t>
  </si>
  <si>
    <t>DF.01.02</t>
  </si>
  <si>
    <t>DD.01.03</t>
  </si>
  <si>
    <t>DF.01.04</t>
  </si>
  <si>
    <t>DF.01.05</t>
  </si>
  <si>
    <t>DF.01.06</t>
  </si>
  <si>
    <t>DC.01.07</t>
  </si>
  <si>
    <t>DC.01.08</t>
  </si>
  <si>
    <t>DC.01.09</t>
  </si>
  <si>
    <t>DD.02.10</t>
  </si>
  <si>
    <t>DD.02.11</t>
  </si>
  <si>
    <t>DF.02.12</t>
  </si>
  <si>
    <t>DF.02.13</t>
  </si>
  <si>
    <t>DC.02.14</t>
  </si>
  <si>
    <t>DF.02.15</t>
  </si>
  <si>
    <t>DC.02.16</t>
  </si>
  <si>
    <t>DC.02.17</t>
  </si>
  <si>
    <t xml:space="preserve"> DF.01.01</t>
  </si>
  <si>
    <t>DF.02.02</t>
  </si>
  <si>
    <t>DF.03. 01</t>
  </si>
  <si>
    <t>DD.03.02</t>
  </si>
  <si>
    <t>DD.03.03</t>
  </si>
  <si>
    <t>DD.03.04</t>
  </si>
  <si>
    <t>DD.03.05</t>
  </si>
  <si>
    <t>DF.03.06</t>
  </si>
  <si>
    <t>DC.03.07</t>
  </si>
  <si>
    <t>DC.03.08</t>
  </si>
  <si>
    <t>DD.04.10</t>
  </si>
  <si>
    <t>DD.04.11</t>
  </si>
  <si>
    <t>DD.04.12</t>
  </si>
  <si>
    <t>DD.04.13</t>
  </si>
  <si>
    <t>DD.04.14</t>
  </si>
  <si>
    <t>DD.04.15</t>
  </si>
  <si>
    <t>DC.04.16</t>
  </si>
  <si>
    <t>DD.04.17</t>
  </si>
  <si>
    <t>DF.03.03</t>
  </si>
  <si>
    <t>DF.04.04</t>
  </si>
  <si>
    <t>DD.05.01</t>
  </si>
  <si>
    <t>DD.05.02</t>
  </si>
  <si>
    <t>DD.05.03</t>
  </si>
  <si>
    <t>DD.05.04</t>
  </si>
  <si>
    <t>DD.05.05</t>
  </si>
  <si>
    <t>DD.05.06</t>
  </si>
  <si>
    <t>DD.05.07</t>
  </si>
  <si>
    <t>DS.05.08</t>
  </si>
  <si>
    <t>DS.06.09</t>
  </si>
  <si>
    <t>DD.06.10</t>
  </si>
  <si>
    <t>DD.06.11</t>
  </si>
  <si>
    <t>DS.06.12</t>
  </si>
  <si>
    <t>DD.06.13</t>
  </si>
  <si>
    <t>DS.06.14</t>
  </si>
  <si>
    <t>DS.06.16</t>
  </si>
  <si>
    <t>DS.06.20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</si>
  <si>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DS.05.05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</si>
  <si>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DS.05.06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</si>
  <si>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DS.06.07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</si>
  <si>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DS.06.08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</si>
  <si>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DS.06.09</t>
    </r>
  </si>
  <si>
    <t>Nr.ore practică</t>
  </si>
  <si>
    <t>min. 17%</t>
  </si>
  <si>
    <t>min. 38%</t>
  </si>
  <si>
    <t>min. 25%</t>
  </si>
  <si>
    <t xml:space="preserve">max. 8% </t>
  </si>
  <si>
    <t>Proiectarea asistată de calculator a produselor -sisteme CAD</t>
  </si>
  <si>
    <t>Notă: I* - numărul de ore necesare pregătirii individuale într-un semestru; V* - forma de verificare</t>
  </si>
  <si>
    <t>2E,
3C</t>
  </si>
  <si>
    <t>Prelucrări prin deformare plastică la rece (Proiect)</t>
  </si>
  <si>
    <t>CP1 Efectuarea de calcule, demonstraţii şi aplicaţii, pentru rezolvarea de sarcini specifice ingineriei industriale pe baza cunoştinţelor din ştiinţele fundamentale</t>
  </si>
  <si>
    <t>CP3 Utilizarea de aplicaţii software şi a tehnologiilor digitale pentru rezolvarea de sarcini specifice ingineriei industriale, în general, şi pentru proiectarea asistată a produselor în particular</t>
  </si>
  <si>
    <t>CP6 Planificarea, conducerea şi asigurarea calităţii   proceselor de fabricare</t>
  </si>
  <si>
    <t>CT1 Aplicarea valorilor şi eticii profesiei de inginer, şi executarea responsabilă a sarcinilor profesionale în condiţii de autonomie restrânsă şi asistenţă calificată. Promovarea raţionamentului logic, convergent şi divergent, a aplicabilităţii practice, a evaluării şi autoevaluării în luarea deciziilor.</t>
  </si>
  <si>
    <t>CT2 Realizarea activităţilor şi exercitarea rolurilor specifice muncii în echipă pe diferite paliere ierarhice; Promovarea spiritului de iniţiativă, dialogului, cooperării, atitudinii pozitive şi respectului faţă de ceilalţi, diversităţii şi multiculturalităţii şi îmbunătăţirea continuă a propriei activităţi.</t>
  </si>
  <si>
    <t xml:space="preserve">CT3 Autoevaluarea obiectivă a nevoii de formare profesională continuă în scopul inserţiei pe piaţa muncii şi al adaptării la dinamica cerinţelor acesteia şi pentru dezvoltarea personală şi profesională. </t>
  </si>
  <si>
    <t>CT4 Utilizarea eficientă a abilităţilor lingvistice şi a cunoştinţelor de tehnologia informaţiei şi a comunicării.</t>
  </si>
  <si>
    <t xml:space="preserve">         Prof.dr.ing. Valentin POPA                       Prof.dr.ing. Ilie MUSCĂ                 Conf.dr.ing. Delia CERLINCĂ                         Prof.dr.hab.ing. Costel MIRONEASA</t>
  </si>
  <si>
    <t xml:space="preserve">                   Rector,                                                         Decan,                             Director departament,                             Responsabil program de studii,</t>
  </si>
  <si>
    <r>
      <t xml:space="preserve">Valabil începând cu anul universitar: </t>
    </r>
    <r>
      <rPr>
        <b/>
        <i/>
        <sz val="10"/>
        <rFont val="Arial"/>
        <family val="2"/>
      </rPr>
      <t>2022-2023</t>
    </r>
  </si>
  <si>
    <t>Robotizarea proceselor tehnologice</t>
  </si>
  <si>
    <t>Elemente de electronică</t>
  </si>
  <si>
    <t>DS.08.07</t>
  </si>
  <si>
    <t>Bazele cercetării exprimentale</t>
  </si>
  <si>
    <t>Ecologie şi protecţia mediului</t>
  </si>
  <si>
    <t>DS.06.15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</si>
  <si>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DC.05.28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</si>
  <si>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DS.05.29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</si>
  <si>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DS.05.30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</si>
  <si>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DS.06.31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</si>
  <si>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DS.06.32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</si>
  <si>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DS.06.33</t>
    </r>
  </si>
  <si>
    <t>DS.05.17</t>
  </si>
  <si>
    <t>DS.06.19</t>
  </si>
  <si>
    <t xml:space="preserve">DD.06.21 </t>
  </si>
  <si>
    <t xml:space="preserve">DD.06.22 </t>
  </si>
  <si>
    <t>DS.07.21</t>
  </si>
  <si>
    <t>DS.07.22</t>
  </si>
  <si>
    <t>DS.07.23</t>
  </si>
  <si>
    <t>DS.07.24</t>
  </si>
  <si>
    <t>DS.08.25</t>
  </si>
  <si>
    <t>DS.08.26</t>
  </si>
  <si>
    <t>DS.08.27</t>
  </si>
</sst>
</file>

<file path=xl/styles.xml><?xml version="1.0" encoding="utf-8"?>
<styleSheet xmlns="http://schemas.openxmlformats.org/spreadsheetml/2006/main">
  <numFmts count="5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0;[Red]0.00"/>
    <numFmt numFmtId="189" formatCode="0.000"/>
    <numFmt numFmtId="190" formatCode="0.0"/>
    <numFmt numFmtId="191" formatCode="0.0;[Red]0.0"/>
    <numFmt numFmtId="192" formatCode="0;[Red]0"/>
    <numFmt numFmtId="193" formatCode="0.0000"/>
    <numFmt numFmtId="194" formatCode="0.00000"/>
    <numFmt numFmtId="195" formatCode="&quot;Da&quot;;&quot;Da&quot;;&quot;Nu&quot;"/>
    <numFmt numFmtId="196" formatCode="&quot;Adevărat&quot;;&quot;Adevărat&quot;;&quot;Fals&quot;"/>
    <numFmt numFmtId="197" formatCode="&quot;Activat&quot;;&quot;Activat&quot;;&quot;Dezactivat&quot;"/>
    <numFmt numFmtId="198" formatCode="0.0%"/>
    <numFmt numFmtId="199" formatCode="#,##0.0"/>
    <numFmt numFmtId="200" formatCode="[$-418]d\ mmmm\ yyyy"/>
    <numFmt numFmtId="201" formatCode="0.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h:mm:ss\ AM/PM"/>
    <numFmt numFmtId="207" formatCode="[$¥€-2]\ #,##0.00_);[Red]\([$¥€-2]\ #,##0.00\)"/>
  </numFmts>
  <fonts count="8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4.5"/>
      <color indexed="2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6"/>
      <name val="Arial"/>
      <family val="2"/>
    </font>
    <font>
      <b/>
      <sz val="6"/>
      <name val="Arial CE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E"/>
      <family val="0"/>
    </font>
    <font>
      <b/>
      <i/>
      <sz val="10"/>
      <name val="Arial"/>
      <family val="2"/>
    </font>
    <font>
      <sz val="6"/>
      <color indexed="13"/>
      <name val="Arial"/>
      <family val="2"/>
    </font>
    <font>
      <sz val="10"/>
      <color indexed="13"/>
      <name val="Arial"/>
      <family val="2"/>
    </font>
    <font>
      <sz val="7"/>
      <name val="Arial CE"/>
      <family val="2"/>
    </font>
    <font>
      <b/>
      <sz val="7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"/>
      <name val="Arial"/>
      <family val="2"/>
    </font>
    <font>
      <b/>
      <i/>
      <sz val="12"/>
      <name val="Arial CE"/>
      <family val="0"/>
    </font>
    <font>
      <b/>
      <i/>
      <sz val="12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4.5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4.5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sz val="8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0" borderId="2" applyNumberFormat="0" applyFill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27" borderId="3" applyNumberFormat="0" applyAlignment="0" applyProtection="0"/>
    <xf numFmtId="0" fontId="7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53" applyFont="1" applyFill="1" applyBorder="1" applyAlignment="1">
      <alignment horizontal="center"/>
      <protection/>
    </xf>
    <xf numFmtId="0" fontId="1" fillId="0" borderId="26" xfId="53" applyFont="1" applyFill="1" applyBorder="1" applyAlignment="1">
      <alignment horizontal="center"/>
      <protection/>
    </xf>
    <xf numFmtId="0" fontId="1" fillId="0" borderId="27" xfId="53" applyFont="1" applyFill="1" applyBorder="1" applyAlignment="1">
      <alignment horizontal="center"/>
      <protection/>
    </xf>
    <xf numFmtId="0" fontId="1" fillId="0" borderId="21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24" xfId="53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22" xfId="53" applyFont="1" applyFill="1" applyBorder="1" applyAlignment="1">
      <alignment horizontal="center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53" applyFont="1" applyFill="1" applyBorder="1" applyAlignment="1">
      <alignment horizontal="center"/>
      <protection/>
    </xf>
    <xf numFmtId="0" fontId="24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92" fontId="1" fillId="0" borderId="16" xfId="0" applyNumberFormat="1" applyFont="1" applyFill="1" applyBorder="1" applyAlignment="1">
      <alignment horizontal="center"/>
    </xf>
    <xf numFmtId="190" fontId="1" fillId="0" borderId="16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9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49" fontId="1" fillId="0" borderId="40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justify" vertical="top" wrapText="1"/>
    </xf>
    <xf numFmtId="0" fontId="27" fillId="0" borderId="45" xfId="0" applyFont="1" applyBorder="1" applyAlignment="1">
      <alignment horizontal="justify" vertical="top" wrapText="1"/>
    </xf>
    <xf numFmtId="0" fontId="27" fillId="0" borderId="32" xfId="0" applyFont="1" applyBorder="1" applyAlignment="1">
      <alignment horizontal="justify" vertical="top" wrapText="1"/>
    </xf>
    <xf numFmtId="0" fontId="28" fillId="0" borderId="32" xfId="0" applyFont="1" applyBorder="1" applyAlignment="1">
      <alignment horizontal="right" vertical="top" wrapText="1"/>
    </xf>
    <xf numFmtId="0" fontId="27" fillId="0" borderId="33" xfId="0" applyFont="1" applyFill="1" applyBorder="1" applyAlignment="1">
      <alignment horizontal="justify" vertical="top" wrapText="1"/>
    </xf>
    <xf numFmtId="0" fontId="0" fillId="0" borderId="46" xfId="0" applyFont="1" applyBorder="1" applyAlignment="1">
      <alignment horizontal="center" vertical="center"/>
    </xf>
    <xf numFmtId="0" fontId="28" fillId="0" borderId="46" xfId="0" applyFont="1" applyBorder="1" applyAlignment="1">
      <alignment horizontal="right" vertical="top" wrapText="1"/>
    </xf>
    <xf numFmtId="0" fontId="0" fillId="0" borderId="47" xfId="0" applyFont="1" applyBorder="1" applyAlignment="1">
      <alignment horizontal="center" vertical="center"/>
    </xf>
    <xf numFmtId="0" fontId="27" fillId="0" borderId="47" xfId="0" applyFont="1" applyBorder="1" applyAlignment="1">
      <alignment horizontal="justify" vertical="top" wrapText="1"/>
    </xf>
    <xf numFmtId="0" fontId="0" fillId="0" borderId="47" xfId="0" applyFont="1" applyBorder="1" applyAlignment="1">
      <alignment/>
    </xf>
    <xf numFmtId="2" fontId="27" fillId="0" borderId="47" xfId="0" applyNumberFormat="1" applyFont="1" applyBorder="1" applyAlignment="1">
      <alignment horizontal="center" vertical="top" wrapText="1"/>
    </xf>
    <xf numFmtId="0" fontId="27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2" fontId="27" fillId="0" borderId="0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justify" vertical="top" wrapText="1"/>
    </xf>
    <xf numFmtId="0" fontId="27" fillId="0" borderId="26" xfId="0" applyFont="1" applyBorder="1" applyAlignment="1">
      <alignment horizontal="justify"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48" xfId="0" applyFont="1" applyBorder="1" applyAlignment="1">
      <alignment vertical="top" wrapText="1"/>
    </xf>
    <xf numFmtId="0" fontId="0" fillId="0" borderId="4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right"/>
    </xf>
    <xf numFmtId="0" fontId="0" fillId="0" borderId="48" xfId="0" applyBorder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6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8" fillId="0" borderId="48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53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22" fontId="18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28" fillId="0" borderId="20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" fontId="28" fillId="0" borderId="4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2" fontId="28" fillId="0" borderId="59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" fontId="6" fillId="0" borderId="59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/>
    </xf>
    <xf numFmtId="0" fontId="36" fillId="0" borderId="0" xfId="51" applyFont="1" applyFill="1" applyAlignment="1">
      <alignment vertical="center"/>
      <protection/>
    </xf>
    <xf numFmtId="0" fontId="0" fillId="0" borderId="0" xfId="51" applyFont="1" applyFill="1">
      <alignment/>
      <protection/>
    </xf>
    <xf numFmtId="0" fontId="0" fillId="0" borderId="0" xfId="51" applyFont="1" applyFill="1" applyAlignment="1">
      <alignment/>
      <protection/>
    </xf>
    <xf numFmtId="0" fontId="35" fillId="0" borderId="0" xfId="51" applyFont="1" applyFill="1" applyAlignment="1">
      <alignment vertical="center"/>
      <protection/>
    </xf>
    <xf numFmtId="0" fontId="84" fillId="0" borderId="0" xfId="0" applyFont="1" applyAlignment="1">
      <alignment/>
    </xf>
    <xf numFmtId="0" fontId="84" fillId="0" borderId="45" xfId="0" applyFont="1" applyBorder="1" applyAlignment="1">
      <alignment/>
    </xf>
    <xf numFmtId="0" fontId="85" fillId="0" borderId="0" xfId="0" applyFont="1" applyAlignment="1">
      <alignment/>
    </xf>
    <xf numFmtId="0" fontId="34" fillId="0" borderId="0" xfId="0" applyFont="1" applyAlignment="1">
      <alignment/>
    </xf>
    <xf numFmtId="0" fontId="86" fillId="0" borderId="45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49" fontId="1" fillId="0" borderId="52" xfId="0" applyNumberFormat="1" applyFont="1" applyFill="1" applyBorder="1" applyAlignment="1">
      <alignment vertical="top"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5" fillId="0" borderId="47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41" xfId="0" applyFont="1" applyFill="1" applyBorder="1" applyAlignment="1">
      <alignment/>
    </xf>
    <xf numFmtId="0" fontId="1" fillId="0" borderId="6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67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0" xfId="53" applyFont="1" applyFill="1" applyBorder="1">
      <alignment/>
      <protection/>
    </xf>
    <xf numFmtId="0" fontId="5" fillId="0" borderId="21" xfId="0" applyFont="1" applyFill="1" applyBorder="1" applyAlignment="1">
      <alignment horizontal="center"/>
    </xf>
    <xf numFmtId="0" fontId="1" fillId="0" borderId="40" xfId="53" applyFont="1" applyFill="1" applyBorder="1">
      <alignment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vertical="top" wrapText="1"/>
    </xf>
    <xf numFmtId="0" fontId="1" fillId="0" borderId="6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192" fontId="1" fillId="0" borderId="16" xfId="0" applyNumberFormat="1" applyFont="1" applyFill="1" applyBorder="1" applyAlignment="1">
      <alignment horizontal="center"/>
    </xf>
    <xf numFmtId="190" fontId="1" fillId="0" borderId="16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22" fontId="1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11" fillId="0" borderId="45" xfId="0" applyFont="1" applyFill="1" applyBorder="1" applyAlignment="1">
      <alignment/>
    </xf>
    <xf numFmtId="0" fontId="1" fillId="0" borderId="39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8" xfId="0" applyFont="1" applyFill="1" applyBorder="1" applyAlignment="1">
      <alignment horizontal="center"/>
    </xf>
    <xf numFmtId="0" fontId="36" fillId="0" borderId="0" xfId="51" applyFont="1" applyFill="1" applyAlignment="1">
      <alignment vertical="center"/>
      <protection/>
    </xf>
    <xf numFmtId="0" fontId="6" fillId="0" borderId="0" xfId="51" applyFont="1" applyFill="1">
      <alignment/>
      <protection/>
    </xf>
    <xf numFmtId="0" fontId="39" fillId="0" borderId="0" xfId="0" applyFont="1" applyAlignment="1">
      <alignment horizontal="left" vertical="center" wrapText="1" indent="1"/>
    </xf>
    <xf numFmtId="0" fontId="39" fillId="0" borderId="0" xfId="0" applyFont="1" applyAlignment="1">
      <alignment horizontal="left" vertical="center" indent="1"/>
    </xf>
    <xf numFmtId="0" fontId="39" fillId="0" borderId="0" xfId="0" applyFont="1" applyAlignment="1">
      <alignment/>
    </xf>
    <xf numFmtId="0" fontId="39" fillId="0" borderId="0" xfId="52" applyFont="1" applyAlignment="1">
      <alignment vertical="center" wrapText="1"/>
      <protection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wrapText="1"/>
    </xf>
    <xf numFmtId="0" fontId="5" fillId="0" borderId="6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" fontId="30" fillId="0" borderId="48" xfId="0" applyNumberFormat="1" applyFont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1" fillId="0" borderId="7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9" fillId="0" borderId="0" xfId="0" applyFont="1" applyAlignment="1">
      <alignment horizontal="left" vertical="top" wrapText="1" indent="1"/>
    </xf>
    <xf numFmtId="0" fontId="39" fillId="0" borderId="0" xfId="0" applyFont="1" applyAlignment="1">
      <alignment horizontal="left" vertical="top" indent="1"/>
    </xf>
    <xf numFmtId="0" fontId="1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5" fillId="0" borderId="75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49" fontId="1" fillId="0" borderId="55" xfId="0" applyNumberFormat="1" applyFont="1" applyFill="1" applyBorder="1" applyAlignment="1">
      <alignment vertical="top" wrapText="1"/>
    </xf>
    <xf numFmtId="0" fontId="1" fillId="0" borderId="4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 wrapText="1"/>
    </xf>
    <xf numFmtId="9" fontId="0" fillId="0" borderId="4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9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vertical="top" wrapText="1"/>
    </xf>
    <xf numFmtId="49" fontId="2" fillId="0" borderId="55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63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63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" fillId="0" borderId="35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1" fontId="1" fillId="0" borderId="63" xfId="0" applyNumberFormat="1" applyFont="1" applyFill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/>
    </xf>
    <xf numFmtId="0" fontId="1" fillId="0" borderId="6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7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86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1" fontId="1" fillId="0" borderId="6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8" fillId="0" borderId="20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81" xfId="0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rmal_Competente" xfId="52"/>
    <cellStyle name="Normal_Sheet1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0"/>
  <sheetViews>
    <sheetView tabSelected="1" zoomScale="70" zoomScaleNormal="70" workbookViewId="0" topLeftCell="A10">
      <selection activeCell="F47" sqref="F47"/>
    </sheetView>
  </sheetViews>
  <sheetFormatPr defaultColWidth="9.140625" defaultRowHeight="12.75"/>
  <sheetData>
    <row r="2" spans="1:42" ht="15">
      <c r="A2" s="67" t="s">
        <v>181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68"/>
      <c r="V2" s="68"/>
      <c r="W2" s="68"/>
      <c r="X2" s="68"/>
      <c r="Y2" s="67" t="s">
        <v>32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 ht="15">
      <c r="A3" s="68" t="s">
        <v>195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19" spans="4:6" ht="17.25">
      <c r="D19" s="280" t="s">
        <v>118</v>
      </c>
      <c r="E19" s="51"/>
      <c r="F19" s="51"/>
    </row>
    <row r="23" spans="1:42" ht="15">
      <c r="A23" s="281" t="s">
        <v>119</v>
      </c>
      <c r="B23" s="281" t="s">
        <v>171</v>
      </c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</row>
    <row r="24" spans="1:42" ht="15">
      <c r="A24" s="282" t="s">
        <v>119</v>
      </c>
      <c r="B24" s="282" t="s">
        <v>172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70"/>
      <c r="AM24" s="70"/>
      <c r="AN24" s="70"/>
      <c r="AO24" s="283"/>
      <c r="AP24" s="283"/>
    </row>
    <row r="25" spans="1:42" ht="15">
      <c r="A25" s="282" t="s">
        <v>119</v>
      </c>
      <c r="B25" s="282" t="s">
        <v>173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283"/>
      <c r="AP25" s="283"/>
    </row>
    <row r="26" spans="1:42" ht="15">
      <c r="A26" s="282"/>
      <c r="B26" s="282" t="s">
        <v>174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283"/>
      <c r="AP26" s="283"/>
    </row>
    <row r="27" spans="1:42" ht="15">
      <c r="A27" s="282" t="s">
        <v>119</v>
      </c>
      <c r="B27" s="282" t="s">
        <v>175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37" ht="15">
      <c r="A37" s="284" t="s">
        <v>137</v>
      </c>
    </row>
    <row r="38" ht="15">
      <c r="A38" s="285"/>
    </row>
    <row r="39" spans="1:5" ht="15">
      <c r="A39" s="286">
        <v>240</v>
      </c>
      <c r="B39" s="70" t="s">
        <v>138</v>
      </c>
      <c r="C39" s="50"/>
      <c r="D39" s="50"/>
      <c r="E39" s="50"/>
    </row>
    <row r="40" spans="1:5" ht="15">
      <c r="A40" s="282" t="s">
        <v>139</v>
      </c>
      <c r="B40" s="50"/>
      <c r="C40" s="50"/>
      <c r="D40" s="50"/>
      <c r="E4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57"/>
  <sheetViews>
    <sheetView workbookViewId="0" topLeftCell="A25">
      <selection activeCell="T6" sqref="T6"/>
    </sheetView>
  </sheetViews>
  <sheetFormatPr defaultColWidth="9.140625" defaultRowHeight="12.75"/>
  <cols>
    <col min="1" max="1" width="3.140625" style="0" customWidth="1"/>
    <col min="2" max="2" width="30.57421875" style="0" customWidth="1"/>
    <col min="3" max="3" width="8.8515625" style="3" customWidth="1"/>
    <col min="4" max="4" width="3.140625" style="0" customWidth="1"/>
    <col min="5" max="5" width="3.28125" style="0" customWidth="1"/>
    <col min="6" max="6" width="2.8515625" style="0" customWidth="1"/>
    <col min="7" max="7" width="2.421875" style="0" customWidth="1"/>
    <col min="8" max="8" width="3.57421875" style="0" customWidth="1"/>
    <col min="9" max="9" width="3.00390625" style="0" customWidth="1"/>
    <col min="10" max="10" width="4.7109375" style="0" customWidth="1"/>
    <col min="11" max="11" width="2.7109375" style="0" customWidth="1"/>
    <col min="12" max="12" width="2.28125" style="0" customWidth="1"/>
    <col min="13" max="13" width="2.57421875" style="0" customWidth="1"/>
    <col min="14" max="14" width="2.28125" style="0" customWidth="1"/>
    <col min="15" max="15" width="3.140625" style="0" customWidth="1"/>
    <col min="16" max="16" width="3.7109375" style="0" customWidth="1"/>
    <col min="17" max="17" width="5.7109375" style="0" customWidth="1"/>
    <col min="18" max="19" width="9.140625" style="0" hidden="1" customWidth="1"/>
    <col min="20" max="20" width="9.140625" style="96" customWidth="1"/>
    <col min="21" max="21" width="9.140625" style="93" customWidth="1"/>
  </cols>
  <sheetData>
    <row r="2" spans="1:13" ht="12.75">
      <c r="A2" s="570" t="s">
        <v>182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</row>
    <row r="3" spans="1:30" ht="12.75" customHeight="1">
      <c r="A3" s="51" t="s">
        <v>196</v>
      </c>
      <c r="B3" s="51"/>
      <c r="C3" s="6"/>
      <c r="D3" s="12"/>
      <c r="E3" s="50"/>
      <c r="F3" s="50"/>
      <c r="G3" s="12"/>
      <c r="H3" s="12"/>
      <c r="I3" s="12"/>
      <c r="J3" s="12"/>
      <c r="K3" s="12"/>
      <c r="L3" s="12"/>
      <c r="M3" s="12"/>
      <c r="N3" s="12"/>
      <c r="O3" s="12"/>
      <c r="P3" s="12"/>
      <c r="Q3" s="48"/>
      <c r="R3" s="48"/>
      <c r="S3" s="48"/>
      <c r="T3" s="98"/>
      <c r="U3" s="21"/>
      <c r="V3" s="48"/>
      <c r="W3" s="48"/>
      <c r="X3" s="48"/>
      <c r="Y3" s="48"/>
      <c r="Z3" s="48"/>
      <c r="AA3" s="48"/>
      <c r="AB3" s="48"/>
      <c r="AC3" s="48"/>
      <c r="AD3" s="48"/>
    </row>
    <row r="4" spans="1:30" ht="12.75" customHeight="1">
      <c r="A4" s="51"/>
      <c r="B4" s="51"/>
      <c r="C4" s="6"/>
      <c r="D4" s="12"/>
      <c r="E4" s="50"/>
      <c r="F4" s="50"/>
      <c r="G4" s="12"/>
      <c r="H4" s="12"/>
      <c r="I4" s="12"/>
      <c r="J4" s="12"/>
      <c r="K4" s="12"/>
      <c r="L4" s="12"/>
      <c r="M4" s="12"/>
      <c r="N4" s="12"/>
      <c r="O4" s="12"/>
      <c r="P4" s="12"/>
      <c r="Q4" s="48"/>
      <c r="R4" s="48"/>
      <c r="S4" s="48"/>
      <c r="T4" s="98"/>
      <c r="U4" s="21"/>
      <c r="V4" s="48"/>
      <c r="W4" s="48"/>
      <c r="X4" s="48"/>
      <c r="Y4" s="48"/>
      <c r="Z4" s="48"/>
      <c r="AA4" s="48"/>
      <c r="AB4" s="48"/>
      <c r="AC4" s="48"/>
      <c r="AD4" s="48"/>
    </row>
    <row r="6" spans="1:19" ht="14.25" customHeight="1">
      <c r="A6" s="573" t="s">
        <v>25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6"/>
      <c r="S6" s="6"/>
    </row>
    <row r="7" spans="1:19" ht="14.2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6"/>
      <c r="S7" s="6"/>
    </row>
    <row r="8" spans="1:58" ht="12.75">
      <c r="A8" s="571" t="s">
        <v>98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19"/>
      <c r="S8" s="19"/>
      <c r="T8" s="99"/>
      <c r="U8" s="19"/>
      <c r="V8" s="19"/>
      <c r="W8" s="19"/>
      <c r="X8" s="19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0"/>
      <c r="BD8" s="10"/>
      <c r="BE8" s="8"/>
      <c r="BF8" s="8"/>
    </row>
    <row r="9" spans="1:20" ht="12.75">
      <c r="A9" s="572" t="s">
        <v>96</v>
      </c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26"/>
      <c r="S9" s="26"/>
      <c r="T9" s="97"/>
    </row>
    <row r="10" spans="1:20" ht="12.75">
      <c r="A10" s="570" t="s">
        <v>104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221"/>
      <c r="R10" s="4"/>
      <c r="S10" s="17"/>
      <c r="T10" s="97"/>
    </row>
    <row r="11" spans="1:20" ht="12.75">
      <c r="A11" s="570" t="s">
        <v>97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/>
      <c r="P11" s="570"/>
      <c r="Q11" s="51"/>
      <c r="R11" s="17"/>
      <c r="S11" s="17"/>
      <c r="T11" s="97"/>
    </row>
    <row r="12" spans="1:20" ht="12.75">
      <c r="A12" s="570" t="s">
        <v>335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17"/>
      <c r="S12" s="17"/>
      <c r="T12" s="97"/>
    </row>
    <row r="13" spans="1:20" ht="12" customHeight="1">
      <c r="A13" s="210"/>
      <c r="B13" s="210"/>
      <c r="C13" s="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19"/>
      <c r="R13" s="19"/>
      <c r="S13" s="19"/>
      <c r="T13" s="99"/>
    </row>
    <row r="14" spans="1:20" ht="12" customHeight="1">
      <c r="A14" s="210"/>
      <c r="B14" s="210"/>
      <c r="C14" s="6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9"/>
      <c r="R14" s="19"/>
      <c r="S14" s="19"/>
      <c r="T14" s="99"/>
    </row>
    <row r="15" spans="1:21" ht="24" customHeight="1" thickBot="1">
      <c r="A15" s="574" t="s">
        <v>0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5"/>
      <c r="U15" s="94"/>
    </row>
    <row r="16" spans="1:18" ht="13.5" customHeight="1">
      <c r="A16" s="560" t="s">
        <v>13</v>
      </c>
      <c r="B16" s="563" t="s">
        <v>1</v>
      </c>
      <c r="C16" s="560" t="s">
        <v>26</v>
      </c>
      <c r="D16" s="547" t="s">
        <v>2</v>
      </c>
      <c r="E16" s="548"/>
      <c r="F16" s="548"/>
      <c r="G16" s="548"/>
      <c r="H16" s="548"/>
      <c r="I16" s="548"/>
      <c r="J16" s="549"/>
      <c r="K16" s="547" t="s">
        <v>3</v>
      </c>
      <c r="L16" s="548"/>
      <c r="M16" s="548"/>
      <c r="N16" s="548"/>
      <c r="O16" s="548"/>
      <c r="P16" s="548"/>
      <c r="Q16" s="549"/>
      <c r="R16" s="55"/>
    </row>
    <row r="17" spans="1:18" ht="12.75" customHeight="1">
      <c r="A17" s="561"/>
      <c r="B17" s="564"/>
      <c r="C17" s="561"/>
      <c r="D17" s="552" t="s">
        <v>4</v>
      </c>
      <c r="E17" s="529" t="s">
        <v>5</v>
      </c>
      <c r="F17" s="529" t="s">
        <v>6</v>
      </c>
      <c r="G17" s="529" t="s">
        <v>7</v>
      </c>
      <c r="H17" s="529" t="s">
        <v>51</v>
      </c>
      <c r="I17" s="527" t="s">
        <v>52</v>
      </c>
      <c r="J17" s="538" t="s">
        <v>15</v>
      </c>
      <c r="K17" s="552" t="s">
        <v>4</v>
      </c>
      <c r="L17" s="529" t="s">
        <v>5</v>
      </c>
      <c r="M17" s="529" t="s">
        <v>6</v>
      </c>
      <c r="N17" s="529" t="s">
        <v>7</v>
      </c>
      <c r="O17" s="529" t="s">
        <v>51</v>
      </c>
      <c r="P17" s="527" t="s">
        <v>52</v>
      </c>
      <c r="Q17" s="538" t="s">
        <v>15</v>
      </c>
      <c r="R17" s="55"/>
    </row>
    <row r="18" spans="1:18" ht="13.5" thickBot="1">
      <c r="A18" s="562"/>
      <c r="B18" s="565"/>
      <c r="C18" s="428" t="s">
        <v>217</v>
      </c>
      <c r="D18" s="553"/>
      <c r="E18" s="530"/>
      <c r="F18" s="530"/>
      <c r="G18" s="530"/>
      <c r="H18" s="530"/>
      <c r="I18" s="528"/>
      <c r="J18" s="539"/>
      <c r="K18" s="553"/>
      <c r="L18" s="530"/>
      <c r="M18" s="530"/>
      <c r="N18" s="530"/>
      <c r="O18" s="530"/>
      <c r="P18" s="528"/>
      <c r="Q18" s="539"/>
      <c r="R18" s="55"/>
    </row>
    <row r="19" spans="1:20" ht="12.75">
      <c r="A19" s="327">
        <v>1</v>
      </c>
      <c r="B19" s="328" t="s">
        <v>38</v>
      </c>
      <c r="C19" s="329" t="s">
        <v>259</v>
      </c>
      <c r="D19" s="119">
        <v>2</v>
      </c>
      <c r="E19" s="120">
        <v>2</v>
      </c>
      <c r="F19" s="120"/>
      <c r="G19" s="120"/>
      <c r="H19" s="394">
        <f aca="true" t="shared" si="0" ref="H19:H25">25*J19-SUM(D19:G19)*14-3</f>
        <v>66</v>
      </c>
      <c r="I19" s="113" t="s">
        <v>8</v>
      </c>
      <c r="J19" s="150">
        <v>5</v>
      </c>
      <c r="K19" s="296"/>
      <c r="L19" s="120"/>
      <c r="M19" s="120"/>
      <c r="N19" s="120"/>
      <c r="O19" s="120"/>
      <c r="P19" s="120"/>
      <c r="Q19" s="138"/>
      <c r="R19" s="55"/>
      <c r="T19" s="208"/>
    </row>
    <row r="20" spans="1:20" ht="21">
      <c r="A20" s="458">
        <v>2</v>
      </c>
      <c r="B20" s="401" t="s">
        <v>165</v>
      </c>
      <c r="C20" s="402" t="s">
        <v>260</v>
      </c>
      <c r="D20" s="130">
        <v>2</v>
      </c>
      <c r="E20" s="126">
        <v>2</v>
      </c>
      <c r="F20" s="126"/>
      <c r="G20" s="126"/>
      <c r="H20" s="403">
        <f t="shared" si="0"/>
        <v>66</v>
      </c>
      <c r="I20" s="403" t="s">
        <v>8</v>
      </c>
      <c r="J20" s="404">
        <v>5</v>
      </c>
      <c r="K20" s="405"/>
      <c r="L20" s="126"/>
      <c r="M20" s="126"/>
      <c r="N20" s="126"/>
      <c r="O20" s="126"/>
      <c r="P20" s="126"/>
      <c r="Q20" s="393"/>
      <c r="R20" s="55"/>
      <c r="T20" s="208"/>
    </row>
    <row r="21" spans="1:20" ht="12.75" customHeight="1">
      <c r="A21" s="156">
        <v>3</v>
      </c>
      <c r="B21" s="330" t="s">
        <v>39</v>
      </c>
      <c r="C21" s="153" t="s">
        <v>261</v>
      </c>
      <c r="D21" s="114">
        <v>2</v>
      </c>
      <c r="E21" s="113"/>
      <c r="F21" s="60">
        <v>1</v>
      </c>
      <c r="G21" s="113"/>
      <c r="H21" s="403">
        <f t="shared" si="0"/>
        <v>55</v>
      </c>
      <c r="I21" s="113" t="s">
        <v>8</v>
      </c>
      <c r="J21" s="150">
        <v>4</v>
      </c>
      <c r="K21" s="331"/>
      <c r="L21" s="332"/>
      <c r="M21" s="332"/>
      <c r="N21" s="332"/>
      <c r="O21" s="332"/>
      <c r="P21" s="332"/>
      <c r="Q21" s="138"/>
      <c r="R21" s="55"/>
      <c r="T21" s="208"/>
    </row>
    <row r="22" spans="1:21" s="71" customFormat="1" ht="12.75">
      <c r="A22" s="156">
        <v>4</v>
      </c>
      <c r="B22" s="333" t="s">
        <v>64</v>
      </c>
      <c r="C22" s="153" t="s">
        <v>262</v>
      </c>
      <c r="D22" s="111">
        <v>2</v>
      </c>
      <c r="E22" s="112"/>
      <c r="F22" s="113">
        <v>1</v>
      </c>
      <c r="G22" s="112"/>
      <c r="H22" s="403">
        <f t="shared" si="0"/>
        <v>30</v>
      </c>
      <c r="I22" s="113" t="s">
        <v>4</v>
      </c>
      <c r="J22" s="150">
        <v>3</v>
      </c>
      <c r="K22" s="127"/>
      <c r="L22" s="112"/>
      <c r="M22" s="112"/>
      <c r="N22" s="112"/>
      <c r="O22" s="112"/>
      <c r="P22" s="112"/>
      <c r="Q22" s="150"/>
      <c r="R22" s="55"/>
      <c r="T22" s="208"/>
      <c r="U22" s="95"/>
    </row>
    <row r="23" spans="1:20" ht="12.75">
      <c r="A23" s="156">
        <v>5</v>
      </c>
      <c r="B23" s="330" t="s">
        <v>140</v>
      </c>
      <c r="C23" s="153" t="s">
        <v>263</v>
      </c>
      <c r="D23" s="114">
        <v>2</v>
      </c>
      <c r="E23" s="113"/>
      <c r="F23" s="60">
        <v>2</v>
      </c>
      <c r="G23" s="113"/>
      <c r="H23" s="403">
        <f t="shared" si="0"/>
        <v>41</v>
      </c>
      <c r="I23" s="113" t="s">
        <v>8</v>
      </c>
      <c r="J23" s="150">
        <v>4</v>
      </c>
      <c r="K23" s="114"/>
      <c r="L23" s="113"/>
      <c r="M23" s="113"/>
      <c r="N23" s="113"/>
      <c r="O23" s="113"/>
      <c r="P23" s="113"/>
      <c r="Q23" s="138"/>
      <c r="R23" s="55"/>
      <c r="T23" s="208"/>
    </row>
    <row r="24" spans="1:20" ht="12.75">
      <c r="A24" s="156">
        <v>6</v>
      </c>
      <c r="B24" s="334" t="s">
        <v>46</v>
      </c>
      <c r="C24" s="156" t="s">
        <v>264</v>
      </c>
      <c r="D24" s="114">
        <v>1</v>
      </c>
      <c r="E24" s="113"/>
      <c r="F24" s="113">
        <v>2</v>
      </c>
      <c r="G24" s="113"/>
      <c r="H24" s="403">
        <f t="shared" si="0"/>
        <v>55</v>
      </c>
      <c r="I24" s="403" t="s">
        <v>4</v>
      </c>
      <c r="J24" s="150">
        <v>4</v>
      </c>
      <c r="K24" s="114"/>
      <c r="L24" s="113"/>
      <c r="M24" s="113"/>
      <c r="N24" s="113"/>
      <c r="O24" s="113"/>
      <c r="P24" s="113"/>
      <c r="Q24" s="150"/>
      <c r="R24" s="55"/>
      <c r="T24" s="208"/>
    </row>
    <row r="25" spans="1:21" s="56" customFormat="1" ht="12.75">
      <c r="A25" s="156">
        <v>7</v>
      </c>
      <c r="B25" s="334" t="s">
        <v>116</v>
      </c>
      <c r="C25" s="335" t="s">
        <v>265</v>
      </c>
      <c r="D25" s="114">
        <v>2</v>
      </c>
      <c r="E25" s="113"/>
      <c r="F25" s="113"/>
      <c r="G25" s="113"/>
      <c r="H25" s="403">
        <f t="shared" si="0"/>
        <v>44</v>
      </c>
      <c r="I25" s="403" t="s">
        <v>8</v>
      </c>
      <c r="J25" s="150">
        <v>3</v>
      </c>
      <c r="K25" s="114"/>
      <c r="L25" s="113"/>
      <c r="M25" s="113"/>
      <c r="N25" s="113"/>
      <c r="O25" s="113"/>
      <c r="P25" s="113"/>
      <c r="Q25" s="150"/>
      <c r="R25" s="55"/>
      <c r="T25" s="208"/>
      <c r="U25" s="100"/>
    </row>
    <row r="26" spans="1:22" ht="12.75">
      <c r="A26" s="156">
        <v>8</v>
      </c>
      <c r="B26" s="330" t="s">
        <v>159</v>
      </c>
      <c r="C26" s="305" t="s">
        <v>266</v>
      </c>
      <c r="D26" s="114"/>
      <c r="E26" s="113">
        <v>1</v>
      </c>
      <c r="F26" s="113"/>
      <c r="G26" s="113"/>
      <c r="H26" s="113"/>
      <c r="I26" s="403" t="s">
        <v>207</v>
      </c>
      <c r="J26" s="150" t="s">
        <v>204</v>
      </c>
      <c r="K26" s="121"/>
      <c r="L26" s="113"/>
      <c r="M26" s="113"/>
      <c r="N26" s="113"/>
      <c r="O26" s="113"/>
      <c r="P26" s="113"/>
      <c r="Q26" s="150"/>
      <c r="R26" s="55"/>
      <c r="T26" s="267"/>
      <c r="U26" s="266"/>
      <c r="V26" s="267"/>
    </row>
    <row r="27" spans="1:22" s="55" customFormat="1" ht="12.75">
      <c r="A27" s="78">
        <v>9</v>
      </c>
      <c r="B27" s="336" t="s">
        <v>141</v>
      </c>
      <c r="C27" s="135" t="s">
        <v>267</v>
      </c>
      <c r="D27" s="115"/>
      <c r="E27" s="81">
        <v>2</v>
      </c>
      <c r="F27" s="81"/>
      <c r="G27" s="81"/>
      <c r="H27" s="403">
        <f>25*J27-SUM(D27:G27)*14-3</f>
        <v>19</v>
      </c>
      <c r="I27" s="403" t="s">
        <v>4</v>
      </c>
      <c r="J27" s="150">
        <v>2</v>
      </c>
      <c r="K27" s="115"/>
      <c r="L27" s="81"/>
      <c r="M27" s="81"/>
      <c r="N27" s="81"/>
      <c r="O27" s="106"/>
      <c r="P27" s="81"/>
      <c r="Q27" s="83"/>
      <c r="R27" s="55" t="s">
        <v>60</v>
      </c>
      <c r="S27" s="102"/>
      <c r="T27" s="208"/>
      <c r="U27" s="60"/>
      <c r="V27" s="103"/>
    </row>
    <row r="28" spans="1:20" ht="12.75">
      <c r="A28" s="156">
        <v>10</v>
      </c>
      <c r="B28" s="330" t="s">
        <v>40</v>
      </c>
      <c r="C28" s="305" t="s">
        <v>268</v>
      </c>
      <c r="D28" s="114"/>
      <c r="E28" s="113"/>
      <c r="F28" s="113"/>
      <c r="G28" s="113"/>
      <c r="H28" s="113"/>
      <c r="I28" s="113"/>
      <c r="J28" s="150"/>
      <c r="K28" s="121">
        <v>2</v>
      </c>
      <c r="L28" s="113">
        <v>2</v>
      </c>
      <c r="M28" s="60">
        <v>1</v>
      </c>
      <c r="N28" s="337"/>
      <c r="O28" s="403">
        <f aca="true" t="shared" si="1" ref="O28:O33">25*Q28-SUM(K28:N28)*14-3</f>
        <v>77</v>
      </c>
      <c r="P28" s="113" t="s">
        <v>8</v>
      </c>
      <c r="Q28" s="150">
        <v>6</v>
      </c>
      <c r="R28" s="55"/>
      <c r="T28" s="208"/>
    </row>
    <row r="29" spans="1:20" ht="12.75">
      <c r="A29" s="156">
        <v>11</v>
      </c>
      <c r="B29" s="330" t="s">
        <v>41</v>
      </c>
      <c r="C29" s="305" t="s">
        <v>269</v>
      </c>
      <c r="D29" s="114"/>
      <c r="E29" s="113"/>
      <c r="F29" s="113"/>
      <c r="G29" s="113"/>
      <c r="H29" s="113"/>
      <c r="I29" s="113"/>
      <c r="J29" s="150"/>
      <c r="K29" s="121">
        <v>2</v>
      </c>
      <c r="L29" s="113"/>
      <c r="M29" s="113">
        <v>2</v>
      </c>
      <c r="N29" s="113"/>
      <c r="O29" s="403">
        <f t="shared" si="1"/>
        <v>66</v>
      </c>
      <c r="P29" s="113" t="s">
        <v>8</v>
      </c>
      <c r="Q29" s="150">
        <v>5</v>
      </c>
      <c r="R29" s="55"/>
      <c r="T29" s="208"/>
    </row>
    <row r="30" spans="1:20" ht="12.75">
      <c r="A30" s="156">
        <v>12</v>
      </c>
      <c r="B30" s="330" t="s">
        <v>42</v>
      </c>
      <c r="C30" s="305" t="s">
        <v>270</v>
      </c>
      <c r="D30" s="114"/>
      <c r="E30" s="113"/>
      <c r="F30" s="113"/>
      <c r="G30" s="113"/>
      <c r="H30" s="113"/>
      <c r="I30" s="113"/>
      <c r="J30" s="150"/>
      <c r="K30" s="121">
        <v>2</v>
      </c>
      <c r="L30" s="113"/>
      <c r="M30" s="113">
        <v>2</v>
      </c>
      <c r="N30" s="113"/>
      <c r="O30" s="403">
        <f t="shared" si="1"/>
        <v>66</v>
      </c>
      <c r="P30" s="113" t="s">
        <v>8</v>
      </c>
      <c r="Q30" s="150">
        <v>5</v>
      </c>
      <c r="R30" s="55"/>
      <c r="T30" s="208"/>
    </row>
    <row r="31" spans="1:20" ht="12.75">
      <c r="A31" s="156">
        <v>13</v>
      </c>
      <c r="B31" s="334" t="s">
        <v>43</v>
      </c>
      <c r="C31" s="335" t="s">
        <v>271</v>
      </c>
      <c r="D31" s="114"/>
      <c r="E31" s="113"/>
      <c r="F31" s="113"/>
      <c r="G31" s="113"/>
      <c r="H31" s="113"/>
      <c r="I31" s="113"/>
      <c r="J31" s="150"/>
      <c r="K31" s="121">
        <v>2</v>
      </c>
      <c r="L31" s="113"/>
      <c r="M31" s="113">
        <v>2</v>
      </c>
      <c r="N31" s="113"/>
      <c r="O31" s="403">
        <f t="shared" si="1"/>
        <v>41</v>
      </c>
      <c r="P31" s="113" t="s">
        <v>8</v>
      </c>
      <c r="Q31" s="150">
        <v>4</v>
      </c>
      <c r="R31" s="55"/>
      <c r="T31" s="208"/>
    </row>
    <row r="32" spans="1:20" ht="12.75">
      <c r="A32" s="156">
        <v>14</v>
      </c>
      <c r="B32" s="334" t="s">
        <v>166</v>
      </c>
      <c r="C32" s="335" t="s">
        <v>272</v>
      </c>
      <c r="D32" s="114"/>
      <c r="E32" s="113"/>
      <c r="F32" s="113"/>
      <c r="G32" s="113"/>
      <c r="H32" s="113"/>
      <c r="I32" s="113"/>
      <c r="J32" s="150"/>
      <c r="K32" s="121"/>
      <c r="L32" s="113">
        <v>2</v>
      </c>
      <c r="M32" s="113"/>
      <c r="N32" s="113"/>
      <c r="O32" s="403">
        <f t="shared" si="1"/>
        <v>44</v>
      </c>
      <c r="P32" s="113" t="s">
        <v>4</v>
      </c>
      <c r="Q32" s="150">
        <v>3</v>
      </c>
      <c r="R32" s="55"/>
      <c r="T32" s="208"/>
    </row>
    <row r="33" spans="1:20" ht="12.75">
      <c r="A33" s="156">
        <v>15</v>
      </c>
      <c r="B33" s="334" t="s">
        <v>145</v>
      </c>
      <c r="C33" s="335" t="s">
        <v>273</v>
      </c>
      <c r="D33" s="114"/>
      <c r="E33" s="113"/>
      <c r="F33" s="113"/>
      <c r="G33" s="113"/>
      <c r="H33" s="113"/>
      <c r="I33" s="113"/>
      <c r="J33" s="150"/>
      <c r="K33" s="121">
        <v>2</v>
      </c>
      <c r="L33" s="113"/>
      <c r="M33" s="113">
        <v>2</v>
      </c>
      <c r="N33" s="113"/>
      <c r="O33" s="403">
        <f t="shared" si="1"/>
        <v>66</v>
      </c>
      <c r="P33" s="113" t="s">
        <v>4</v>
      </c>
      <c r="Q33" s="150">
        <v>5</v>
      </c>
      <c r="R33" s="55"/>
      <c r="T33" s="208"/>
    </row>
    <row r="34" spans="1:20" ht="12.75">
      <c r="A34" s="156">
        <v>16</v>
      </c>
      <c r="B34" s="334" t="s">
        <v>160</v>
      </c>
      <c r="C34" s="335" t="s">
        <v>274</v>
      </c>
      <c r="D34" s="114"/>
      <c r="E34" s="113"/>
      <c r="F34" s="113"/>
      <c r="G34" s="113"/>
      <c r="H34" s="113"/>
      <c r="I34" s="113"/>
      <c r="J34" s="150"/>
      <c r="K34" s="121"/>
      <c r="L34" s="113">
        <v>1</v>
      </c>
      <c r="M34" s="113"/>
      <c r="N34" s="113"/>
      <c r="O34" s="113"/>
      <c r="P34" s="113" t="s">
        <v>207</v>
      </c>
      <c r="Q34" s="150" t="s">
        <v>204</v>
      </c>
      <c r="R34" s="55"/>
      <c r="T34" s="260"/>
    </row>
    <row r="35" spans="1:22" s="55" customFormat="1" ht="13.5" thickBot="1">
      <c r="A35" s="79">
        <v>17</v>
      </c>
      <c r="B35" s="338" t="s">
        <v>142</v>
      </c>
      <c r="C35" s="136" t="s">
        <v>275</v>
      </c>
      <c r="D35" s="80"/>
      <c r="E35" s="81"/>
      <c r="F35" s="81"/>
      <c r="G35" s="105"/>
      <c r="H35" s="106"/>
      <c r="I35" s="82"/>
      <c r="J35" s="83"/>
      <c r="K35" s="106"/>
      <c r="L35" s="81">
        <v>2</v>
      </c>
      <c r="M35" s="81"/>
      <c r="N35" s="113"/>
      <c r="O35" s="403">
        <f>25*Q35-SUM(K35:N35)*14-3</f>
        <v>19</v>
      </c>
      <c r="P35" s="113" t="s">
        <v>4</v>
      </c>
      <c r="Q35" s="152">
        <v>2</v>
      </c>
      <c r="R35" s="55" t="s">
        <v>61</v>
      </c>
      <c r="S35" s="102"/>
      <c r="T35" s="208"/>
      <c r="U35" s="60"/>
      <c r="V35" s="103"/>
    </row>
    <row r="36" spans="1:20" ht="12" customHeight="1">
      <c r="A36" s="554" t="s">
        <v>27</v>
      </c>
      <c r="B36" s="555"/>
      <c r="C36" s="556"/>
      <c r="D36" s="339">
        <f>SUM(D19:D35)</f>
        <v>13</v>
      </c>
      <c r="E36" s="340">
        <f>SUM(E19:E35)</f>
        <v>7</v>
      </c>
      <c r="F36" s="341">
        <f>SUM(F19:F35)</f>
        <v>6</v>
      </c>
      <c r="G36" s="238"/>
      <c r="H36" s="540">
        <f>SUM(H19:H35)</f>
        <v>376</v>
      </c>
      <c r="I36" s="397" t="s">
        <v>54</v>
      </c>
      <c r="J36" s="533">
        <f>SUM(J19:J35)</f>
        <v>30</v>
      </c>
      <c r="K36" s="339">
        <f>SUM(K20:K35)</f>
        <v>10</v>
      </c>
      <c r="L36" s="238">
        <f>SUM(L20:L35)</f>
        <v>7</v>
      </c>
      <c r="M36" s="238">
        <f>SUM(M20:M35)</f>
        <v>9</v>
      </c>
      <c r="N36" s="238"/>
      <c r="O36" s="540">
        <f>SUM(O20:O35)</f>
        <v>379</v>
      </c>
      <c r="P36" s="397" t="s">
        <v>62</v>
      </c>
      <c r="Q36" s="533">
        <f>SUM(Q19:Q35)</f>
        <v>30</v>
      </c>
      <c r="R36" s="55"/>
      <c r="T36" s="208"/>
    </row>
    <row r="37" spans="1:20" ht="12" customHeight="1" thickBot="1">
      <c r="A37" s="557"/>
      <c r="B37" s="558"/>
      <c r="C37" s="559"/>
      <c r="D37" s="544">
        <f>SUM(D36:G36)</f>
        <v>26</v>
      </c>
      <c r="E37" s="545"/>
      <c r="F37" s="545"/>
      <c r="G37" s="546"/>
      <c r="H37" s="541"/>
      <c r="I37" s="391" t="s">
        <v>176</v>
      </c>
      <c r="J37" s="534"/>
      <c r="K37" s="544">
        <f>SUM(K36:N36)</f>
        <v>26</v>
      </c>
      <c r="L37" s="545"/>
      <c r="M37" s="545"/>
      <c r="N37" s="546"/>
      <c r="O37" s="541"/>
      <c r="P37" s="391" t="s">
        <v>176</v>
      </c>
      <c r="Q37" s="534"/>
      <c r="R37" s="55"/>
      <c r="T37" s="208"/>
    </row>
    <row r="38" spans="1:20" ht="12" customHeight="1" thickBot="1">
      <c r="A38" s="287"/>
      <c r="B38" s="287"/>
      <c r="C38" s="287"/>
      <c r="D38" s="288"/>
      <c r="E38" s="288"/>
      <c r="F38" s="288"/>
      <c r="G38" s="288"/>
      <c r="H38" s="288"/>
      <c r="I38" s="288"/>
      <c r="J38" s="289"/>
      <c r="K38" s="288"/>
      <c r="L38" s="288"/>
      <c r="M38" s="288"/>
      <c r="N38" s="288"/>
      <c r="O38" s="288"/>
      <c r="P38" s="288"/>
      <c r="Q38" s="289"/>
      <c r="T38" s="208"/>
    </row>
    <row r="39" spans="1:20" ht="12" customHeight="1">
      <c r="A39" s="15"/>
      <c r="B39" s="15"/>
      <c r="C39" s="396" t="s">
        <v>93</v>
      </c>
      <c r="D39" s="142">
        <f>D36</f>
        <v>13</v>
      </c>
      <c r="E39" s="144">
        <f>E36</f>
        <v>7</v>
      </c>
      <c r="F39" s="144">
        <f>F36</f>
        <v>6</v>
      </c>
      <c r="G39" s="144"/>
      <c r="H39" s="519">
        <f>H36</f>
        <v>376</v>
      </c>
      <c r="I39" s="521" t="s">
        <v>179</v>
      </c>
      <c r="J39" s="523">
        <f aca="true" t="shared" si="2" ref="J39:O39">J36</f>
        <v>30</v>
      </c>
      <c r="K39" s="291">
        <f t="shared" si="2"/>
        <v>10</v>
      </c>
      <c r="L39" s="292">
        <f t="shared" si="2"/>
        <v>7</v>
      </c>
      <c r="M39" s="292">
        <f t="shared" si="2"/>
        <v>9</v>
      </c>
      <c r="N39" s="292"/>
      <c r="O39" s="519">
        <f t="shared" si="2"/>
        <v>379</v>
      </c>
      <c r="P39" s="521" t="s">
        <v>180</v>
      </c>
      <c r="Q39" s="525">
        <f>Q36</f>
        <v>30</v>
      </c>
      <c r="T39" s="208"/>
    </row>
    <row r="40" spans="1:20" ht="12.75" customHeight="1" thickBot="1">
      <c r="A40" s="15"/>
      <c r="B40" s="15"/>
      <c r="C40" s="104"/>
      <c r="D40" s="550">
        <f>SUM(D39:G39)</f>
        <v>26</v>
      </c>
      <c r="E40" s="551"/>
      <c r="F40" s="551"/>
      <c r="G40" s="551"/>
      <c r="H40" s="520"/>
      <c r="I40" s="522"/>
      <c r="J40" s="524"/>
      <c r="K40" s="535">
        <f>SUM(K39:N39)</f>
        <v>26</v>
      </c>
      <c r="L40" s="536"/>
      <c r="M40" s="536"/>
      <c r="N40" s="537"/>
      <c r="O40" s="520"/>
      <c r="P40" s="522"/>
      <c r="Q40" s="526"/>
      <c r="T40" s="208"/>
    </row>
    <row r="41" spans="1:20" ht="13.5" thickBot="1">
      <c r="A41" s="29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T41" s="208"/>
    </row>
    <row r="42" spans="1:20" ht="12.75" customHeight="1">
      <c r="A42" s="575" t="s">
        <v>13</v>
      </c>
      <c r="B42" s="567" t="s">
        <v>9</v>
      </c>
      <c r="C42" s="560" t="s">
        <v>216</v>
      </c>
      <c r="D42" s="547" t="s">
        <v>2</v>
      </c>
      <c r="E42" s="548"/>
      <c r="F42" s="548"/>
      <c r="G42" s="548"/>
      <c r="H42" s="548"/>
      <c r="I42" s="548"/>
      <c r="J42" s="549"/>
      <c r="K42" s="547" t="s">
        <v>3</v>
      </c>
      <c r="L42" s="548"/>
      <c r="M42" s="548"/>
      <c r="N42" s="548"/>
      <c r="O42" s="548"/>
      <c r="P42" s="548"/>
      <c r="Q42" s="549"/>
      <c r="T42" s="208"/>
    </row>
    <row r="43" spans="1:20" ht="12.75" customHeight="1">
      <c r="A43" s="576"/>
      <c r="B43" s="568"/>
      <c r="C43" s="561"/>
      <c r="D43" s="542" t="s">
        <v>4</v>
      </c>
      <c r="E43" s="531" t="s">
        <v>5</v>
      </c>
      <c r="F43" s="531" t="s">
        <v>6</v>
      </c>
      <c r="G43" s="531" t="s">
        <v>7</v>
      </c>
      <c r="H43" s="531" t="s">
        <v>51</v>
      </c>
      <c r="I43" s="531" t="s">
        <v>52</v>
      </c>
      <c r="J43" s="584" t="s">
        <v>15</v>
      </c>
      <c r="K43" s="542" t="s">
        <v>4</v>
      </c>
      <c r="L43" s="531" t="s">
        <v>5</v>
      </c>
      <c r="M43" s="531" t="s">
        <v>6</v>
      </c>
      <c r="N43" s="531" t="s">
        <v>7</v>
      </c>
      <c r="O43" s="531" t="s">
        <v>51</v>
      </c>
      <c r="P43" s="529" t="s">
        <v>52</v>
      </c>
      <c r="Q43" s="584" t="s">
        <v>15</v>
      </c>
      <c r="T43" s="208"/>
    </row>
    <row r="44" spans="1:21" s="1" customFormat="1" ht="15" customHeight="1" thickBot="1">
      <c r="A44" s="577"/>
      <c r="B44" s="569"/>
      <c r="C44" s="566"/>
      <c r="D44" s="543"/>
      <c r="E44" s="532"/>
      <c r="F44" s="532"/>
      <c r="G44" s="532"/>
      <c r="H44" s="532"/>
      <c r="I44" s="532"/>
      <c r="J44" s="585"/>
      <c r="K44" s="543"/>
      <c r="L44" s="532"/>
      <c r="M44" s="532"/>
      <c r="N44" s="532"/>
      <c r="O44" s="532"/>
      <c r="P44" s="588"/>
      <c r="Q44" s="585"/>
      <c r="R44" s="2"/>
      <c r="S44" s="2"/>
      <c r="T44" s="209"/>
      <c r="U44" s="20"/>
    </row>
    <row r="45" spans="1:20" ht="12.75">
      <c r="A45" s="43">
        <v>18</v>
      </c>
      <c r="B45" s="294" t="s">
        <v>120</v>
      </c>
      <c r="C45" s="295" t="s">
        <v>276</v>
      </c>
      <c r="D45" s="119">
        <v>2</v>
      </c>
      <c r="E45" s="296">
        <v>2</v>
      </c>
      <c r="F45" s="120"/>
      <c r="G45" s="120"/>
      <c r="H45" s="403">
        <f>25*J45-SUM(D45:G45)*14-3</f>
        <v>66</v>
      </c>
      <c r="I45" s="297" t="s">
        <v>8</v>
      </c>
      <c r="J45" s="298">
        <v>5</v>
      </c>
      <c r="K45" s="299"/>
      <c r="L45" s="300"/>
      <c r="M45" s="300"/>
      <c r="N45" s="300"/>
      <c r="O45" s="300"/>
      <c r="P45" s="301"/>
      <c r="Q45" s="302"/>
      <c r="T45" s="208"/>
    </row>
    <row r="46" spans="1:20" ht="13.5" thickBot="1">
      <c r="A46" s="303">
        <v>19</v>
      </c>
      <c r="B46" s="304" t="s">
        <v>121</v>
      </c>
      <c r="C46" s="305" t="s">
        <v>277</v>
      </c>
      <c r="D46" s="111"/>
      <c r="E46" s="112"/>
      <c r="F46" s="112"/>
      <c r="G46" s="112"/>
      <c r="H46" s="112"/>
      <c r="I46" s="306"/>
      <c r="J46" s="307"/>
      <c r="K46" s="272">
        <v>2</v>
      </c>
      <c r="L46" s="271">
        <v>2</v>
      </c>
      <c r="M46" s="271"/>
      <c r="N46" s="271"/>
      <c r="O46" s="403">
        <f>25*Q46-SUM(K46:N46)*14-3</f>
        <v>66</v>
      </c>
      <c r="P46" s="308" t="s">
        <v>8</v>
      </c>
      <c r="Q46" s="309">
        <v>5</v>
      </c>
      <c r="T46" s="208"/>
    </row>
    <row r="47" spans="1:20" ht="12.75">
      <c r="A47" s="578" t="s">
        <v>30</v>
      </c>
      <c r="B47" s="579"/>
      <c r="C47" s="580"/>
      <c r="D47" s="142">
        <f>SUM(D45:D46)</f>
        <v>2</v>
      </c>
      <c r="E47" s="310">
        <f>SUM(E45:E46)</f>
        <v>2</v>
      </c>
      <c r="F47" s="310"/>
      <c r="G47" s="310"/>
      <c r="H47" s="517">
        <f>SUM(H45:H46)</f>
        <v>66</v>
      </c>
      <c r="I47" s="587" t="s">
        <v>63</v>
      </c>
      <c r="J47" s="533">
        <f aca="true" t="shared" si="3" ref="J47:O47">SUM(J45:J46)</f>
        <v>5</v>
      </c>
      <c r="K47" s="311">
        <f t="shared" si="3"/>
        <v>2</v>
      </c>
      <c r="L47" s="143">
        <f t="shared" si="3"/>
        <v>2</v>
      </c>
      <c r="M47" s="143"/>
      <c r="N47" s="143"/>
      <c r="O47" s="517">
        <f t="shared" si="3"/>
        <v>66</v>
      </c>
      <c r="P47" s="587" t="s">
        <v>63</v>
      </c>
      <c r="Q47" s="533">
        <f>SUM(Q45:Q46)</f>
        <v>5</v>
      </c>
      <c r="T47" s="208"/>
    </row>
    <row r="48" spans="1:20" ht="13.5" thickBot="1">
      <c r="A48" s="581"/>
      <c r="B48" s="582"/>
      <c r="C48" s="583"/>
      <c r="D48" s="544">
        <f>SUM(D47:G47)</f>
        <v>4</v>
      </c>
      <c r="E48" s="545"/>
      <c r="F48" s="545"/>
      <c r="G48" s="546"/>
      <c r="H48" s="518"/>
      <c r="I48" s="522"/>
      <c r="J48" s="534"/>
      <c r="K48" s="544">
        <f>K47+L47</f>
        <v>4</v>
      </c>
      <c r="L48" s="545"/>
      <c r="M48" s="545"/>
      <c r="N48" s="546"/>
      <c r="O48" s="518"/>
      <c r="P48" s="522"/>
      <c r="Q48" s="534"/>
      <c r="T48" s="214"/>
    </row>
    <row r="49" spans="1:20" ht="6.75" customHeigh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211"/>
      <c r="S49" s="211"/>
      <c r="T49" s="215"/>
    </row>
    <row r="50" spans="1:20" ht="12.75">
      <c r="A50" s="586" t="s">
        <v>53</v>
      </c>
      <c r="B50" s="586"/>
      <c r="C50" s="293"/>
      <c r="D50" s="293"/>
      <c r="E50" s="293"/>
      <c r="F50" s="293"/>
      <c r="G50" s="212"/>
      <c r="H50" s="212"/>
      <c r="I50" s="212"/>
      <c r="J50" s="240"/>
      <c r="K50" s="212"/>
      <c r="L50" s="212"/>
      <c r="M50" s="212"/>
      <c r="N50" s="212"/>
      <c r="O50" s="212"/>
      <c r="P50" s="212"/>
      <c r="Q50" s="212"/>
      <c r="R50" s="16"/>
      <c r="S50" s="16"/>
      <c r="T50" s="213"/>
    </row>
    <row r="51" spans="1:21" ht="12.75">
      <c r="A51" s="515" t="s">
        <v>205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T51" s="208"/>
      <c r="U51"/>
    </row>
    <row r="52" spans="1:20" ht="21" customHeight="1">
      <c r="A52" s="516" t="s">
        <v>206</v>
      </c>
      <c r="B52" s="516"/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T52" s="208"/>
    </row>
    <row r="53" spans="1:20" ht="12.75">
      <c r="A53" s="45"/>
      <c r="B53" s="1"/>
      <c r="C53" s="2"/>
      <c r="D53" s="64"/>
      <c r="E53" s="64"/>
      <c r="F53" s="64"/>
      <c r="G53" s="64"/>
      <c r="H53" s="64"/>
      <c r="I53" s="64"/>
      <c r="J53" s="65"/>
      <c r="K53" s="64"/>
      <c r="L53" s="64"/>
      <c r="M53" s="64"/>
      <c r="N53" s="64"/>
      <c r="O53" s="64"/>
      <c r="P53" s="64"/>
      <c r="Q53" s="45"/>
      <c r="T53" s="208"/>
    </row>
    <row r="54" spans="1:20" ht="12.75">
      <c r="A54" s="45"/>
      <c r="B54" s="1"/>
      <c r="C54" s="2"/>
      <c r="D54" s="64"/>
      <c r="E54" s="64"/>
      <c r="F54" s="64"/>
      <c r="G54" s="64"/>
      <c r="H54" s="64"/>
      <c r="I54" s="64"/>
      <c r="J54" s="65"/>
      <c r="K54" s="64"/>
      <c r="L54" s="64"/>
      <c r="M54" s="64"/>
      <c r="N54" s="64"/>
      <c r="O54" s="64"/>
      <c r="P54" s="64"/>
      <c r="Q54" s="45"/>
      <c r="T54" s="208"/>
    </row>
    <row r="56" spans="1:38" ht="12.75">
      <c r="A56" s="383" t="s">
        <v>163</v>
      </c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4"/>
      <c r="S56" s="384"/>
      <c r="T56" s="384"/>
      <c r="U56" s="257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</row>
    <row r="57" spans="1:39" s="62" customFormat="1" ht="12.75">
      <c r="A57" s="259" t="s">
        <v>200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</row>
  </sheetData>
  <sheetProtection/>
  <mergeCells count="73">
    <mergeCell ref="A50:B50"/>
    <mergeCell ref="P47:P48"/>
    <mergeCell ref="N43:N44"/>
    <mergeCell ref="F43:F44"/>
    <mergeCell ref="J43:J44"/>
    <mergeCell ref="P43:P44"/>
    <mergeCell ref="D48:G48"/>
    <mergeCell ref="I47:I48"/>
    <mergeCell ref="Q47:Q48"/>
    <mergeCell ref="L43:L44"/>
    <mergeCell ref="K48:N48"/>
    <mergeCell ref="J47:J48"/>
    <mergeCell ref="A42:A44"/>
    <mergeCell ref="I43:I44"/>
    <mergeCell ref="A47:C48"/>
    <mergeCell ref="K42:Q42"/>
    <mergeCell ref="Q43:Q44"/>
    <mergeCell ref="M43:M44"/>
    <mergeCell ref="A15:Q15"/>
    <mergeCell ref="A12:Q12"/>
    <mergeCell ref="D37:G37"/>
    <mergeCell ref="F17:F18"/>
    <mergeCell ref="O17:O18"/>
    <mergeCell ref="J36:J37"/>
    <mergeCell ref="D16:J16"/>
    <mergeCell ref="K16:Q16"/>
    <mergeCell ref="P17:P18"/>
    <mergeCell ref="Q17:Q18"/>
    <mergeCell ref="A2:M2"/>
    <mergeCell ref="A8:Q8"/>
    <mergeCell ref="A9:Q9"/>
    <mergeCell ref="A10:P10"/>
    <mergeCell ref="A11:P11"/>
    <mergeCell ref="A6:Q6"/>
    <mergeCell ref="A36:C37"/>
    <mergeCell ref="A16:A18"/>
    <mergeCell ref="B16:B18"/>
    <mergeCell ref="D17:D18"/>
    <mergeCell ref="G43:G44"/>
    <mergeCell ref="C16:C17"/>
    <mergeCell ref="E17:E18"/>
    <mergeCell ref="C42:C44"/>
    <mergeCell ref="D43:D44"/>
    <mergeCell ref="B42:B44"/>
    <mergeCell ref="G17:G18"/>
    <mergeCell ref="K43:K44"/>
    <mergeCell ref="K37:N37"/>
    <mergeCell ref="D42:J42"/>
    <mergeCell ref="H43:H44"/>
    <mergeCell ref="E43:E44"/>
    <mergeCell ref="D40:G40"/>
    <mergeCell ref="K17:K18"/>
    <mergeCell ref="L17:L18"/>
    <mergeCell ref="M17:M18"/>
    <mergeCell ref="I17:I18"/>
    <mergeCell ref="H17:H18"/>
    <mergeCell ref="N17:N18"/>
    <mergeCell ref="O43:O44"/>
    <mergeCell ref="Q36:Q37"/>
    <mergeCell ref="K40:N40"/>
    <mergeCell ref="J17:J18"/>
    <mergeCell ref="H36:H37"/>
    <mergeCell ref="O36:O37"/>
    <mergeCell ref="A51:Q51"/>
    <mergeCell ref="A52:Q52"/>
    <mergeCell ref="H47:H48"/>
    <mergeCell ref="O47:O48"/>
    <mergeCell ref="H39:H40"/>
    <mergeCell ref="I39:I40"/>
    <mergeCell ref="J39:J40"/>
    <mergeCell ref="O39:O40"/>
    <mergeCell ref="P39:P40"/>
    <mergeCell ref="Q39:Q40"/>
  </mergeCells>
  <printOptions/>
  <pageMargins left="0.74" right="0.17" top="0.118110236220472" bottom="0.36" header="0" footer="0.3"/>
  <pageSetup horizontalDpi="600" verticalDpi="600" orientation="portrait" paperSize="9" r:id="rId1"/>
  <headerFooter alignWithMargins="0">
    <oddFooter>&amp;R2/7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58"/>
  <sheetViews>
    <sheetView zoomScalePageLayoutView="0" workbookViewId="0" topLeftCell="A26">
      <selection activeCell="B34" sqref="B34"/>
    </sheetView>
  </sheetViews>
  <sheetFormatPr defaultColWidth="9.140625" defaultRowHeight="12.75"/>
  <cols>
    <col min="1" max="1" width="3.8515625" style="55" customWidth="1"/>
    <col min="2" max="2" width="33.421875" style="55" customWidth="1"/>
    <col min="3" max="3" width="9.140625" style="55" customWidth="1"/>
    <col min="4" max="4" width="2.7109375" style="55" bestFit="1" customWidth="1"/>
    <col min="5" max="5" width="2.57421875" style="55" customWidth="1"/>
    <col min="6" max="6" width="2.8515625" style="55" customWidth="1"/>
    <col min="7" max="7" width="2.421875" style="55" customWidth="1"/>
    <col min="8" max="8" width="3.28125" style="55" customWidth="1"/>
    <col min="9" max="9" width="4.421875" style="55" customWidth="1"/>
    <col min="10" max="10" width="5.00390625" style="55" customWidth="1"/>
    <col min="11" max="11" width="2.7109375" style="55" bestFit="1" customWidth="1"/>
    <col min="12" max="12" width="3.28125" style="55" customWidth="1"/>
    <col min="13" max="13" width="2.421875" style="55" customWidth="1"/>
    <col min="14" max="14" width="2.28125" style="55" customWidth="1"/>
    <col min="15" max="15" width="3.7109375" style="55" customWidth="1"/>
    <col min="16" max="16" width="4.7109375" style="55" customWidth="1"/>
    <col min="17" max="17" width="4.8515625" style="55" customWidth="1"/>
    <col min="18" max="19" width="9.140625" style="101" customWidth="1"/>
    <col min="20" max="16384" width="9.140625" style="55" customWidth="1"/>
  </cols>
  <sheetData>
    <row r="1" ht="12.75">
      <c r="R1" s="55"/>
    </row>
    <row r="2" spans="1:18" ht="12.75">
      <c r="A2" s="598" t="s">
        <v>182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5"/>
    </row>
    <row r="3" spans="1:18" ht="12.75">
      <c r="A3" s="598" t="s">
        <v>196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5"/>
    </row>
    <row r="4" spans="1:18" ht="12.75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55"/>
    </row>
    <row r="5" ht="12.75">
      <c r="R5" s="55"/>
    </row>
    <row r="6" spans="1:19" ht="15">
      <c r="A6" s="600" t="s">
        <v>25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348"/>
      <c r="S6" s="349"/>
    </row>
    <row r="7" spans="1:19" ht="12.7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48"/>
      <c r="N7" s="348"/>
      <c r="O7" s="348"/>
      <c r="P7" s="348"/>
      <c r="Q7" s="348"/>
      <c r="R7" s="348"/>
      <c r="S7" s="349"/>
    </row>
    <row r="8" spans="1:19" ht="12.75">
      <c r="A8" s="601" t="s">
        <v>98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351"/>
      <c r="S8" s="352"/>
    </row>
    <row r="9" spans="1:18" ht="12.75">
      <c r="A9" s="599" t="s">
        <v>96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5"/>
    </row>
    <row r="10" spans="1:19" ht="12.75">
      <c r="A10" s="598" t="s">
        <v>104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353"/>
      <c r="S10" s="354"/>
    </row>
    <row r="11" spans="1:19" ht="12.75">
      <c r="A11" s="598" t="s">
        <v>99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347"/>
      <c r="S11" s="354"/>
    </row>
    <row r="12" spans="1:19" ht="12.75">
      <c r="A12" s="570" t="s">
        <v>335</v>
      </c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/>
      <c r="P12" s="570"/>
      <c r="Q12" s="570"/>
      <c r="R12" s="351"/>
      <c r="S12" s="352"/>
    </row>
    <row r="13" spans="1:19" ht="12" customHeight="1">
      <c r="A13" s="210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1"/>
      <c r="S13" s="352"/>
    </row>
    <row r="14" spans="1:19" ht="12" customHeight="1">
      <c r="A14" s="210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1"/>
      <c r="S14" s="352"/>
    </row>
    <row r="15" spans="1:19" ht="12" customHeight="1">
      <c r="A15" s="210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1"/>
      <c r="S15" s="352"/>
    </row>
    <row r="16" spans="1:18" ht="31.5" customHeight="1" thickBot="1">
      <c r="A16" s="574" t="s">
        <v>10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5"/>
    </row>
    <row r="17" spans="1:18" ht="12.75">
      <c r="A17" s="560" t="s">
        <v>13</v>
      </c>
      <c r="B17" s="567" t="s">
        <v>1</v>
      </c>
      <c r="C17" s="560" t="s">
        <v>26</v>
      </c>
      <c r="D17" s="595" t="s">
        <v>68</v>
      </c>
      <c r="E17" s="596"/>
      <c r="F17" s="596"/>
      <c r="G17" s="596"/>
      <c r="H17" s="596"/>
      <c r="I17" s="596"/>
      <c r="J17" s="597"/>
      <c r="K17" s="595" t="s">
        <v>67</v>
      </c>
      <c r="L17" s="596"/>
      <c r="M17" s="596"/>
      <c r="N17" s="596"/>
      <c r="O17" s="596"/>
      <c r="P17" s="596"/>
      <c r="Q17" s="597"/>
      <c r="R17" s="55"/>
    </row>
    <row r="18" spans="1:18" ht="12.75">
      <c r="A18" s="561"/>
      <c r="B18" s="568"/>
      <c r="C18" s="561"/>
      <c r="D18" s="604" t="s">
        <v>4</v>
      </c>
      <c r="E18" s="602" t="s">
        <v>5</v>
      </c>
      <c r="F18" s="602" t="s">
        <v>6</v>
      </c>
      <c r="G18" s="602" t="s">
        <v>7</v>
      </c>
      <c r="H18" s="529" t="s">
        <v>51</v>
      </c>
      <c r="I18" s="605" t="s">
        <v>52</v>
      </c>
      <c r="J18" s="603" t="s">
        <v>15</v>
      </c>
      <c r="K18" s="604" t="s">
        <v>4</v>
      </c>
      <c r="L18" s="602" t="s">
        <v>5</v>
      </c>
      <c r="M18" s="602" t="s">
        <v>6</v>
      </c>
      <c r="N18" s="602" t="s">
        <v>7</v>
      </c>
      <c r="O18" s="529" t="s">
        <v>51</v>
      </c>
      <c r="P18" s="605" t="s">
        <v>52</v>
      </c>
      <c r="Q18" s="603" t="s">
        <v>15</v>
      </c>
      <c r="R18" s="55"/>
    </row>
    <row r="19" spans="1:18" ht="13.5" thickBot="1">
      <c r="A19" s="562"/>
      <c r="B19" s="593"/>
      <c r="C19" s="428" t="s">
        <v>217</v>
      </c>
      <c r="D19" s="553"/>
      <c r="E19" s="530"/>
      <c r="F19" s="530"/>
      <c r="G19" s="530"/>
      <c r="H19" s="530"/>
      <c r="I19" s="528"/>
      <c r="J19" s="585"/>
      <c r="K19" s="553"/>
      <c r="L19" s="530"/>
      <c r="M19" s="530"/>
      <c r="N19" s="530"/>
      <c r="O19" s="530"/>
      <c r="P19" s="528"/>
      <c r="Q19" s="585"/>
      <c r="R19" s="55"/>
    </row>
    <row r="20" spans="1:18" ht="12.75">
      <c r="A20" s="326">
        <v>1</v>
      </c>
      <c r="B20" s="154" t="s">
        <v>33</v>
      </c>
      <c r="C20" s="134" t="s">
        <v>278</v>
      </c>
      <c r="D20" s="119">
        <v>2</v>
      </c>
      <c r="E20" s="120">
        <v>2</v>
      </c>
      <c r="F20" s="120"/>
      <c r="G20" s="120"/>
      <c r="H20" s="394">
        <f>25*J20-SUM(D20:G20)*14-3</f>
        <v>66</v>
      </c>
      <c r="I20" s="59" t="s">
        <v>8</v>
      </c>
      <c r="J20" s="53">
        <v>5</v>
      </c>
      <c r="K20" s="357"/>
      <c r="L20" s="133"/>
      <c r="M20" s="133"/>
      <c r="N20" s="133"/>
      <c r="O20" s="133"/>
      <c r="P20" s="133"/>
      <c r="Q20" s="146"/>
      <c r="R20" s="55"/>
    </row>
    <row r="21" spans="1:18" ht="12.75">
      <c r="A21" s="72">
        <v>2</v>
      </c>
      <c r="B21" s="154" t="s">
        <v>47</v>
      </c>
      <c r="C21" s="134" t="s">
        <v>279</v>
      </c>
      <c r="D21" s="119">
        <v>2</v>
      </c>
      <c r="E21" s="120">
        <v>2</v>
      </c>
      <c r="F21" s="120"/>
      <c r="G21" s="120"/>
      <c r="H21" s="403">
        <f>25*J21-SUM(D21:G21)*14-3</f>
        <v>66</v>
      </c>
      <c r="I21" s="53" t="s">
        <v>8</v>
      </c>
      <c r="J21" s="53">
        <v>5</v>
      </c>
      <c r="K21" s="84"/>
      <c r="L21" s="59"/>
      <c r="M21" s="59"/>
      <c r="N21" s="59"/>
      <c r="O21" s="59"/>
      <c r="P21" s="59"/>
      <c r="Q21" s="85"/>
      <c r="R21" s="55"/>
    </row>
    <row r="22" spans="1:18" ht="12.75">
      <c r="A22" s="72">
        <v>3</v>
      </c>
      <c r="B22" s="154" t="s">
        <v>34</v>
      </c>
      <c r="C22" s="134" t="s">
        <v>280</v>
      </c>
      <c r="D22" s="119">
        <v>2</v>
      </c>
      <c r="E22" s="120">
        <v>1</v>
      </c>
      <c r="F22" s="122">
        <v>1</v>
      </c>
      <c r="G22" s="120"/>
      <c r="H22" s="403">
        <f aca="true" t="shared" si="0" ref="H22:H27">25*J22-SUM(D22:G22)*14-3</f>
        <v>66</v>
      </c>
      <c r="I22" s="53" t="s">
        <v>8</v>
      </c>
      <c r="J22" s="53">
        <v>5</v>
      </c>
      <c r="K22" s="84"/>
      <c r="L22" s="59"/>
      <c r="M22" s="59"/>
      <c r="N22" s="59"/>
      <c r="O22" s="59"/>
      <c r="P22" s="59"/>
      <c r="Q22" s="85"/>
      <c r="R22" s="55"/>
    </row>
    <row r="23" spans="1:18" ht="12.75">
      <c r="A23" s="72">
        <v>4</v>
      </c>
      <c r="B23" s="154" t="s">
        <v>144</v>
      </c>
      <c r="C23" s="134" t="s">
        <v>281</v>
      </c>
      <c r="D23" s="119">
        <v>2</v>
      </c>
      <c r="E23" s="120"/>
      <c r="F23" s="122">
        <v>1</v>
      </c>
      <c r="G23" s="120"/>
      <c r="H23" s="403">
        <f t="shared" si="0"/>
        <v>55</v>
      </c>
      <c r="I23" s="53" t="s">
        <v>8</v>
      </c>
      <c r="J23" s="53">
        <v>4</v>
      </c>
      <c r="K23" s="84"/>
      <c r="L23" s="59"/>
      <c r="M23" s="59"/>
      <c r="N23" s="59"/>
      <c r="O23" s="59"/>
      <c r="P23" s="59"/>
      <c r="Q23" s="85"/>
      <c r="R23" s="55"/>
    </row>
    <row r="24" spans="1:18" ht="12.75">
      <c r="A24" s="72">
        <v>5</v>
      </c>
      <c r="B24" s="154" t="s">
        <v>35</v>
      </c>
      <c r="C24" s="134" t="s">
        <v>282</v>
      </c>
      <c r="D24" s="119">
        <v>2</v>
      </c>
      <c r="E24" s="120"/>
      <c r="F24" s="123">
        <v>1</v>
      </c>
      <c r="G24" s="124"/>
      <c r="H24" s="403">
        <f t="shared" si="0"/>
        <v>55</v>
      </c>
      <c r="I24" s="53" t="s">
        <v>8</v>
      </c>
      <c r="J24" s="53">
        <v>4</v>
      </c>
      <c r="K24" s="84"/>
      <c r="L24" s="59"/>
      <c r="M24" s="59"/>
      <c r="N24" s="59"/>
      <c r="O24" s="59"/>
      <c r="P24" s="59"/>
      <c r="Q24" s="85"/>
      <c r="R24" s="55"/>
    </row>
    <row r="25" spans="1:18" ht="12.75">
      <c r="A25" s="72">
        <v>6</v>
      </c>
      <c r="B25" s="154" t="s">
        <v>133</v>
      </c>
      <c r="C25" s="134" t="s">
        <v>283</v>
      </c>
      <c r="D25" s="114">
        <v>2</v>
      </c>
      <c r="E25" s="125"/>
      <c r="F25" s="113">
        <v>3</v>
      </c>
      <c r="G25" s="113"/>
      <c r="H25" s="403">
        <f t="shared" si="0"/>
        <v>52</v>
      </c>
      <c r="I25" s="53" t="s">
        <v>4</v>
      </c>
      <c r="J25" s="53">
        <v>5</v>
      </c>
      <c r="K25" s="74"/>
      <c r="L25" s="53"/>
      <c r="M25" s="53"/>
      <c r="N25" s="53"/>
      <c r="O25" s="53"/>
      <c r="P25" s="53"/>
      <c r="Q25" s="75"/>
      <c r="R25" s="55"/>
    </row>
    <row r="26" spans="1:18" ht="12.75">
      <c r="A26" s="72">
        <v>7</v>
      </c>
      <c r="B26" s="154" t="s">
        <v>161</v>
      </c>
      <c r="C26" s="134" t="s">
        <v>284</v>
      </c>
      <c r="D26" s="119"/>
      <c r="E26" s="120">
        <v>1</v>
      </c>
      <c r="F26" s="120"/>
      <c r="G26" s="120"/>
      <c r="H26" s="403"/>
      <c r="I26" s="53" t="s">
        <v>207</v>
      </c>
      <c r="J26" s="53" t="s">
        <v>204</v>
      </c>
      <c r="K26" s="84"/>
      <c r="L26" s="59"/>
      <c r="M26" s="59"/>
      <c r="N26" s="59"/>
      <c r="O26" s="59"/>
      <c r="P26" s="59"/>
      <c r="Q26" s="85"/>
      <c r="R26" s="55"/>
    </row>
    <row r="27" spans="1:18" ht="12.75">
      <c r="A27" s="72">
        <v>8</v>
      </c>
      <c r="B27" s="154" t="s">
        <v>143</v>
      </c>
      <c r="C27" s="134" t="s">
        <v>285</v>
      </c>
      <c r="D27" s="119"/>
      <c r="E27" s="120">
        <v>2</v>
      </c>
      <c r="F27" s="120"/>
      <c r="G27" s="120"/>
      <c r="H27" s="403">
        <f t="shared" si="0"/>
        <v>19</v>
      </c>
      <c r="I27" s="59" t="s">
        <v>4</v>
      </c>
      <c r="J27" s="382">
        <v>2</v>
      </c>
      <c r="K27" s="84"/>
      <c r="L27" s="59"/>
      <c r="M27" s="59"/>
      <c r="N27" s="59"/>
      <c r="O27" s="423"/>
      <c r="P27" s="59"/>
      <c r="Q27" s="85"/>
      <c r="R27" s="55"/>
    </row>
    <row r="28" spans="1:18" ht="12.75">
      <c r="A28" s="72">
        <v>9</v>
      </c>
      <c r="B28" s="155" t="s">
        <v>208</v>
      </c>
      <c r="C28" s="153" t="s">
        <v>178</v>
      </c>
      <c r="D28" s="119"/>
      <c r="E28" s="120"/>
      <c r="F28" s="122"/>
      <c r="G28" s="120"/>
      <c r="H28" s="120"/>
      <c r="I28" s="120"/>
      <c r="J28" s="138"/>
      <c r="K28" s="119"/>
      <c r="L28" s="120"/>
      <c r="M28" s="120"/>
      <c r="N28" s="120">
        <v>2</v>
      </c>
      <c r="O28" s="113">
        <f>25*Q28-SUM(K28:N28)*14-3</f>
        <v>44</v>
      </c>
      <c r="P28" s="120" t="s">
        <v>4</v>
      </c>
      <c r="Q28" s="138">
        <v>3</v>
      </c>
      <c r="R28" s="55"/>
    </row>
    <row r="29" spans="1:18" ht="12.75">
      <c r="A29" s="72">
        <v>10</v>
      </c>
      <c r="B29" s="155" t="s">
        <v>48</v>
      </c>
      <c r="C29" s="153" t="s">
        <v>286</v>
      </c>
      <c r="D29" s="84"/>
      <c r="E29" s="59"/>
      <c r="F29" s="358"/>
      <c r="G29" s="359"/>
      <c r="H29" s="359"/>
      <c r="I29" s="59"/>
      <c r="J29" s="85"/>
      <c r="K29" s="119">
        <v>2</v>
      </c>
      <c r="L29" s="120">
        <v>2</v>
      </c>
      <c r="M29" s="120">
        <v>1</v>
      </c>
      <c r="N29" s="120"/>
      <c r="O29" s="113">
        <f aca="true" t="shared" si="1" ref="O29:O34">25*Q29-SUM(K29:N29)*14-3</f>
        <v>52</v>
      </c>
      <c r="P29" s="113" t="s">
        <v>8</v>
      </c>
      <c r="Q29" s="150">
        <v>5</v>
      </c>
      <c r="R29" s="55"/>
    </row>
    <row r="30" spans="1:18" ht="12.75">
      <c r="A30" s="72">
        <v>11</v>
      </c>
      <c r="B30" s="155" t="s">
        <v>168</v>
      </c>
      <c r="C30" s="153" t="s">
        <v>287</v>
      </c>
      <c r="D30" s="137"/>
      <c r="E30" s="110"/>
      <c r="F30" s="110"/>
      <c r="G30" s="53"/>
      <c r="H30" s="53"/>
      <c r="I30" s="53"/>
      <c r="J30" s="75"/>
      <c r="K30" s="114">
        <v>2</v>
      </c>
      <c r="L30" s="113">
        <v>1</v>
      </c>
      <c r="M30" s="113">
        <v>1</v>
      </c>
      <c r="N30" s="113"/>
      <c r="O30" s="113">
        <f t="shared" si="1"/>
        <v>41</v>
      </c>
      <c r="P30" s="113" t="s">
        <v>8</v>
      </c>
      <c r="Q30" s="150">
        <v>4</v>
      </c>
      <c r="R30" s="55"/>
    </row>
    <row r="31" spans="1:18" ht="12.75">
      <c r="A31" s="72">
        <v>12</v>
      </c>
      <c r="B31" s="155" t="s">
        <v>167</v>
      </c>
      <c r="C31" s="153" t="s">
        <v>288</v>
      </c>
      <c r="D31" s="137"/>
      <c r="E31" s="110"/>
      <c r="F31" s="110"/>
      <c r="G31" s="53"/>
      <c r="H31" s="53"/>
      <c r="I31" s="53"/>
      <c r="J31" s="75"/>
      <c r="K31" s="114">
        <v>2</v>
      </c>
      <c r="L31" s="113">
        <v>1</v>
      </c>
      <c r="M31" s="113">
        <v>1</v>
      </c>
      <c r="N31" s="113"/>
      <c r="O31" s="113">
        <f t="shared" si="1"/>
        <v>41</v>
      </c>
      <c r="P31" s="113" t="s">
        <v>8</v>
      </c>
      <c r="Q31" s="150">
        <v>4</v>
      </c>
      <c r="R31" s="55"/>
    </row>
    <row r="32" spans="1:18" ht="12.75">
      <c r="A32" s="72">
        <v>13</v>
      </c>
      <c r="B32" s="155" t="s">
        <v>36</v>
      </c>
      <c r="C32" s="153" t="s">
        <v>289</v>
      </c>
      <c r="D32" s="137"/>
      <c r="E32" s="110"/>
      <c r="F32" s="110"/>
      <c r="G32" s="53"/>
      <c r="H32" s="53"/>
      <c r="I32" s="53"/>
      <c r="J32" s="75"/>
      <c r="K32" s="114">
        <v>2</v>
      </c>
      <c r="L32" s="113"/>
      <c r="M32" s="113">
        <v>2</v>
      </c>
      <c r="N32" s="113"/>
      <c r="O32" s="113">
        <f t="shared" si="1"/>
        <v>41</v>
      </c>
      <c r="P32" s="113" t="s">
        <v>8</v>
      </c>
      <c r="Q32" s="150">
        <v>4</v>
      </c>
      <c r="R32" s="55"/>
    </row>
    <row r="33" spans="1:18" ht="12.75">
      <c r="A33" s="72">
        <v>14</v>
      </c>
      <c r="B33" s="155" t="s">
        <v>37</v>
      </c>
      <c r="C33" s="153" t="s">
        <v>290</v>
      </c>
      <c r="D33" s="137"/>
      <c r="E33" s="110"/>
      <c r="F33" s="110"/>
      <c r="G33" s="53"/>
      <c r="H33" s="53"/>
      <c r="I33" s="53"/>
      <c r="J33" s="75"/>
      <c r="K33" s="114">
        <v>2</v>
      </c>
      <c r="L33" s="113"/>
      <c r="M33" s="113">
        <v>1</v>
      </c>
      <c r="N33" s="113"/>
      <c r="O33" s="113">
        <f t="shared" si="1"/>
        <v>30</v>
      </c>
      <c r="P33" s="113" t="s">
        <v>8</v>
      </c>
      <c r="Q33" s="150">
        <v>3</v>
      </c>
      <c r="R33" s="55"/>
    </row>
    <row r="34" spans="1:18" ht="12.75">
      <c r="A34" s="72">
        <v>15</v>
      </c>
      <c r="B34" s="155" t="s">
        <v>337</v>
      </c>
      <c r="C34" s="153" t="s">
        <v>291</v>
      </c>
      <c r="D34" s="137"/>
      <c r="E34" s="110"/>
      <c r="F34" s="110"/>
      <c r="G34" s="53"/>
      <c r="H34" s="53"/>
      <c r="I34" s="53"/>
      <c r="J34" s="75"/>
      <c r="K34" s="114">
        <v>2</v>
      </c>
      <c r="L34" s="113"/>
      <c r="M34" s="113">
        <v>1</v>
      </c>
      <c r="N34" s="113"/>
      <c r="O34" s="113">
        <f t="shared" si="1"/>
        <v>30</v>
      </c>
      <c r="P34" s="113" t="s">
        <v>4</v>
      </c>
      <c r="Q34" s="150">
        <v>3</v>
      </c>
      <c r="R34" s="55"/>
    </row>
    <row r="35" spans="1:18" ht="12.75">
      <c r="A35" s="72">
        <v>16</v>
      </c>
      <c r="B35" s="155" t="s">
        <v>162</v>
      </c>
      <c r="C35" s="153" t="s">
        <v>292</v>
      </c>
      <c r="D35" s="137"/>
      <c r="E35" s="110"/>
      <c r="F35" s="110"/>
      <c r="G35" s="53"/>
      <c r="H35" s="53"/>
      <c r="I35" s="53"/>
      <c r="J35" s="75"/>
      <c r="K35" s="114"/>
      <c r="L35" s="113">
        <v>1</v>
      </c>
      <c r="M35" s="113"/>
      <c r="N35" s="113"/>
      <c r="O35" s="113"/>
      <c r="P35" s="113" t="s">
        <v>207</v>
      </c>
      <c r="Q35" s="150" t="s">
        <v>204</v>
      </c>
      <c r="R35" s="55"/>
    </row>
    <row r="36" spans="1:18" ht="13.5" thickBot="1">
      <c r="A36" s="72">
        <v>17</v>
      </c>
      <c r="B36" s="155" t="s">
        <v>209</v>
      </c>
      <c r="C36" s="153" t="s">
        <v>293</v>
      </c>
      <c r="D36" s="137"/>
      <c r="E36" s="110"/>
      <c r="F36" s="110"/>
      <c r="G36" s="53"/>
      <c r="H36" s="53"/>
      <c r="I36" s="53"/>
      <c r="J36" s="75"/>
      <c r="K36" s="113"/>
      <c r="L36" s="113"/>
      <c r="M36" s="113"/>
      <c r="N36" s="113"/>
      <c r="O36" s="113"/>
      <c r="P36" s="113" t="s">
        <v>4</v>
      </c>
      <c r="Q36" s="150">
        <v>4</v>
      </c>
      <c r="R36" s="55"/>
    </row>
    <row r="37" spans="1:18" ht="12.75">
      <c r="A37" s="554" t="s">
        <v>27</v>
      </c>
      <c r="B37" s="555"/>
      <c r="C37" s="556"/>
      <c r="D37" s="311">
        <f>SUM(D20:D36)</f>
        <v>12</v>
      </c>
      <c r="E37" s="144">
        <f>SUM(E20:E36)</f>
        <v>8</v>
      </c>
      <c r="F37" s="144">
        <f>SUM(F20:F36)</f>
        <v>6</v>
      </c>
      <c r="G37" s="314"/>
      <c r="H37" s="608">
        <f>SUM(H20:H36)</f>
        <v>379</v>
      </c>
      <c r="I37" s="397" t="s">
        <v>54</v>
      </c>
      <c r="J37" s="606">
        <f aca="true" t="shared" si="2" ref="J37:O37">SUM(J20:J36)</f>
        <v>30</v>
      </c>
      <c r="K37" s="311">
        <f t="shared" si="2"/>
        <v>12</v>
      </c>
      <c r="L37" s="143">
        <f t="shared" si="2"/>
        <v>5</v>
      </c>
      <c r="M37" s="143">
        <f t="shared" si="2"/>
        <v>7</v>
      </c>
      <c r="N37" s="314">
        <f t="shared" si="2"/>
        <v>2</v>
      </c>
      <c r="O37" s="608">
        <f t="shared" si="2"/>
        <v>279</v>
      </c>
      <c r="P37" s="397" t="s">
        <v>54</v>
      </c>
      <c r="Q37" s="606">
        <f>SUM(Q20:Q36)</f>
        <v>30</v>
      </c>
      <c r="R37" s="55"/>
    </row>
    <row r="38" spans="1:18" ht="13.5" thickBot="1">
      <c r="A38" s="557"/>
      <c r="B38" s="558"/>
      <c r="C38" s="559"/>
      <c r="D38" s="544">
        <f>SUM(D37:G37)</f>
        <v>26</v>
      </c>
      <c r="E38" s="545"/>
      <c r="F38" s="545"/>
      <c r="G38" s="546"/>
      <c r="H38" s="609"/>
      <c r="I38" s="391" t="s">
        <v>146</v>
      </c>
      <c r="J38" s="607"/>
      <c r="K38" s="544">
        <f>SUM(K37:N37)</f>
        <v>26</v>
      </c>
      <c r="L38" s="545"/>
      <c r="M38" s="545"/>
      <c r="N38" s="546"/>
      <c r="O38" s="609"/>
      <c r="P38" s="391" t="s">
        <v>176</v>
      </c>
      <c r="Q38" s="607"/>
      <c r="R38" s="55"/>
    </row>
    <row r="39" spans="1:18" ht="13.5" thickBot="1">
      <c r="A39" s="288"/>
      <c r="B39" s="288"/>
      <c r="C39" s="288"/>
      <c r="D39" s="288"/>
      <c r="E39" s="288"/>
      <c r="F39" s="288"/>
      <c r="G39" s="288"/>
      <c r="H39" s="288"/>
      <c r="I39" s="288"/>
      <c r="J39" s="289"/>
      <c r="K39" s="288"/>
      <c r="L39" s="288"/>
      <c r="M39" s="288"/>
      <c r="N39" s="288"/>
      <c r="O39" s="288"/>
      <c r="P39" s="288"/>
      <c r="Q39" s="289"/>
      <c r="R39" s="55"/>
    </row>
    <row r="40" spans="1:18" ht="12.75">
      <c r="A40" s="288"/>
      <c r="B40" s="288"/>
      <c r="C40" s="395" t="s">
        <v>93</v>
      </c>
      <c r="D40" s="142">
        <f>D37</f>
        <v>12</v>
      </c>
      <c r="E40" s="144">
        <f>E37</f>
        <v>8</v>
      </c>
      <c r="F40" s="144">
        <f>F37</f>
        <v>6</v>
      </c>
      <c r="G40" s="144"/>
      <c r="H40" s="589">
        <f>H37</f>
        <v>379</v>
      </c>
      <c r="I40" s="521" t="s">
        <v>129</v>
      </c>
      <c r="J40" s="523">
        <f aca="true" t="shared" si="3" ref="J40:O40">J37</f>
        <v>30</v>
      </c>
      <c r="K40" s="142">
        <f t="shared" si="3"/>
        <v>12</v>
      </c>
      <c r="L40" s="144">
        <f t="shared" si="3"/>
        <v>5</v>
      </c>
      <c r="M40" s="144">
        <f t="shared" si="3"/>
        <v>7</v>
      </c>
      <c r="N40" s="144">
        <f t="shared" si="3"/>
        <v>2</v>
      </c>
      <c r="O40" s="589">
        <f t="shared" si="3"/>
        <v>279</v>
      </c>
      <c r="P40" s="521" t="s">
        <v>179</v>
      </c>
      <c r="Q40" s="523">
        <f>Q37</f>
        <v>30</v>
      </c>
      <c r="R40" s="55"/>
    </row>
    <row r="41" spans="1:18" ht="13.5" thickBot="1">
      <c r="A41" s="65"/>
      <c r="B41" s="65"/>
      <c r="C41" s="141"/>
      <c r="D41" s="550">
        <f>SUM(D40:G40)</f>
        <v>26</v>
      </c>
      <c r="E41" s="551"/>
      <c r="F41" s="551"/>
      <c r="G41" s="551"/>
      <c r="H41" s="520"/>
      <c r="I41" s="522"/>
      <c r="J41" s="524"/>
      <c r="K41" s="550">
        <f>SUM(K40:N40)</f>
        <v>26</v>
      </c>
      <c r="L41" s="551"/>
      <c r="M41" s="551"/>
      <c r="N41" s="551"/>
      <c r="O41" s="520"/>
      <c r="P41" s="522"/>
      <c r="Q41" s="524"/>
      <c r="R41" s="55"/>
    </row>
    <row r="42" spans="1:18" ht="13.5" thickBot="1">
      <c r="A42" s="65"/>
      <c r="B42" s="361"/>
      <c r="C42" s="362"/>
      <c r="D42" s="362"/>
      <c r="E42" s="3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55"/>
    </row>
    <row r="43" spans="1:18" ht="12.75" customHeight="1">
      <c r="A43" s="575" t="s">
        <v>13</v>
      </c>
      <c r="B43" s="590" t="s">
        <v>9</v>
      </c>
      <c r="C43" s="575" t="s">
        <v>216</v>
      </c>
      <c r="D43" s="612" t="s">
        <v>68</v>
      </c>
      <c r="E43" s="612"/>
      <c r="F43" s="548"/>
      <c r="G43" s="548"/>
      <c r="H43" s="548"/>
      <c r="I43" s="548"/>
      <c r="J43" s="549"/>
      <c r="K43" s="547" t="s">
        <v>67</v>
      </c>
      <c r="L43" s="548"/>
      <c r="M43" s="548"/>
      <c r="N43" s="548"/>
      <c r="O43" s="548"/>
      <c r="P43" s="548"/>
      <c r="Q43" s="549"/>
      <c r="R43" s="55"/>
    </row>
    <row r="44" spans="1:18" ht="12.75">
      <c r="A44" s="576"/>
      <c r="B44" s="591"/>
      <c r="C44" s="576"/>
      <c r="D44" s="619" t="s">
        <v>4</v>
      </c>
      <c r="E44" s="531" t="s">
        <v>5</v>
      </c>
      <c r="F44" s="531" t="s">
        <v>6</v>
      </c>
      <c r="G44" s="531" t="s">
        <v>7</v>
      </c>
      <c r="H44" s="531" t="s">
        <v>51</v>
      </c>
      <c r="I44" s="617" t="s">
        <v>52</v>
      </c>
      <c r="J44" s="584" t="s">
        <v>15</v>
      </c>
      <c r="K44" s="542" t="s">
        <v>4</v>
      </c>
      <c r="L44" s="531" t="s">
        <v>5</v>
      </c>
      <c r="M44" s="531" t="s">
        <v>6</v>
      </c>
      <c r="N44" s="531" t="s">
        <v>7</v>
      </c>
      <c r="O44" s="531" t="s">
        <v>51</v>
      </c>
      <c r="P44" s="617" t="s">
        <v>52</v>
      </c>
      <c r="Q44" s="584" t="s">
        <v>15</v>
      </c>
      <c r="R44" s="55"/>
    </row>
    <row r="45" spans="1:18" ht="13.5" thickBot="1">
      <c r="A45" s="577"/>
      <c r="B45" s="592"/>
      <c r="C45" s="594"/>
      <c r="D45" s="620"/>
      <c r="E45" s="532"/>
      <c r="F45" s="532"/>
      <c r="G45" s="532"/>
      <c r="H45" s="532"/>
      <c r="I45" s="618"/>
      <c r="J45" s="585"/>
      <c r="K45" s="543"/>
      <c r="L45" s="532"/>
      <c r="M45" s="532"/>
      <c r="N45" s="532"/>
      <c r="O45" s="532"/>
      <c r="P45" s="618"/>
      <c r="Q45" s="585"/>
      <c r="R45" s="55"/>
    </row>
    <row r="46" spans="1:18" ht="12.75">
      <c r="A46" s="35">
        <v>18</v>
      </c>
      <c r="B46" s="342" t="s">
        <v>122</v>
      </c>
      <c r="C46" s="76" t="s">
        <v>294</v>
      </c>
      <c r="D46" s="117">
        <v>2</v>
      </c>
      <c r="E46" s="86">
        <v>2</v>
      </c>
      <c r="F46" s="86"/>
      <c r="G46" s="86"/>
      <c r="H46" s="279">
        <f>25*J46-SUM(D46:G46)*14-3</f>
        <v>66</v>
      </c>
      <c r="I46" s="86" t="s">
        <v>8</v>
      </c>
      <c r="J46" s="276">
        <v>5</v>
      </c>
      <c r="K46" s="41"/>
      <c r="L46" s="42"/>
      <c r="M46" s="42"/>
      <c r="N46" s="42"/>
      <c r="O46" s="407"/>
      <c r="P46" s="42"/>
      <c r="Q46" s="343"/>
      <c r="R46" s="55"/>
    </row>
    <row r="47" spans="1:18" ht="13.5" thickBot="1">
      <c r="A47" s="131">
        <v>19</v>
      </c>
      <c r="B47" s="344" t="s">
        <v>123</v>
      </c>
      <c r="C47" s="158" t="s">
        <v>295</v>
      </c>
      <c r="D47" s="275"/>
      <c r="E47" s="159"/>
      <c r="F47" s="139"/>
      <c r="G47" s="139"/>
      <c r="H47" s="139"/>
      <c r="I47" s="57"/>
      <c r="J47" s="160"/>
      <c r="K47" s="275">
        <v>2</v>
      </c>
      <c r="L47" s="139">
        <v>2</v>
      </c>
      <c r="M47" s="139"/>
      <c r="N47" s="139"/>
      <c r="O47" s="306">
        <f>25*Q47-SUM(K47:N47)*14-3</f>
        <v>66</v>
      </c>
      <c r="P47" s="57" t="s">
        <v>8</v>
      </c>
      <c r="Q47" s="345">
        <v>5</v>
      </c>
      <c r="R47" s="55"/>
    </row>
    <row r="48" spans="1:18" ht="12.75">
      <c r="A48" s="622" t="s">
        <v>30</v>
      </c>
      <c r="B48" s="623"/>
      <c r="C48" s="624"/>
      <c r="D48" s="117">
        <f>SUM(D46:D47)</f>
        <v>2</v>
      </c>
      <c r="E48" s="86">
        <f>SUM(E46:E47)</f>
        <v>2</v>
      </c>
      <c r="F48" s="86"/>
      <c r="G48" s="86"/>
      <c r="H48" s="517">
        <f>SUM(H46:H47)</f>
        <v>66</v>
      </c>
      <c r="I48" s="613" t="s">
        <v>63</v>
      </c>
      <c r="J48" s="615">
        <f aca="true" t="shared" si="4" ref="J48:O48">SUM(J46:J47)</f>
        <v>5</v>
      </c>
      <c r="K48" s="117">
        <f t="shared" si="4"/>
        <v>2</v>
      </c>
      <c r="L48" s="86">
        <f t="shared" si="4"/>
        <v>2</v>
      </c>
      <c r="M48" s="86"/>
      <c r="N48" s="86"/>
      <c r="O48" s="517">
        <f t="shared" si="4"/>
        <v>66</v>
      </c>
      <c r="P48" s="610" t="s">
        <v>63</v>
      </c>
      <c r="Q48" s="628">
        <f>SUM(Q46:Q47)</f>
        <v>5</v>
      </c>
      <c r="R48" s="55"/>
    </row>
    <row r="49" spans="1:18" ht="13.5" thickBot="1">
      <c r="A49" s="625"/>
      <c r="B49" s="626"/>
      <c r="C49" s="627"/>
      <c r="D49" s="550">
        <f>SUM(D48:G48)</f>
        <v>4</v>
      </c>
      <c r="E49" s="551"/>
      <c r="F49" s="551"/>
      <c r="G49" s="551"/>
      <c r="H49" s="518"/>
      <c r="I49" s="614"/>
      <c r="J49" s="616"/>
      <c r="K49" s="611">
        <f>SUM(K48:N48)</f>
        <v>4</v>
      </c>
      <c r="L49" s="520"/>
      <c r="M49" s="520"/>
      <c r="N49" s="520"/>
      <c r="O49" s="518"/>
      <c r="P49" s="551"/>
      <c r="Q49" s="526"/>
      <c r="R49" s="55"/>
    </row>
    <row r="50" spans="2:18" ht="12.75">
      <c r="B50" s="363"/>
      <c r="C50" s="364"/>
      <c r="D50" s="364"/>
      <c r="E50" s="364"/>
      <c r="F50" s="364"/>
      <c r="R50" s="55"/>
    </row>
    <row r="51" spans="1:18" ht="12.75">
      <c r="A51" s="621" t="s">
        <v>53</v>
      </c>
      <c r="B51" s="621"/>
      <c r="C51" s="313"/>
      <c r="D51" s="313"/>
      <c r="E51" s="313"/>
      <c r="F51" s="313"/>
      <c r="G51" s="312"/>
      <c r="H51" s="312"/>
      <c r="I51" s="346"/>
      <c r="J51" s="346"/>
      <c r="K51" s="346"/>
      <c r="L51" s="346"/>
      <c r="M51" s="346"/>
      <c r="N51" s="346"/>
      <c r="O51" s="346"/>
      <c r="P51" s="346"/>
      <c r="R51" s="55"/>
    </row>
    <row r="52" spans="1:18" ht="12.75">
      <c r="A52" s="515" t="s">
        <v>205</v>
      </c>
      <c r="B52" s="515"/>
      <c r="C52" s="515"/>
      <c r="D52" s="515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5"/>
    </row>
    <row r="53" spans="1:18" ht="23.25" customHeight="1">
      <c r="A53" s="516" t="s">
        <v>206</v>
      </c>
      <c r="B53" s="516"/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5"/>
    </row>
    <row r="54" spans="2:17" ht="12.75">
      <c r="B54" s="365"/>
      <c r="C54" s="60"/>
      <c r="D54" s="61"/>
      <c r="E54" s="61"/>
      <c r="F54" s="61"/>
      <c r="G54" s="61"/>
      <c r="H54" s="61"/>
      <c r="I54" s="61"/>
      <c r="J54" s="62"/>
      <c r="K54" s="61"/>
      <c r="L54" s="61"/>
      <c r="M54" s="61"/>
      <c r="N54" s="61"/>
      <c r="O54" s="61"/>
      <c r="P54" s="61"/>
      <c r="Q54" s="62"/>
    </row>
    <row r="55" spans="2:17" ht="12.75">
      <c r="B55" s="365"/>
      <c r="C55" s="60"/>
      <c r="D55" s="61"/>
      <c r="E55" s="61"/>
      <c r="F55" s="61"/>
      <c r="G55" s="61"/>
      <c r="H55" s="61"/>
      <c r="I55" s="61"/>
      <c r="J55" s="62"/>
      <c r="K55" s="61"/>
      <c r="L55" s="61"/>
      <c r="M55" s="61"/>
      <c r="N55" s="61"/>
      <c r="O55" s="61"/>
      <c r="P55" s="61"/>
      <c r="Q55" s="62"/>
    </row>
    <row r="57" spans="1:38" ht="12.75">
      <c r="A57" s="256" t="s">
        <v>164</v>
      </c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7"/>
      <c r="S57" s="257"/>
      <c r="T57" s="257"/>
      <c r="U57" s="257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</row>
    <row r="58" spans="1:39" s="62" customFormat="1" ht="12.75">
      <c r="A58" s="259" t="s">
        <v>200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</row>
  </sheetData>
  <sheetProtection/>
  <mergeCells count="74">
    <mergeCell ref="A51:B51"/>
    <mergeCell ref="A48:C49"/>
    <mergeCell ref="Q44:Q45"/>
    <mergeCell ref="Q48:Q49"/>
    <mergeCell ref="A12:Q12"/>
    <mergeCell ref="A16:Q16"/>
    <mergeCell ref="K43:Q43"/>
    <mergeCell ref="O44:O45"/>
    <mergeCell ref="K38:N38"/>
    <mergeCell ref="H37:H38"/>
    <mergeCell ref="N44:N45"/>
    <mergeCell ref="P44:P45"/>
    <mergeCell ref="G44:G45"/>
    <mergeCell ref="D44:D45"/>
    <mergeCell ref="I44:I45"/>
    <mergeCell ref="J44:J45"/>
    <mergeCell ref="K44:K45"/>
    <mergeCell ref="F44:F45"/>
    <mergeCell ref="L44:L45"/>
    <mergeCell ref="M44:M45"/>
    <mergeCell ref="O48:O49"/>
    <mergeCell ref="P48:P49"/>
    <mergeCell ref="D49:G49"/>
    <mergeCell ref="K49:N49"/>
    <mergeCell ref="G18:G19"/>
    <mergeCell ref="D43:J43"/>
    <mergeCell ref="I48:I49"/>
    <mergeCell ref="J48:J49"/>
    <mergeCell ref="E44:E45"/>
    <mergeCell ref="H48:H49"/>
    <mergeCell ref="Q37:Q38"/>
    <mergeCell ref="N18:N19"/>
    <mergeCell ref="P18:P19"/>
    <mergeCell ref="K18:K19"/>
    <mergeCell ref="J37:J38"/>
    <mergeCell ref="H18:H19"/>
    <mergeCell ref="O18:O19"/>
    <mergeCell ref="O37:O38"/>
    <mergeCell ref="K17:Q17"/>
    <mergeCell ref="M18:M19"/>
    <mergeCell ref="L18:L19"/>
    <mergeCell ref="J18:J19"/>
    <mergeCell ref="D18:D19"/>
    <mergeCell ref="E18:E19"/>
    <mergeCell ref="Q18:Q19"/>
    <mergeCell ref="I18:I19"/>
    <mergeCell ref="F18:F19"/>
    <mergeCell ref="A2:Q2"/>
    <mergeCell ref="A3:Q3"/>
    <mergeCell ref="A10:Q10"/>
    <mergeCell ref="A11:Q11"/>
    <mergeCell ref="A9:Q9"/>
    <mergeCell ref="A6:Q6"/>
    <mergeCell ref="A8:Q8"/>
    <mergeCell ref="A43:A45"/>
    <mergeCell ref="B43:B45"/>
    <mergeCell ref="A37:C38"/>
    <mergeCell ref="C17:C18"/>
    <mergeCell ref="D38:G38"/>
    <mergeCell ref="A17:A19"/>
    <mergeCell ref="B17:B19"/>
    <mergeCell ref="C43:C45"/>
    <mergeCell ref="D17:J17"/>
    <mergeCell ref="H44:H45"/>
    <mergeCell ref="A52:Q52"/>
    <mergeCell ref="A53:Q53"/>
    <mergeCell ref="D41:G41"/>
    <mergeCell ref="K41:N41"/>
    <mergeCell ref="H40:H41"/>
    <mergeCell ref="I40:I41"/>
    <mergeCell ref="J40:J41"/>
    <mergeCell ref="O40:O41"/>
    <mergeCell ref="P40:P41"/>
    <mergeCell ref="Q40:Q41"/>
  </mergeCells>
  <printOptions/>
  <pageMargins left="0.7" right="0.16" top="0.118110236220472" bottom="0.196850393700787" header="0" footer="0"/>
  <pageSetup horizontalDpi="600" verticalDpi="600" orientation="portrait" paperSize="9" r:id="rId1"/>
  <headerFooter alignWithMargins="0">
    <oddFooter>&amp;R3/7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F70"/>
  <sheetViews>
    <sheetView workbookViewId="0" topLeftCell="A7">
      <selection activeCell="T36" sqref="T36"/>
    </sheetView>
  </sheetViews>
  <sheetFormatPr defaultColWidth="9.140625" defaultRowHeight="12.75"/>
  <cols>
    <col min="1" max="1" width="3.00390625" style="55" customWidth="1"/>
    <col min="2" max="2" width="38.00390625" style="55" customWidth="1"/>
    <col min="3" max="3" width="8.8515625" style="60" customWidth="1"/>
    <col min="4" max="4" width="2.421875" style="55" customWidth="1"/>
    <col min="5" max="5" width="2.140625" style="55" customWidth="1"/>
    <col min="6" max="6" width="2.7109375" style="55" customWidth="1"/>
    <col min="7" max="7" width="2.28125" style="55" customWidth="1"/>
    <col min="8" max="8" width="3.140625" style="55" bestFit="1" customWidth="1"/>
    <col min="9" max="9" width="3.7109375" style="55" customWidth="1"/>
    <col min="10" max="10" width="5.140625" style="55" customWidth="1"/>
    <col min="11" max="11" width="2.7109375" style="55" customWidth="1"/>
    <col min="12" max="12" width="2.28125" style="55" customWidth="1"/>
    <col min="13" max="13" width="2.421875" style="55" customWidth="1"/>
    <col min="14" max="14" width="2.140625" style="55" customWidth="1"/>
    <col min="15" max="15" width="3.140625" style="55" bestFit="1" customWidth="1"/>
    <col min="16" max="16" width="4.57421875" style="55" customWidth="1"/>
    <col min="17" max="17" width="5.140625" style="55" customWidth="1"/>
    <col min="18" max="19" width="9.140625" style="101" customWidth="1"/>
    <col min="20" max="16384" width="9.140625" style="55" customWidth="1"/>
  </cols>
  <sheetData>
    <row r="2" spans="1:17" ht="12.75">
      <c r="A2" s="598" t="s">
        <v>182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1:17" ht="12.75">
      <c r="A3" s="598" t="s">
        <v>196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1:17" ht="3.7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9" ht="15">
      <c r="A5" s="600" t="s">
        <v>25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366"/>
      <c r="S5" s="366"/>
    </row>
    <row r="6" spans="1:58" ht="12.75" customHeight="1">
      <c r="A6" s="601" t="s">
        <v>95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352"/>
      <c r="S6" s="352"/>
      <c r="T6" s="356"/>
      <c r="U6" s="355"/>
      <c r="V6" s="355"/>
      <c r="W6" s="355"/>
      <c r="X6" s="355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68"/>
      <c r="BD6" s="368"/>
      <c r="BE6" s="270"/>
      <c r="BF6" s="270"/>
    </row>
    <row r="7" spans="1:17" ht="14.25" customHeight="1">
      <c r="A7" s="599" t="s">
        <v>96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</row>
    <row r="8" spans="1:20" ht="14.25" customHeight="1">
      <c r="A8" s="598" t="s">
        <v>105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369"/>
      <c r="S8" s="354"/>
      <c r="T8" s="216"/>
    </row>
    <row r="9" spans="1:20" ht="12.75" customHeight="1">
      <c r="A9" s="598" t="s">
        <v>97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354"/>
      <c r="S9" s="354"/>
      <c r="T9" s="216"/>
    </row>
    <row r="10" spans="1:20" ht="12" customHeight="1">
      <c r="A10" s="570" t="s">
        <v>335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354"/>
      <c r="S10" s="354"/>
      <c r="T10" s="216"/>
    </row>
    <row r="11" spans="1:20" ht="11.25" customHeight="1">
      <c r="A11" s="601"/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370"/>
      <c r="S11" s="370"/>
      <c r="T11" s="355"/>
    </row>
    <row r="12" spans="1:17" ht="15.75" customHeight="1" thickBot="1">
      <c r="A12" s="574" t="s">
        <v>11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</row>
    <row r="13" spans="1:17" ht="12.75" customHeight="1" thickBot="1">
      <c r="A13" s="653" t="s">
        <v>13</v>
      </c>
      <c r="B13" s="669" t="s">
        <v>1</v>
      </c>
      <c r="C13" s="667" t="s">
        <v>26</v>
      </c>
      <c r="D13" s="595" t="s">
        <v>65</v>
      </c>
      <c r="E13" s="596"/>
      <c r="F13" s="596"/>
      <c r="G13" s="596"/>
      <c r="H13" s="596"/>
      <c r="I13" s="596"/>
      <c r="J13" s="597"/>
      <c r="K13" s="595" t="s">
        <v>66</v>
      </c>
      <c r="L13" s="596"/>
      <c r="M13" s="596"/>
      <c r="N13" s="596"/>
      <c r="O13" s="596"/>
      <c r="P13" s="596"/>
      <c r="Q13" s="597"/>
    </row>
    <row r="14" spans="1:17" ht="12.75" customHeight="1" thickBot="1">
      <c r="A14" s="654"/>
      <c r="B14" s="669"/>
      <c r="C14" s="668"/>
      <c r="D14" s="604" t="s">
        <v>4</v>
      </c>
      <c r="E14" s="602" t="s">
        <v>5</v>
      </c>
      <c r="F14" s="602" t="s">
        <v>6</v>
      </c>
      <c r="G14" s="602" t="s">
        <v>7</v>
      </c>
      <c r="H14" s="529" t="s">
        <v>51</v>
      </c>
      <c r="I14" s="605" t="s">
        <v>52</v>
      </c>
      <c r="J14" s="603" t="s">
        <v>15</v>
      </c>
      <c r="K14" s="604" t="s">
        <v>4</v>
      </c>
      <c r="L14" s="602" t="s">
        <v>5</v>
      </c>
      <c r="M14" s="602" t="s">
        <v>6</v>
      </c>
      <c r="N14" s="602" t="s">
        <v>7</v>
      </c>
      <c r="O14" s="529" t="s">
        <v>51</v>
      </c>
      <c r="P14" s="605" t="s">
        <v>52</v>
      </c>
      <c r="Q14" s="603" t="s">
        <v>15</v>
      </c>
    </row>
    <row r="15" spans="1:17" ht="13.5" thickBot="1">
      <c r="A15" s="654"/>
      <c r="B15" s="670"/>
      <c r="C15" s="428" t="s">
        <v>217</v>
      </c>
      <c r="D15" s="553"/>
      <c r="E15" s="530"/>
      <c r="F15" s="530"/>
      <c r="G15" s="530"/>
      <c r="H15" s="530"/>
      <c r="I15" s="528"/>
      <c r="J15" s="585"/>
      <c r="K15" s="553"/>
      <c r="L15" s="530"/>
      <c r="M15" s="530"/>
      <c r="N15" s="530"/>
      <c r="O15" s="530"/>
      <c r="P15" s="528"/>
      <c r="Q15" s="585"/>
    </row>
    <row r="16" spans="1:17" ht="12.75">
      <c r="A16" s="326">
        <v>1</v>
      </c>
      <c r="B16" s="148" t="s">
        <v>44</v>
      </c>
      <c r="C16" s="134" t="s">
        <v>296</v>
      </c>
      <c r="D16" s="119">
        <v>2</v>
      </c>
      <c r="E16" s="120">
        <v>1</v>
      </c>
      <c r="F16" s="120"/>
      <c r="G16" s="120"/>
      <c r="H16" s="394">
        <f>25*J16-SUM(D16:G16)*14-3</f>
        <v>30</v>
      </c>
      <c r="I16" s="59" t="s">
        <v>8</v>
      </c>
      <c r="J16" s="59">
        <v>3</v>
      </c>
      <c r="K16" s="357"/>
      <c r="L16" s="133"/>
      <c r="M16" s="133"/>
      <c r="N16" s="133"/>
      <c r="O16" s="133"/>
      <c r="P16" s="133"/>
      <c r="Q16" s="146"/>
    </row>
    <row r="17" spans="1:17" ht="12.75">
      <c r="A17" s="73">
        <v>2</v>
      </c>
      <c r="B17" s="148" t="s">
        <v>210</v>
      </c>
      <c r="C17" s="134" t="s">
        <v>297</v>
      </c>
      <c r="D17" s="119"/>
      <c r="E17" s="120"/>
      <c r="F17" s="120"/>
      <c r="G17" s="120">
        <v>1</v>
      </c>
      <c r="H17" s="113">
        <f>25*J17-SUM(D17:G17)*14-3</f>
        <v>33</v>
      </c>
      <c r="I17" s="53" t="s">
        <v>4</v>
      </c>
      <c r="J17" s="53">
        <v>2</v>
      </c>
      <c r="K17" s="84"/>
      <c r="L17" s="59"/>
      <c r="M17" s="59"/>
      <c r="N17" s="59"/>
      <c r="O17" s="59"/>
      <c r="P17" s="59"/>
      <c r="Q17" s="85"/>
    </row>
    <row r="18" spans="1:17" ht="12.75">
      <c r="A18" s="72">
        <v>3</v>
      </c>
      <c r="B18" s="148" t="s">
        <v>147</v>
      </c>
      <c r="C18" s="134" t="s">
        <v>298</v>
      </c>
      <c r="D18" s="119">
        <v>2</v>
      </c>
      <c r="E18" s="120"/>
      <c r="F18" s="120">
        <v>1</v>
      </c>
      <c r="G18" s="120"/>
      <c r="H18" s="113">
        <f aca="true" t="shared" si="0" ref="H18:H23">25*J18-SUM(D18:G18)*14-3</f>
        <v>55</v>
      </c>
      <c r="I18" s="53" t="s">
        <v>8</v>
      </c>
      <c r="J18" s="53">
        <v>4</v>
      </c>
      <c r="K18" s="84"/>
      <c r="L18" s="59"/>
      <c r="M18" s="59"/>
      <c r="N18" s="59"/>
      <c r="O18" s="59"/>
      <c r="P18" s="59"/>
      <c r="Q18" s="75"/>
    </row>
    <row r="19" spans="1:17" ht="12.75">
      <c r="A19" s="72">
        <v>4</v>
      </c>
      <c r="B19" s="148" t="s">
        <v>111</v>
      </c>
      <c r="C19" s="134" t="s">
        <v>299</v>
      </c>
      <c r="D19" s="119">
        <v>2</v>
      </c>
      <c r="E19" s="120">
        <v>1</v>
      </c>
      <c r="F19" s="120"/>
      <c r="G19" s="120"/>
      <c r="H19" s="113">
        <f t="shared" si="0"/>
        <v>55</v>
      </c>
      <c r="I19" s="53" t="s">
        <v>8</v>
      </c>
      <c r="J19" s="75">
        <v>4</v>
      </c>
      <c r="K19" s="77"/>
      <c r="L19" s="53"/>
      <c r="M19" s="53"/>
      <c r="N19" s="53"/>
      <c r="O19" s="53"/>
      <c r="P19" s="53"/>
      <c r="Q19" s="75"/>
    </row>
    <row r="20" spans="1:17" ht="12.75">
      <c r="A20" s="72">
        <v>5</v>
      </c>
      <c r="B20" s="148" t="s">
        <v>49</v>
      </c>
      <c r="C20" s="134" t="s">
        <v>300</v>
      </c>
      <c r="D20" s="119">
        <v>2</v>
      </c>
      <c r="E20" s="120"/>
      <c r="F20" s="120">
        <v>1</v>
      </c>
      <c r="G20" s="120"/>
      <c r="H20" s="113">
        <f t="shared" si="0"/>
        <v>30</v>
      </c>
      <c r="I20" s="53" t="s">
        <v>8</v>
      </c>
      <c r="J20" s="53">
        <v>3</v>
      </c>
      <c r="K20" s="74"/>
      <c r="L20" s="53"/>
      <c r="M20" s="53"/>
      <c r="N20" s="53"/>
      <c r="O20" s="53"/>
      <c r="P20" s="53"/>
      <c r="Q20" s="75"/>
    </row>
    <row r="21" spans="1:17" ht="12.75">
      <c r="A21" s="72">
        <v>6</v>
      </c>
      <c r="B21" s="148" t="s">
        <v>177</v>
      </c>
      <c r="C21" s="134" t="s">
        <v>301</v>
      </c>
      <c r="D21" s="119">
        <v>2</v>
      </c>
      <c r="E21" s="120"/>
      <c r="F21" s="120">
        <v>1</v>
      </c>
      <c r="G21" s="120">
        <v>1</v>
      </c>
      <c r="H21" s="113">
        <f t="shared" si="0"/>
        <v>66</v>
      </c>
      <c r="I21" s="53" t="s">
        <v>8</v>
      </c>
      <c r="J21" s="53">
        <v>5</v>
      </c>
      <c r="K21" s="74"/>
      <c r="L21" s="53"/>
      <c r="M21" s="53"/>
      <c r="N21" s="53"/>
      <c r="O21" s="53"/>
      <c r="P21" s="53"/>
      <c r="Q21" s="75"/>
    </row>
    <row r="22" spans="1:18" ht="12.75">
      <c r="A22" s="72">
        <v>7</v>
      </c>
      <c r="B22" s="375" t="s">
        <v>113</v>
      </c>
      <c r="C22" s="134" t="s">
        <v>302</v>
      </c>
      <c r="D22" s="130">
        <v>2</v>
      </c>
      <c r="E22" s="126"/>
      <c r="F22" s="126">
        <v>1</v>
      </c>
      <c r="G22" s="126"/>
      <c r="H22" s="113">
        <f t="shared" si="0"/>
        <v>30</v>
      </c>
      <c r="I22" s="53" t="s">
        <v>4</v>
      </c>
      <c r="J22" s="58">
        <v>3</v>
      </c>
      <c r="K22" s="87"/>
      <c r="L22" s="58"/>
      <c r="M22" s="58"/>
      <c r="N22" s="58"/>
      <c r="O22" s="58"/>
      <c r="P22" s="58"/>
      <c r="Q22" s="147"/>
      <c r="R22" s="268"/>
    </row>
    <row r="23" spans="1:18" ht="12.75" customHeight="1">
      <c r="A23" s="371">
        <v>8</v>
      </c>
      <c r="B23" s="377" t="s">
        <v>169</v>
      </c>
      <c r="C23" s="217" t="s">
        <v>303</v>
      </c>
      <c r="D23" s="128">
        <v>2</v>
      </c>
      <c r="E23" s="129"/>
      <c r="F23" s="129">
        <v>1</v>
      </c>
      <c r="G23" s="129"/>
      <c r="H23" s="113">
        <f t="shared" si="0"/>
        <v>30</v>
      </c>
      <c r="I23" s="58" t="s">
        <v>4</v>
      </c>
      <c r="J23" s="147">
        <v>3</v>
      </c>
      <c r="K23" s="128"/>
      <c r="L23" s="129"/>
      <c r="M23" s="129"/>
      <c r="N23" s="129"/>
      <c r="O23" s="132"/>
      <c r="P23" s="58"/>
      <c r="Q23" s="147"/>
      <c r="R23" s="268"/>
    </row>
    <row r="24" spans="1:18" ht="12.75">
      <c r="A24" s="371">
        <v>9</v>
      </c>
      <c r="B24" s="514" t="s">
        <v>339</v>
      </c>
      <c r="C24" s="134" t="s">
        <v>304</v>
      </c>
      <c r="D24" s="74"/>
      <c r="E24" s="53"/>
      <c r="F24" s="53"/>
      <c r="G24" s="53"/>
      <c r="H24" s="53"/>
      <c r="I24" s="53"/>
      <c r="J24" s="75"/>
      <c r="K24" s="114">
        <v>2</v>
      </c>
      <c r="L24" s="113"/>
      <c r="M24" s="113">
        <v>1</v>
      </c>
      <c r="N24" s="113"/>
      <c r="O24" s="113">
        <f>25*Q24-SUM(K24:N24)*14-3</f>
        <v>30</v>
      </c>
      <c r="P24" s="53" t="s">
        <v>8</v>
      </c>
      <c r="Q24" s="75">
        <v>3</v>
      </c>
      <c r="R24" s="376"/>
    </row>
    <row r="25" spans="1:19" ht="12.75">
      <c r="A25" s="72">
        <v>10</v>
      </c>
      <c r="B25" s="148" t="s">
        <v>45</v>
      </c>
      <c r="C25" s="134" t="s">
        <v>305</v>
      </c>
      <c r="D25" s="88"/>
      <c r="E25" s="89"/>
      <c r="F25" s="89"/>
      <c r="G25" s="89"/>
      <c r="H25" s="89"/>
      <c r="I25" s="89"/>
      <c r="J25" s="90"/>
      <c r="K25" s="127">
        <v>2</v>
      </c>
      <c r="L25" s="112"/>
      <c r="M25" s="112">
        <v>1</v>
      </c>
      <c r="N25" s="112"/>
      <c r="O25" s="113">
        <f aca="true" t="shared" si="1" ref="O25:O30">25*Q25-SUM(K25:N25)*14-3</f>
        <v>30</v>
      </c>
      <c r="P25" s="53" t="s">
        <v>8</v>
      </c>
      <c r="Q25" s="75">
        <v>3</v>
      </c>
      <c r="R25" s="376"/>
      <c r="S25" s="62"/>
    </row>
    <row r="26" spans="1:19" ht="12.75">
      <c r="A26" s="72">
        <v>11</v>
      </c>
      <c r="B26" s="92" t="s">
        <v>211</v>
      </c>
      <c r="C26" s="149" t="s">
        <v>306</v>
      </c>
      <c r="D26" s="88"/>
      <c r="E26" s="89"/>
      <c r="F26" s="89"/>
      <c r="G26" s="89"/>
      <c r="H26" s="89"/>
      <c r="I26" s="89"/>
      <c r="J26" s="90"/>
      <c r="K26" s="127"/>
      <c r="L26" s="112"/>
      <c r="M26" s="112"/>
      <c r="N26" s="112">
        <v>2</v>
      </c>
      <c r="O26" s="113">
        <f t="shared" si="1"/>
        <v>19</v>
      </c>
      <c r="P26" s="53" t="s">
        <v>4</v>
      </c>
      <c r="Q26" s="75">
        <v>2</v>
      </c>
      <c r="R26" s="376"/>
      <c r="S26" s="62"/>
    </row>
    <row r="27" spans="1:19" ht="12.75">
      <c r="A27" s="72">
        <v>12</v>
      </c>
      <c r="B27" s="148" t="s">
        <v>148</v>
      </c>
      <c r="C27" s="134" t="s">
        <v>307</v>
      </c>
      <c r="D27" s="88"/>
      <c r="E27" s="89"/>
      <c r="F27" s="89"/>
      <c r="G27" s="89"/>
      <c r="H27" s="89"/>
      <c r="I27" s="89"/>
      <c r="J27" s="90"/>
      <c r="K27" s="127">
        <v>2</v>
      </c>
      <c r="L27" s="112"/>
      <c r="M27" s="112">
        <v>1</v>
      </c>
      <c r="N27" s="112"/>
      <c r="O27" s="113">
        <f t="shared" si="1"/>
        <v>30</v>
      </c>
      <c r="P27" s="53" t="s">
        <v>8</v>
      </c>
      <c r="Q27" s="75">
        <v>3</v>
      </c>
      <c r="R27" s="376"/>
      <c r="S27" s="62"/>
    </row>
    <row r="28" spans="1:19" ht="12.75">
      <c r="A28" s="72">
        <v>13</v>
      </c>
      <c r="B28" s="148" t="s">
        <v>212</v>
      </c>
      <c r="C28" s="134" t="s">
        <v>308</v>
      </c>
      <c r="D28" s="88"/>
      <c r="E28" s="89"/>
      <c r="F28" s="89"/>
      <c r="G28" s="89"/>
      <c r="H28" s="89"/>
      <c r="I28" s="89"/>
      <c r="J28" s="90"/>
      <c r="K28" s="127">
        <v>2</v>
      </c>
      <c r="L28" s="112"/>
      <c r="M28" s="112">
        <v>1</v>
      </c>
      <c r="N28" s="112"/>
      <c r="O28" s="113">
        <f t="shared" si="1"/>
        <v>30</v>
      </c>
      <c r="P28" s="53" t="s">
        <v>8</v>
      </c>
      <c r="Q28" s="75">
        <v>3</v>
      </c>
      <c r="R28" s="376"/>
      <c r="S28" s="62"/>
    </row>
    <row r="29" spans="1:19" ht="12.75">
      <c r="A29" s="72">
        <v>14</v>
      </c>
      <c r="B29" s="148" t="s">
        <v>149</v>
      </c>
      <c r="C29" s="134" t="s">
        <v>309</v>
      </c>
      <c r="D29" s="88"/>
      <c r="E29" s="89"/>
      <c r="F29" s="89"/>
      <c r="G29" s="89"/>
      <c r="H29" s="89"/>
      <c r="I29" s="89"/>
      <c r="J29" s="90"/>
      <c r="K29" s="127">
        <v>2</v>
      </c>
      <c r="L29" s="112"/>
      <c r="M29" s="112">
        <v>2</v>
      </c>
      <c r="N29" s="112"/>
      <c r="O29" s="113">
        <f t="shared" si="1"/>
        <v>41</v>
      </c>
      <c r="P29" s="53" t="s">
        <v>8</v>
      </c>
      <c r="Q29" s="75">
        <v>4</v>
      </c>
      <c r="R29" s="269"/>
      <c r="S29" s="62"/>
    </row>
    <row r="30" spans="1:19" ht="11.25" customHeight="1">
      <c r="A30" s="371">
        <v>15</v>
      </c>
      <c r="B30" s="478" t="s">
        <v>322</v>
      </c>
      <c r="C30" s="217" t="s">
        <v>341</v>
      </c>
      <c r="D30" s="88"/>
      <c r="E30" s="89"/>
      <c r="F30" s="89"/>
      <c r="G30" s="89"/>
      <c r="H30" s="89"/>
      <c r="I30" s="89"/>
      <c r="J30" s="90"/>
      <c r="K30" s="128"/>
      <c r="L30" s="129"/>
      <c r="M30" s="129">
        <v>2</v>
      </c>
      <c r="N30" s="129"/>
      <c r="O30" s="403">
        <f t="shared" si="1"/>
        <v>19</v>
      </c>
      <c r="P30" s="58" t="s">
        <v>4</v>
      </c>
      <c r="Q30" s="147">
        <v>2</v>
      </c>
      <c r="R30" s="376"/>
      <c r="S30" s="62"/>
    </row>
    <row r="31" spans="1:19" ht="13.5" thickBot="1">
      <c r="A31" s="360">
        <v>16</v>
      </c>
      <c r="B31" s="425" t="s">
        <v>213</v>
      </c>
      <c r="C31" s="149" t="s">
        <v>310</v>
      </c>
      <c r="D31" s="88"/>
      <c r="E31" s="89"/>
      <c r="F31" s="89"/>
      <c r="G31" s="89"/>
      <c r="H31" s="89"/>
      <c r="I31" s="89"/>
      <c r="J31" s="90"/>
      <c r="K31" s="127"/>
      <c r="L31" s="112"/>
      <c r="M31" s="112"/>
      <c r="N31" s="112"/>
      <c r="O31" s="89"/>
      <c r="P31" s="89" t="s">
        <v>4</v>
      </c>
      <c r="Q31" s="90">
        <v>4</v>
      </c>
      <c r="R31" s="269"/>
      <c r="S31" s="55"/>
    </row>
    <row r="32" spans="1:18" ht="12" customHeight="1">
      <c r="A32" s="554" t="s">
        <v>27</v>
      </c>
      <c r="B32" s="555"/>
      <c r="C32" s="556"/>
      <c r="D32" s="311">
        <f>SUM(D16:D31)</f>
        <v>14</v>
      </c>
      <c r="E32" s="144">
        <f>SUM(E16:E31)</f>
        <v>2</v>
      </c>
      <c r="F32" s="144">
        <f>SUM(F16:F31)</f>
        <v>5</v>
      </c>
      <c r="G32" s="144">
        <f>SUM(G16:G31)</f>
        <v>2</v>
      </c>
      <c r="H32" s="517">
        <f>SUM(H16:H31)</f>
        <v>329</v>
      </c>
      <c r="I32" s="397" t="s">
        <v>54</v>
      </c>
      <c r="J32" s="606">
        <f>SUM(J16:J31)</f>
        <v>27</v>
      </c>
      <c r="K32" s="311">
        <f>SUM(K16:K31)</f>
        <v>10</v>
      </c>
      <c r="L32" s="143"/>
      <c r="M32" s="143">
        <f>SUM(M16:M31)</f>
        <v>8</v>
      </c>
      <c r="N32" s="143">
        <f>SUM(N16:N31)</f>
        <v>2</v>
      </c>
      <c r="O32" s="517">
        <f>SUM(O16:O31)</f>
        <v>199</v>
      </c>
      <c r="P32" s="398" t="s">
        <v>54</v>
      </c>
      <c r="Q32" s="606">
        <f>SUM(Q24:Q31)</f>
        <v>24</v>
      </c>
      <c r="R32" s="424"/>
    </row>
    <row r="33" spans="1:19" ht="12" customHeight="1" thickBot="1">
      <c r="A33" s="557"/>
      <c r="B33" s="558"/>
      <c r="C33" s="559"/>
      <c r="D33" s="544">
        <f>SUM(D32:G32)</f>
        <v>23</v>
      </c>
      <c r="E33" s="545"/>
      <c r="F33" s="545"/>
      <c r="G33" s="546"/>
      <c r="H33" s="518"/>
      <c r="I33" s="391" t="s">
        <v>146</v>
      </c>
      <c r="J33" s="607"/>
      <c r="K33" s="544">
        <f>SUM(K32:N32)</f>
        <v>20</v>
      </c>
      <c r="L33" s="545"/>
      <c r="M33" s="545"/>
      <c r="N33" s="546"/>
      <c r="O33" s="518"/>
      <c r="P33" s="426" t="s">
        <v>146</v>
      </c>
      <c r="Q33" s="607"/>
      <c r="S33" s="101" t="s">
        <v>50</v>
      </c>
    </row>
    <row r="34" spans="1:17" ht="9" customHeight="1" thickBot="1">
      <c r="A34" s="65"/>
      <c r="B34" s="65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20" ht="12" customHeight="1">
      <c r="A35" s="575" t="s">
        <v>13</v>
      </c>
      <c r="B35" s="567" t="s">
        <v>152</v>
      </c>
      <c r="C35" s="575" t="s">
        <v>218</v>
      </c>
      <c r="D35" s="595" t="s">
        <v>65</v>
      </c>
      <c r="E35" s="596"/>
      <c r="F35" s="596"/>
      <c r="G35" s="596"/>
      <c r="H35" s="596"/>
      <c r="I35" s="596"/>
      <c r="J35" s="597"/>
      <c r="K35" s="595" t="s">
        <v>66</v>
      </c>
      <c r="L35" s="596"/>
      <c r="M35" s="596"/>
      <c r="N35" s="596"/>
      <c r="O35" s="596"/>
      <c r="P35" s="596"/>
      <c r="Q35" s="597"/>
      <c r="S35" s="378"/>
      <c r="T35" s="379"/>
    </row>
    <row r="36" spans="1:20" ht="12" customHeight="1">
      <c r="A36" s="576"/>
      <c r="B36" s="568"/>
      <c r="C36" s="576"/>
      <c r="D36" s="542" t="s">
        <v>4</v>
      </c>
      <c r="E36" s="632" t="s">
        <v>5</v>
      </c>
      <c r="F36" s="531" t="s">
        <v>6</v>
      </c>
      <c r="G36" s="531" t="s">
        <v>7</v>
      </c>
      <c r="H36" s="531" t="s">
        <v>51</v>
      </c>
      <c r="I36" s="617" t="s">
        <v>52</v>
      </c>
      <c r="J36" s="584" t="s">
        <v>15</v>
      </c>
      <c r="K36" s="647" t="s">
        <v>4</v>
      </c>
      <c r="L36" s="650" t="s">
        <v>5</v>
      </c>
      <c r="M36" s="650" t="s">
        <v>6</v>
      </c>
      <c r="N36" s="650" t="s">
        <v>7</v>
      </c>
      <c r="O36" s="531" t="s">
        <v>51</v>
      </c>
      <c r="P36" s="636" t="s">
        <v>52</v>
      </c>
      <c r="Q36" s="603" t="s">
        <v>15</v>
      </c>
      <c r="S36" s="378"/>
      <c r="T36" s="379"/>
    </row>
    <row r="37" spans="1:20" ht="10.5" customHeight="1" thickBot="1">
      <c r="A37" s="577"/>
      <c r="B37" s="569"/>
      <c r="C37" s="577"/>
      <c r="D37" s="543"/>
      <c r="E37" s="518"/>
      <c r="F37" s="532"/>
      <c r="G37" s="532"/>
      <c r="H37" s="532"/>
      <c r="I37" s="618"/>
      <c r="J37" s="585"/>
      <c r="K37" s="543"/>
      <c r="L37" s="532"/>
      <c r="M37" s="532"/>
      <c r="N37" s="532"/>
      <c r="O37" s="532"/>
      <c r="P37" s="618"/>
      <c r="Q37" s="585"/>
      <c r="S37" s="378"/>
      <c r="T37" s="379"/>
    </row>
    <row r="38" spans="1:20" ht="12" customHeight="1">
      <c r="A38" s="35">
        <v>17</v>
      </c>
      <c r="B38" s="380" t="s">
        <v>151</v>
      </c>
      <c r="C38" s="327" t="s">
        <v>348</v>
      </c>
      <c r="D38" s="675">
        <v>2</v>
      </c>
      <c r="E38" s="540"/>
      <c r="F38" s="540">
        <v>1</v>
      </c>
      <c r="G38" s="540"/>
      <c r="H38" s="631">
        <v>30</v>
      </c>
      <c r="I38" s="631" t="s">
        <v>4</v>
      </c>
      <c r="J38" s="645">
        <v>3</v>
      </c>
      <c r="K38" s="642"/>
      <c r="L38" s="631"/>
      <c r="M38" s="631"/>
      <c r="N38" s="648"/>
      <c r="O38" s="631"/>
      <c r="P38" s="631"/>
      <c r="Q38" s="645"/>
      <c r="R38" s="268"/>
      <c r="S38" s="378"/>
      <c r="T38" s="379"/>
    </row>
    <row r="39" spans="1:20" ht="12" customHeight="1">
      <c r="A39" s="392">
        <v>18</v>
      </c>
      <c r="B39" s="381" t="s">
        <v>115</v>
      </c>
      <c r="C39" s="156" t="s">
        <v>134</v>
      </c>
      <c r="D39" s="652"/>
      <c r="E39" s="637"/>
      <c r="F39" s="637"/>
      <c r="G39" s="637"/>
      <c r="H39" s="637"/>
      <c r="I39" s="637"/>
      <c r="J39" s="646"/>
      <c r="K39" s="652"/>
      <c r="L39" s="637"/>
      <c r="M39" s="637"/>
      <c r="N39" s="649"/>
      <c r="O39" s="637"/>
      <c r="P39" s="637"/>
      <c r="Q39" s="646"/>
      <c r="R39" s="268"/>
      <c r="S39" s="378"/>
      <c r="T39" s="379"/>
    </row>
    <row r="40" spans="1:20" ht="12" customHeight="1">
      <c r="A40" s="108">
        <v>19</v>
      </c>
      <c r="B40" s="418" t="s">
        <v>110</v>
      </c>
      <c r="C40" s="76" t="s">
        <v>349</v>
      </c>
      <c r="D40" s="638"/>
      <c r="E40" s="640"/>
      <c r="F40" s="640"/>
      <c r="G40" s="640"/>
      <c r="H40" s="640"/>
      <c r="I40" s="640"/>
      <c r="J40" s="657"/>
      <c r="K40" s="633">
        <v>2</v>
      </c>
      <c r="L40" s="632"/>
      <c r="M40" s="632">
        <v>1</v>
      </c>
      <c r="N40" s="632"/>
      <c r="O40" s="631">
        <v>30</v>
      </c>
      <c r="P40" s="672" t="s">
        <v>4</v>
      </c>
      <c r="Q40" s="635">
        <v>3</v>
      </c>
      <c r="R40" s="65"/>
      <c r="S40" s="378"/>
      <c r="T40" s="379"/>
    </row>
    <row r="41" spans="1:20" ht="12" customHeight="1">
      <c r="A41" s="371">
        <v>20</v>
      </c>
      <c r="B41" s="505" t="s">
        <v>153</v>
      </c>
      <c r="C41" s="76" t="s">
        <v>311</v>
      </c>
      <c r="D41" s="639"/>
      <c r="E41" s="641"/>
      <c r="F41" s="641"/>
      <c r="G41" s="641"/>
      <c r="H41" s="641"/>
      <c r="I41" s="641"/>
      <c r="J41" s="658"/>
      <c r="K41" s="644"/>
      <c r="L41" s="656"/>
      <c r="M41" s="656"/>
      <c r="N41" s="656"/>
      <c r="O41" s="637"/>
      <c r="P41" s="672"/>
      <c r="Q41" s="635"/>
      <c r="R41" s="268"/>
      <c r="S41" s="378"/>
      <c r="T41" s="379"/>
    </row>
    <row r="42" spans="1:20" ht="12" customHeight="1">
      <c r="A42" s="371">
        <v>21</v>
      </c>
      <c r="B42" s="506" t="s">
        <v>150</v>
      </c>
      <c r="C42" s="504" t="s">
        <v>350</v>
      </c>
      <c r="D42" s="633"/>
      <c r="E42" s="632"/>
      <c r="F42" s="632"/>
      <c r="G42" s="632"/>
      <c r="H42" s="632"/>
      <c r="I42" s="632"/>
      <c r="J42" s="629"/>
      <c r="K42" s="642">
        <v>2</v>
      </c>
      <c r="L42" s="631"/>
      <c r="M42" s="631">
        <v>1</v>
      </c>
      <c r="N42" s="631"/>
      <c r="O42" s="631">
        <f>25*Q42-SUM(K42:N42)*14-3</f>
        <v>30</v>
      </c>
      <c r="P42" s="632" t="s">
        <v>4</v>
      </c>
      <c r="Q42" s="629">
        <v>3</v>
      </c>
      <c r="R42" s="346"/>
      <c r="S42" s="378"/>
      <c r="T42" s="379"/>
    </row>
    <row r="43" spans="1:20" ht="12" customHeight="1" thickBot="1">
      <c r="A43" s="141">
        <v>22</v>
      </c>
      <c r="B43" s="377" t="s">
        <v>340</v>
      </c>
      <c r="C43" s="504" t="s">
        <v>351</v>
      </c>
      <c r="D43" s="634"/>
      <c r="E43" s="518"/>
      <c r="F43" s="518"/>
      <c r="G43" s="518"/>
      <c r="H43" s="518"/>
      <c r="I43" s="518"/>
      <c r="J43" s="630"/>
      <c r="K43" s="643"/>
      <c r="L43" s="541"/>
      <c r="M43" s="541"/>
      <c r="N43" s="541"/>
      <c r="O43" s="541"/>
      <c r="P43" s="518"/>
      <c r="Q43" s="630"/>
      <c r="R43" s="346"/>
      <c r="S43" s="378"/>
      <c r="T43" s="379"/>
    </row>
    <row r="44" spans="1:17" ht="12.75">
      <c r="A44" s="554" t="s">
        <v>29</v>
      </c>
      <c r="B44" s="555"/>
      <c r="C44" s="556"/>
      <c r="D44" s="372">
        <f>SUM(D38:D41)</f>
        <v>2</v>
      </c>
      <c r="E44" s="120"/>
      <c r="F44" s="373">
        <f>SUM(F38:F41)</f>
        <v>1</v>
      </c>
      <c r="G44" s="120"/>
      <c r="H44" s="671">
        <f>SUM(H38:H41)</f>
        <v>30</v>
      </c>
      <c r="I44" s="663" t="s">
        <v>58</v>
      </c>
      <c r="J44" s="664">
        <f>SUM(J38:J41)</f>
        <v>3</v>
      </c>
      <c r="K44" s="140">
        <f>SUM(K38:K43)</f>
        <v>4</v>
      </c>
      <c r="L44" s="126"/>
      <c r="M44" s="126">
        <f>SUM(M38:M43)</f>
        <v>2</v>
      </c>
      <c r="N44" s="140"/>
      <c r="O44" s="671">
        <f>SUM(O38:O43)</f>
        <v>60</v>
      </c>
      <c r="P44" s="663" t="s">
        <v>57</v>
      </c>
      <c r="Q44" s="664">
        <f>SUM(Q40:Q43)</f>
        <v>6</v>
      </c>
    </row>
    <row r="45" spans="1:17" ht="13.5" thickBot="1">
      <c r="A45" s="557"/>
      <c r="B45" s="558"/>
      <c r="C45" s="559"/>
      <c r="D45" s="681">
        <f>SUM(D44:G44)</f>
        <v>3</v>
      </c>
      <c r="E45" s="682"/>
      <c r="F45" s="682"/>
      <c r="G45" s="683"/>
      <c r="H45" s="541"/>
      <c r="I45" s="522"/>
      <c r="J45" s="534"/>
      <c r="K45" s="673">
        <f>SUM(K44:N44)</f>
        <v>6</v>
      </c>
      <c r="L45" s="673"/>
      <c r="M45" s="673"/>
      <c r="N45" s="674"/>
      <c r="O45" s="541"/>
      <c r="P45" s="522"/>
      <c r="Q45" s="534"/>
    </row>
    <row r="46" spans="1:21" ht="6" customHeight="1" thickBot="1">
      <c r="A46" s="287"/>
      <c r="B46" s="287"/>
      <c r="C46" s="287"/>
      <c r="D46" s="374"/>
      <c r="E46" s="374"/>
      <c r="F46" s="374"/>
      <c r="G46" s="374"/>
      <c r="H46" s="346"/>
      <c r="I46" s="315"/>
      <c r="J46" s="287"/>
      <c r="K46" s="287"/>
      <c r="L46" s="287"/>
      <c r="M46" s="287"/>
      <c r="N46" s="287"/>
      <c r="O46" s="287"/>
      <c r="P46" s="315"/>
      <c r="Q46" s="287"/>
      <c r="U46" s="346"/>
    </row>
    <row r="47" spans="1:21" ht="12.75">
      <c r="A47" s="287"/>
      <c r="B47" s="287"/>
      <c r="C47" s="395" t="s">
        <v>93</v>
      </c>
      <c r="D47" s="142">
        <f>D32+D44</f>
        <v>16</v>
      </c>
      <c r="E47" s="144">
        <f>E32+E44</f>
        <v>2</v>
      </c>
      <c r="F47" s="144">
        <f>F32+F44</f>
        <v>6</v>
      </c>
      <c r="G47" s="144">
        <f>G32+G44</f>
        <v>2</v>
      </c>
      <c r="H47" s="589">
        <f>H32+H44</f>
        <v>359</v>
      </c>
      <c r="I47" s="521" t="s">
        <v>179</v>
      </c>
      <c r="J47" s="523">
        <f>J32+J44</f>
        <v>30</v>
      </c>
      <c r="K47" s="142">
        <f>K32+K44</f>
        <v>14</v>
      </c>
      <c r="L47" s="144"/>
      <c r="M47" s="144">
        <f>M32+M44</f>
        <v>10</v>
      </c>
      <c r="N47" s="144">
        <f>N32+N44</f>
        <v>2</v>
      </c>
      <c r="O47" s="519">
        <f>O32+O44</f>
        <v>259</v>
      </c>
      <c r="P47" s="521" t="s">
        <v>214</v>
      </c>
      <c r="Q47" s="525">
        <f>Q32+Q44</f>
        <v>30</v>
      </c>
      <c r="U47" s="346"/>
    </row>
    <row r="48" spans="1:21" ht="13.5" thickBot="1">
      <c r="A48" s="287"/>
      <c r="B48" s="287"/>
      <c r="C48" s="141"/>
      <c r="D48" s="550">
        <f>SUM(D47:G47)</f>
        <v>26</v>
      </c>
      <c r="E48" s="551"/>
      <c r="F48" s="551"/>
      <c r="G48" s="551"/>
      <c r="H48" s="520"/>
      <c r="I48" s="522"/>
      <c r="J48" s="524"/>
      <c r="K48" s="544">
        <f>SUM(K47:N47)</f>
        <v>26</v>
      </c>
      <c r="L48" s="545"/>
      <c r="M48" s="545"/>
      <c r="N48" s="546"/>
      <c r="O48" s="520"/>
      <c r="P48" s="522"/>
      <c r="Q48" s="526"/>
      <c r="U48" s="346"/>
    </row>
    <row r="49" spans="1:21" ht="10.5" customHeight="1" thickBot="1">
      <c r="A49" s="65"/>
      <c r="B49" s="65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U49" s="346"/>
    </row>
    <row r="50" spans="1:17" ht="12.75" customHeight="1">
      <c r="A50" s="575" t="s">
        <v>13</v>
      </c>
      <c r="B50" s="677" t="s">
        <v>9</v>
      </c>
      <c r="C50" s="560" t="s">
        <v>219</v>
      </c>
      <c r="D50" s="596" t="s">
        <v>65</v>
      </c>
      <c r="E50" s="596"/>
      <c r="F50" s="596"/>
      <c r="G50" s="596"/>
      <c r="H50" s="596"/>
      <c r="I50" s="596"/>
      <c r="J50" s="597"/>
      <c r="K50" s="595" t="s">
        <v>66</v>
      </c>
      <c r="L50" s="596"/>
      <c r="M50" s="596"/>
      <c r="N50" s="596"/>
      <c r="O50" s="596"/>
      <c r="P50" s="596"/>
      <c r="Q50" s="597"/>
    </row>
    <row r="51" spans="1:17" ht="9" customHeight="1">
      <c r="A51" s="576"/>
      <c r="B51" s="678"/>
      <c r="C51" s="561"/>
      <c r="D51" s="662" t="s">
        <v>4</v>
      </c>
      <c r="E51" s="650" t="s">
        <v>5</v>
      </c>
      <c r="F51" s="650" t="s">
        <v>6</v>
      </c>
      <c r="G51" s="650" t="s">
        <v>7</v>
      </c>
      <c r="H51" s="531" t="s">
        <v>51</v>
      </c>
      <c r="I51" s="636" t="s">
        <v>52</v>
      </c>
      <c r="J51" s="603" t="s">
        <v>15</v>
      </c>
      <c r="K51" s="647" t="s">
        <v>4</v>
      </c>
      <c r="L51" s="650" t="s">
        <v>5</v>
      </c>
      <c r="M51" s="650" t="s">
        <v>6</v>
      </c>
      <c r="N51" s="650" t="s">
        <v>7</v>
      </c>
      <c r="O51" s="531" t="s">
        <v>51</v>
      </c>
      <c r="P51" s="636" t="s">
        <v>52</v>
      </c>
      <c r="Q51" s="603" t="s">
        <v>15</v>
      </c>
    </row>
    <row r="52" spans="1:17" ht="18.75" customHeight="1" thickBot="1">
      <c r="A52" s="577"/>
      <c r="B52" s="593"/>
      <c r="C52" s="655"/>
      <c r="D52" s="620"/>
      <c r="E52" s="532"/>
      <c r="F52" s="532"/>
      <c r="G52" s="532"/>
      <c r="H52" s="532"/>
      <c r="I52" s="618"/>
      <c r="J52" s="585"/>
      <c r="K52" s="543"/>
      <c r="L52" s="532"/>
      <c r="M52" s="532"/>
      <c r="N52" s="532"/>
      <c r="O52" s="532"/>
      <c r="P52" s="618"/>
      <c r="Q52" s="585"/>
    </row>
    <row r="53" spans="1:18" ht="12.75" customHeight="1">
      <c r="A53" s="35">
        <v>23</v>
      </c>
      <c r="B53" s="432" t="s">
        <v>124</v>
      </c>
      <c r="C53" s="439" t="s">
        <v>312</v>
      </c>
      <c r="D53" s="310">
        <v>1</v>
      </c>
      <c r="E53" s="310">
        <v>1</v>
      </c>
      <c r="F53" s="144"/>
      <c r="G53" s="144"/>
      <c r="H53" s="394">
        <f>25*J53-SUM(D53:G53)*14-3</f>
        <v>19</v>
      </c>
      <c r="I53" s="144" t="s">
        <v>4</v>
      </c>
      <c r="J53" s="143">
        <v>2</v>
      </c>
      <c r="K53" s="437"/>
      <c r="L53" s="37"/>
      <c r="M53" s="37"/>
      <c r="N53" s="37"/>
      <c r="O53" s="37"/>
      <c r="P53" s="37"/>
      <c r="Q53" s="274"/>
      <c r="R53" s="55"/>
    </row>
    <row r="54" spans="1:18" ht="18" customHeight="1">
      <c r="A54" s="108">
        <v>24</v>
      </c>
      <c r="B54" s="479" t="s">
        <v>125</v>
      </c>
      <c r="C54" s="440" t="s">
        <v>313</v>
      </c>
      <c r="D54" s="316"/>
      <c r="E54" s="58">
        <v>3</v>
      </c>
      <c r="F54" s="58"/>
      <c r="G54" s="58"/>
      <c r="H54" s="403">
        <f>25*J54-SUM(D54:G54)*14-3</f>
        <v>30</v>
      </c>
      <c r="I54" s="58" t="s">
        <v>4</v>
      </c>
      <c r="J54" s="435">
        <v>3</v>
      </c>
      <c r="K54" s="438"/>
      <c r="L54" s="317"/>
      <c r="M54" s="317"/>
      <c r="N54" s="317"/>
      <c r="O54" s="42"/>
      <c r="P54" s="42"/>
      <c r="Q54" s="44"/>
      <c r="R54" s="55"/>
    </row>
    <row r="55" spans="1:18" ht="12.75" customHeight="1">
      <c r="A55" s="108">
        <v>25</v>
      </c>
      <c r="B55" s="431" t="s">
        <v>126</v>
      </c>
      <c r="C55" s="440" t="s">
        <v>314</v>
      </c>
      <c r="D55" s="316"/>
      <c r="E55" s="58"/>
      <c r="F55" s="58"/>
      <c r="G55" s="58"/>
      <c r="H55" s="58"/>
      <c r="I55" s="58"/>
      <c r="J55" s="435"/>
      <c r="K55" s="438">
        <v>1</v>
      </c>
      <c r="L55" s="317">
        <v>1</v>
      </c>
      <c r="M55" s="317"/>
      <c r="N55" s="317"/>
      <c r="O55" s="113">
        <f>25*Q55-SUM(K55:N55)*14-3</f>
        <v>44</v>
      </c>
      <c r="P55" s="42" t="s">
        <v>8</v>
      </c>
      <c r="Q55" s="44">
        <v>3</v>
      </c>
      <c r="R55" s="55"/>
    </row>
    <row r="56" spans="1:18" ht="18" customHeight="1">
      <c r="A56" s="108">
        <v>26</v>
      </c>
      <c r="B56" s="480" t="s">
        <v>127</v>
      </c>
      <c r="C56" s="442" t="s">
        <v>315</v>
      </c>
      <c r="D56" s="429"/>
      <c r="E56" s="429"/>
      <c r="F56" s="118"/>
      <c r="G56" s="118"/>
      <c r="H56" s="118"/>
      <c r="I56" s="118"/>
      <c r="J56" s="436"/>
      <c r="K56" s="419"/>
      <c r="L56" s="118">
        <v>3</v>
      </c>
      <c r="M56" s="118"/>
      <c r="N56" s="118"/>
      <c r="O56" s="129">
        <f>25*Q56-SUM(K56:N56)*14-3</f>
        <v>5</v>
      </c>
      <c r="P56" s="118" t="s">
        <v>4</v>
      </c>
      <c r="Q56" s="430">
        <v>2</v>
      </c>
      <c r="R56" s="55"/>
    </row>
    <row r="57" spans="1:18" ht="12.75" customHeight="1">
      <c r="A57" s="482">
        <v>27</v>
      </c>
      <c r="B57" s="431" t="s">
        <v>128</v>
      </c>
      <c r="C57" s="440" t="s">
        <v>316</v>
      </c>
      <c r="D57" s="316"/>
      <c r="E57" s="58"/>
      <c r="F57" s="58"/>
      <c r="G57" s="58"/>
      <c r="H57" s="58"/>
      <c r="I57" s="58"/>
      <c r="J57" s="435"/>
      <c r="K57" s="87"/>
      <c r="L57" s="58"/>
      <c r="M57" s="58"/>
      <c r="N57" s="58"/>
      <c r="O57" s="58"/>
      <c r="P57" s="58" t="s">
        <v>8</v>
      </c>
      <c r="Q57" s="147">
        <v>5</v>
      </c>
      <c r="R57" s="55"/>
    </row>
    <row r="58" spans="1:18" ht="12.75" customHeight="1">
      <c r="A58" s="72">
        <v>28</v>
      </c>
      <c r="B58" s="431" t="s">
        <v>215</v>
      </c>
      <c r="C58" s="441" t="s">
        <v>342</v>
      </c>
      <c r="D58" s="316"/>
      <c r="E58" s="58">
        <v>2</v>
      </c>
      <c r="F58" s="58"/>
      <c r="G58" s="58"/>
      <c r="H58" s="403">
        <f>25*J58-SUM(D58:G58)*14-3</f>
        <v>44</v>
      </c>
      <c r="I58" s="58" t="s">
        <v>4</v>
      </c>
      <c r="J58" s="435">
        <v>3</v>
      </c>
      <c r="K58" s="87"/>
      <c r="L58" s="58"/>
      <c r="M58" s="58"/>
      <c r="N58" s="58"/>
      <c r="O58" s="58"/>
      <c r="P58" s="58"/>
      <c r="Q58" s="147"/>
      <c r="R58" s="55"/>
    </row>
    <row r="59" spans="1:18" ht="12.75" customHeight="1">
      <c r="A59" s="72">
        <v>29</v>
      </c>
      <c r="B59" s="431" t="s">
        <v>220</v>
      </c>
      <c r="C59" s="440" t="s">
        <v>343</v>
      </c>
      <c r="D59" s="316">
        <v>2</v>
      </c>
      <c r="E59" s="58">
        <v>1</v>
      </c>
      <c r="F59" s="58">
        <v>1</v>
      </c>
      <c r="G59" s="58"/>
      <c r="H59" s="403">
        <f>25*J59-SUM(D59:G59)*14-3</f>
        <v>41</v>
      </c>
      <c r="I59" s="58" t="s">
        <v>8</v>
      </c>
      <c r="J59" s="435">
        <v>4</v>
      </c>
      <c r="K59" s="87"/>
      <c r="L59" s="58"/>
      <c r="M59" s="58"/>
      <c r="N59" s="58"/>
      <c r="O59" s="58"/>
      <c r="P59" s="58"/>
      <c r="Q59" s="147"/>
      <c r="R59" s="55"/>
    </row>
    <row r="60" spans="1:18" ht="12.75" customHeight="1">
      <c r="A60" s="72">
        <v>30</v>
      </c>
      <c r="B60" s="431" t="s">
        <v>221</v>
      </c>
      <c r="C60" s="440" t="s">
        <v>344</v>
      </c>
      <c r="D60" s="316">
        <v>2</v>
      </c>
      <c r="E60" s="58"/>
      <c r="F60" s="58">
        <v>1</v>
      </c>
      <c r="G60" s="58"/>
      <c r="H60" s="403">
        <f>25*J60-SUM(D60:G60)*14-3</f>
        <v>55</v>
      </c>
      <c r="I60" s="58" t="s">
        <v>8</v>
      </c>
      <c r="J60" s="435">
        <v>4</v>
      </c>
      <c r="K60" s="87"/>
      <c r="L60" s="58"/>
      <c r="M60" s="58"/>
      <c r="N60" s="58"/>
      <c r="O60" s="58"/>
      <c r="P60" s="58"/>
      <c r="Q60" s="147"/>
      <c r="R60" s="55"/>
    </row>
    <row r="61" spans="1:18" ht="12.75" customHeight="1">
      <c r="A61" s="72">
        <v>31</v>
      </c>
      <c r="B61" s="431" t="s">
        <v>222</v>
      </c>
      <c r="C61" s="440" t="s">
        <v>345</v>
      </c>
      <c r="D61" s="316"/>
      <c r="E61" s="58"/>
      <c r="F61" s="58"/>
      <c r="G61" s="58"/>
      <c r="H61" s="58"/>
      <c r="I61" s="58"/>
      <c r="J61" s="435"/>
      <c r="K61" s="87">
        <v>2</v>
      </c>
      <c r="L61" s="58">
        <v>1</v>
      </c>
      <c r="M61" s="58">
        <v>1</v>
      </c>
      <c r="N61" s="58"/>
      <c r="O61" s="403">
        <f>25*Q61-SUM(K61:N61)*14-3</f>
        <v>41</v>
      </c>
      <c r="P61" s="58" t="s">
        <v>8</v>
      </c>
      <c r="Q61" s="147">
        <v>4</v>
      </c>
      <c r="R61" s="55"/>
    </row>
    <row r="62" spans="1:18" ht="12.75" customHeight="1">
      <c r="A62" s="72">
        <v>32</v>
      </c>
      <c r="B62" s="431" t="s">
        <v>223</v>
      </c>
      <c r="C62" s="440" t="s">
        <v>346</v>
      </c>
      <c r="D62" s="316"/>
      <c r="E62" s="58"/>
      <c r="F62" s="58"/>
      <c r="G62" s="58"/>
      <c r="H62" s="58"/>
      <c r="I62" s="58"/>
      <c r="J62" s="435"/>
      <c r="K62" s="87"/>
      <c r="L62" s="58"/>
      <c r="M62" s="58"/>
      <c r="N62" s="58">
        <v>1</v>
      </c>
      <c r="O62" s="403">
        <f>25*Q62-SUM(K62:N62)*14-3</f>
        <v>33</v>
      </c>
      <c r="P62" s="58" t="s">
        <v>4</v>
      </c>
      <c r="Q62" s="147">
        <v>2</v>
      </c>
      <c r="R62" s="55"/>
    </row>
    <row r="63" spans="1:18" ht="12.75" customHeight="1" thickBot="1">
      <c r="A63" s="481">
        <v>33</v>
      </c>
      <c r="B63" s="433" t="s">
        <v>224</v>
      </c>
      <c r="C63" s="440" t="s">
        <v>347</v>
      </c>
      <c r="D63" s="277"/>
      <c r="E63" s="132"/>
      <c r="F63" s="132"/>
      <c r="G63" s="132"/>
      <c r="H63" s="132"/>
      <c r="I63" s="132"/>
      <c r="J63" s="436"/>
      <c r="K63" s="278">
        <v>2</v>
      </c>
      <c r="L63" s="132"/>
      <c r="M63" s="132">
        <v>2</v>
      </c>
      <c r="N63" s="132"/>
      <c r="O63" s="403">
        <f>25*Q63-SUM(K63:N63)*14-3</f>
        <v>41</v>
      </c>
      <c r="P63" s="132" t="s">
        <v>8</v>
      </c>
      <c r="Q63" s="244">
        <v>4</v>
      </c>
      <c r="R63" s="55"/>
    </row>
    <row r="64" spans="1:21" s="62" customFormat="1" ht="12.75">
      <c r="A64" s="554" t="s">
        <v>30</v>
      </c>
      <c r="B64" s="555"/>
      <c r="C64" s="556"/>
      <c r="D64" s="142">
        <f>SUM(D53:D63)</f>
        <v>5</v>
      </c>
      <c r="E64" s="434">
        <f>SUM(E53:E63)</f>
        <v>7</v>
      </c>
      <c r="F64" s="434">
        <f>SUM(F53:F63)</f>
        <v>2</v>
      </c>
      <c r="G64" s="144"/>
      <c r="H64" s="517">
        <f>SUM(H53:H63)</f>
        <v>189</v>
      </c>
      <c r="I64" s="659" t="s">
        <v>324</v>
      </c>
      <c r="J64" s="679">
        <f aca="true" t="shared" si="2" ref="J64:O64">SUM(J53:J63)</f>
        <v>16</v>
      </c>
      <c r="K64" s="311">
        <f t="shared" si="2"/>
        <v>5</v>
      </c>
      <c r="L64" s="143">
        <f t="shared" si="2"/>
        <v>5</v>
      </c>
      <c r="M64" s="143">
        <f t="shared" si="2"/>
        <v>3</v>
      </c>
      <c r="N64" s="143">
        <f t="shared" si="2"/>
        <v>1</v>
      </c>
      <c r="O64" s="517">
        <f t="shared" si="2"/>
        <v>164</v>
      </c>
      <c r="P64" s="659" t="s">
        <v>225</v>
      </c>
      <c r="Q64" s="665">
        <f>SUM(Q53:Q63)</f>
        <v>20</v>
      </c>
      <c r="R64" s="101"/>
      <c r="S64" s="101"/>
      <c r="U64" s="55"/>
    </row>
    <row r="65" spans="1:19" s="62" customFormat="1" ht="13.5" customHeight="1" thickBot="1">
      <c r="A65" s="557"/>
      <c r="B65" s="558"/>
      <c r="C65" s="559"/>
      <c r="D65" s="660">
        <f>SUM(D64:G64)</f>
        <v>14</v>
      </c>
      <c r="E65" s="661"/>
      <c r="F65" s="661"/>
      <c r="G65" s="661"/>
      <c r="H65" s="518"/>
      <c r="I65" s="551"/>
      <c r="J65" s="680"/>
      <c r="K65" s="660">
        <f>SUM(K64:N64)</f>
        <v>14</v>
      </c>
      <c r="L65" s="661"/>
      <c r="M65" s="661"/>
      <c r="N65" s="661"/>
      <c r="O65" s="518"/>
      <c r="P65" s="520"/>
      <c r="Q65" s="666"/>
      <c r="R65" s="101"/>
      <c r="S65" s="101"/>
    </row>
    <row r="66" spans="1:19" s="62" customFormat="1" ht="13.5" customHeight="1">
      <c r="A66" s="651" t="s">
        <v>323</v>
      </c>
      <c r="B66" s="651"/>
      <c r="C66" s="651"/>
      <c r="D66" s="651"/>
      <c r="E66" s="651"/>
      <c r="F66" s="651"/>
      <c r="G66" s="651"/>
      <c r="H66" s="651"/>
      <c r="I66" s="651"/>
      <c r="J66" s="651"/>
      <c r="K66" s="651"/>
      <c r="L66" s="651"/>
      <c r="M66" s="651"/>
      <c r="N66" s="651"/>
      <c r="O66" s="651"/>
      <c r="P66" s="651"/>
      <c r="Q66" s="651"/>
      <c r="R66" s="101"/>
      <c r="S66" s="101"/>
    </row>
    <row r="67" spans="1:21" ht="6" customHeight="1">
      <c r="A67" s="676"/>
      <c r="B67" s="676"/>
      <c r="C67" s="318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318"/>
      <c r="U67" s="62"/>
    </row>
    <row r="68" spans="1:38" ht="12.75">
      <c r="A68" s="256" t="s">
        <v>203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9"/>
      <c r="R68" s="257"/>
      <c r="S68" s="257"/>
      <c r="T68" s="257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</row>
    <row r="69" spans="1:39" s="62" customFormat="1" ht="12.75">
      <c r="A69" s="259" t="s">
        <v>200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8"/>
      <c r="S69" s="258"/>
      <c r="T69" s="258"/>
      <c r="U69" s="257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</row>
    <row r="70" ht="12.75">
      <c r="U70" s="258"/>
    </row>
  </sheetData>
  <sheetProtection/>
  <mergeCells count="144">
    <mergeCell ref="A67:B67"/>
    <mergeCell ref="B50:B52"/>
    <mergeCell ref="M40:M41"/>
    <mergeCell ref="L40:L41"/>
    <mergeCell ref="H44:H45"/>
    <mergeCell ref="I44:I45"/>
    <mergeCell ref="J44:J45"/>
    <mergeCell ref="J64:J65"/>
    <mergeCell ref="I51:I52"/>
    <mergeCell ref="D45:G45"/>
    <mergeCell ref="P40:P41"/>
    <mergeCell ref="A12:Q12"/>
    <mergeCell ref="J14:J15"/>
    <mergeCell ref="K14:K15"/>
    <mergeCell ref="A32:C33"/>
    <mergeCell ref="P14:P15"/>
    <mergeCell ref="D38:D39"/>
    <mergeCell ref="A8:Q8"/>
    <mergeCell ref="C13:C14"/>
    <mergeCell ref="B13:B15"/>
    <mergeCell ref="A11:Q11"/>
    <mergeCell ref="O38:O39"/>
    <mergeCell ref="H38:H39"/>
    <mergeCell ref="N14:N15"/>
    <mergeCell ref="F36:F37"/>
    <mergeCell ref="L14:L15"/>
    <mergeCell ref="B35:B37"/>
    <mergeCell ref="L38:L39"/>
    <mergeCell ref="A6:Q6"/>
    <mergeCell ref="E36:E37"/>
    <mergeCell ref="D35:J35"/>
    <mergeCell ref="G36:G37"/>
    <mergeCell ref="M36:M37"/>
    <mergeCell ref="N36:N37"/>
    <mergeCell ref="A7:Q7"/>
    <mergeCell ref="L36:L37"/>
    <mergeCell ref="A10:Q10"/>
    <mergeCell ref="Q44:Q45"/>
    <mergeCell ref="Q64:Q65"/>
    <mergeCell ref="K50:Q50"/>
    <mergeCell ref="Q47:Q48"/>
    <mergeCell ref="K48:N48"/>
    <mergeCell ref="O51:O52"/>
    <mergeCell ref="N51:N52"/>
    <mergeCell ref="K51:K52"/>
    <mergeCell ref="Q51:Q52"/>
    <mergeCell ref="O44:O45"/>
    <mergeCell ref="L51:L52"/>
    <mergeCell ref="M51:M52"/>
    <mergeCell ref="O64:O65"/>
    <mergeCell ref="D51:D52"/>
    <mergeCell ref="P47:P48"/>
    <mergeCell ref="P44:P45"/>
    <mergeCell ref="K45:N45"/>
    <mergeCell ref="C35:C37"/>
    <mergeCell ref="J40:J41"/>
    <mergeCell ref="G40:G41"/>
    <mergeCell ref="E38:E39"/>
    <mergeCell ref="P64:P65"/>
    <mergeCell ref="P51:P52"/>
    <mergeCell ref="D65:G65"/>
    <mergeCell ref="G51:G52"/>
    <mergeCell ref="I64:I65"/>
    <mergeCell ref="K65:N65"/>
    <mergeCell ref="J32:J33"/>
    <mergeCell ref="J36:J37"/>
    <mergeCell ref="H36:H37"/>
    <mergeCell ref="D33:G33"/>
    <mergeCell ref="C50:C52"/>
    <mergeCell ref="H40:H41"/>
    <mergeCell ref="H47:H48"/>
    <mergeCell ref="A44:C45"/>
    <mergeCell ref="A35:A37"/>
    <mergeCell ref="I47:I48"/>
    <mergeCell ref="A13:A15"/>
    <mergeCell ref="K13:Q13"/>
    <mergeCell ref="D13:J13"/>
    <mergeCell ref="A9:Q9"/>
    <mergeCell ref="G14:G15"/>
    <mergeCell ref="H14:H15"/>
    <mergeCell ref="O14:O15"/>
    <mergeCell ref="E14:E15"/>
    <mergeCell ref="F14:F15"/>
    <mergeCell ref="D14:D15"/>
    <mergeCell ref="A64:C65"/>
    <mergeCell ref="D48:G48"/>
    <mergeCell ref="H51:H52"/>
    <mergeCell ref="F51:F52"/>
    <mergeCell ref="A50:A52"/>
    <mergeCell ref="A2:Q2"/>
    <mergeCell ref="A3:Q3"/>
    <mergeCell ref="A5:Q5"/>
    <mergeCell ref="Q14:Q15"/>
    <mergeCell ref="M14:M15"/>
    <mergeCell ref="E51:E52"/>
    <mergeCell ref="D50:J50"/>
    <mergeCell ref="J51:J52"/>
    <mergeCell ref="H64:H65"/>
    <mergeCell ref="A66:Q66"/>
    <mergeCell ref="F38:F39"/>
    <mergeCell ref="O47:O48"/>
    <mergeCell ref="M38:M39"/>
    <mergeCell ref="K38:K39"/>
    <mergeCell ref="Q38:Q39"/>
    <mergeCell ref="J47:J48"/>
    <mergeCell ref="K42:K43"/>
    <mergeCell ref="M42:M43"/>
    <mergeCell ref="Q32:Q33"/>
    <mergeCell ref="K40:K41"/>
    <mergeCell ref="J38:J39"/>
    <mergeCell ref="K36:K37"/>
    <mergeCell ref="K35:Q35"/>
    <mergeCell ref="N38:N39"/>
    <mergeCell ref="Q36:Q37"/>
    <mergeCell ref="P38:P39"/>
    <mergeCell ref="O40:O41"/>
    <mergeCell ref="D36:D37"/>
    <mergeCell ref="O36:O37"/>
    <mergeCell ref="D40:D41"/>
    <mergeCell ref="E40:E41"/>
    <mergeCell ref="F40:F41"/>
    <mergeCell ref="I36:I37"/>
    <mergeCell ref="N40:N41"/>
    <mergeCell ref="I40:I41"/>
    <mergeCell ref="D42:D43"/>
    <mergeCell ref="E42:E43"/>
    <mergeCell ref="F42:F43"/>
    <mergeCell ref="G42:G43"/>
    <mergeCell ref="H42:H43"/>
    <mergeCell ref="I14:I15"/>
    <mergeCell ref="I42:I43"/>
    <mergeCell ref="H32:H33"/>
    <mergeCell ref="G38:G39"/>
    <mergeCell ref="I38:I39"/>
    <mergeCell ref="O32:O33"/>
    <mergeCell ref="J42:J43"/>
    <mergeCell ref="O42:O43"/>
    <mergeCell ref="P42:P43"/>
    <mergeCell ref="Q42:Q43"/>
    <mergeCell ref="L42:L43"/>
    <mergeCell ref="N42:N43"/>
    <mergeCell ref="K33:N33"/>
    <mergeCell ref="Q40:Q41"/>
    <mergeCell ref="P36:P37"/>
  </mergeCells>
  <printOptions/>
  <pageMargins left="0.77" right="0" top="0.118110236220472" bottom="0.196850393700787" header="0" footer="0"/>
  <pageSetup horizontalDpi="600" verticalDpi="600" orientation="portrait" paperSize="9" r:id="rId1"/>
  <headerFooter alignWithMargins="0">
    <oddFooter>&amp;R4/7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66"/>
  <sheetViews>
    <sheetView zoomScale="85" zoomScaleNormal="85" workbookViewId="0" topLeftCell="A28">
      <selection activeCell="S22" sqref="S22"/>
    </sheetView>
  </sheetViews>
  <sheetFormatPr defaultColWidth="9.140625" defaultRowHeight="12.75"/>
  <cols>
    <col min="1" max="1" width="3.57421875" style="1" customWidth="1"/>
    <col min="2" max="2" width="36.7109375" style="1" customWidth="1"/>
    <col min="3" max="3" width="9.140625" style="3" customWidth="1"/>
    <col min="4" max="4" width="2.7109375" style="1" customWidth="1"/>
    <col min="5" max="5" width="2.421875" style="1" customWidth="1"/>
    <col min="6" max="6" width="2.7109375" style="1" customWidth="1"/>
    <col min="7" max="7" width="2.8515625" style="1" customWidth="1"/>
    <col min="8" max="8" width="3.421875" style="1" customWidth="1"/>
    <col min="9" max="9" width="3.8515625" style="1" customWidth="1"/>
    <col min="10" max="10" width="5.421875" style="1" customWidth="1"/>
    <col min="11" max="11" width="2.7109375" style="1" customWidth="1"/>
    <col min="12" max="12" width="2.57421875" style="1" customWidth="1"/>
    <col min="13" max="13" width="2.7109375" style="1" customWidth="1"/>
    <col min="14" max="14" width="4.00390625" style="1" customWidth="1"/>
    <col min="15" max="16" width="3.8515625" style="1" customWidth="1"/>
    <col min="17" max="17" width="5.00390625" style="1" customWidth="1"/>
    <col min="18" max="18" width="9.140625" style="96" customWidth="1"/>
  </cols>
  <sheetData>
    <row r="1" spans="1:17" ht="12.75">
      <c r="A1" s="570" t="s">
        <v>182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</row>
    <row r="2" spans="1:17" ht="12.75">
      <c r="A2" s="570" t="s">
        <v>196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</row>
    <row r="3" spans="1:17" ht="4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9" ht="15">
      <c r="A4" s="727" t="s">
        <v>25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116"/>
      <c r="S4" s="49"/>
    </row>
    <row r="5" spans="1:58" ht="12.75">
      <c r="A5" s="571" t="s">
        <v>95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12"/>
      <c r="S5" s="21"/>
      <c r="T5" s="21"/>
      <c r="U5" s="21"/>
      <c r="V5" s="21"/>
      <c r="W5" s="21"/>
      <c r="X5" s="21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0"/>
      <c r="BD5" s="10"/>
      <c r="BE5" s="8"/>
      <c r="BF5" s="8"/>
    </row>
    <row r="6" spans="1:20" ht="12.75">
      <c r="A6" s="572" t="s">
        <v>96</v>
      </c>
      <c r="B6" s="572"/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27"/>
      <c r="S6" s="26"/>
      <c r="T6" s="17"/>
    </row>
    <row r="7" spans="1:20" ht="12.75">
      <c r="A7" s="570" t="s">
        <v>104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206"/>
      <c r="S7" s="17"/>
      <c r="T7" s="17"/>
    </row>
    <row r="8" spans="1:20" ht="12.75">
      <c r="A8" s="570" t="s">
        <v>97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262"/>
      <c r="S8" s="17"/>
      <c r="T8" s="17"/>
    </row>
    <row r="9" spans="1:20" ht="12.75">
      <c r="A9" s="570" t="s">
        <v>335</v>
      </c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262"/>
      <c r="S9" s="17"/>
      <c r="T9" s="17"/>
    </row>
    <row r="10" spans="1:20" ht="12.75">
      <c r="A10" s="21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262"/>
      <c r="S10" s="17"/>
      <c r="T10" s="17"/>
    </row>
    <row r="11" spans="1:19" ht="18.75" customHeight="1" thickBot="1">
      <c r="A11" s="732" t="s">
        <v>12</v>
      </c>
      <c r="B11" s="732"/>
      <c r="C11" s="732"/>
      <c r="D11" s="732"/>
      <c r="E11" s="732"/>
      <c r="F11" s="732"/>
      <c r="G11" s="732"/>
      <c r="H11" s="732"/>
      <c r="I11" s="732"/>
      <c r="J11" s="732"/>
      <c r="K11" s="732"/>
      <c r="L11" s="732"/>
      <c r="M11" s="732"/>
      <c r="N11" s="732"/>
      <c r="O11" s="732"/>
      <c r="P11" s="732"/>
      <c r="Q11" s="732"/>
      <c r="R11" s="260"/>
      <c r="S11" s="18"/>
    </row>
    <row r="12" spans="1:20" ht="12.75" customHeight="1">
      <c r="A12" s="560" t="s">
        <v>13</v>
      </c>
      <c r="B12" s="567" t="s">
        <v>1</v>
      </c>
      <c r="C12" s="560" t="s">
        <v>26</v>
      </c>
      <c r="D12" s="595" t="s">
        <v>69</v>
      </c>
      <c r="E12" s="596"/>
      <c r="F12" s="596"/>
      <c r="G12" s="596"/>
      <c r="H12" s="596"/>
      <c r="I12" s="596"/>
      <c r="J12" s="597"/>
      <c r="K12" s="595" t="s">
        <v>70</v>
      </c>
      <c r="L12" s="596"/>
      <c r="M12" s="596"/>
      <c r="N12" s="596"/>
      <c r="O12" s="596"/>
      <c r="P12" s="596"/>
      <c r="Q12" s="597"/>
      <c r="R12" s="260"/>
      <c r="T12" s="28"/>
    </row>
    <row r="13" spans="1:18" ht="12.75" customHeight="1">
      <c r="A13" s="561"/>
      <c r="B13" s="568"/>
      <c r="C13" s="561"/>
      <c r="D13" s="604" t="s">
        <v>4</v>
      </c>
      <c r="E13" s="602" t="s">
        <v>5</v>
      </c>
      <c r="F13" s="602" t="s">
        <v>6</v>
      </c>
      <c r="G13" s="602" t="s">
        <v>7</v>
      </c>
      <c r="H13" s="529" t="s">
        <v>51</v>
      </c>
      <c r="I13" s="605" t="s">
        <v>52</v>
      </c>
      <c r="J13" s="603" t="s">
        <v>15</v>
      </c>
      <c r="K13" s="604" t="s">
        <v>4</v>
      </c>
      <c r="L13" s="602" t="s">
        <v>5</v>
      </c>
      <c r="M13" s="602" t="s">
        <v>6</v>
      </c>
      <c r="N13" s="602" t="s">
        <v>7</v>
      </c>
      <c r="O13" s="529" t="s">
        <v>51</v>
      </c>
      <c r="P13" s="605" t="s">
        <v>52</v>
      </c>
      <c r="Q13" s="584" t="s">
        <v>15</v>
      </c>
      <c r="R13" s="260"/>
    </row>
    <row r="14" spans="1:18" ht="13.5" thickBot="1">
      <c r="A14" s="562"/>
      <c r="B14" s="569"/>
      <c r="C14" s="428" t="s">
        <v>217</v>
      </c>
      <c r="D14" s="553"/>
      <c r="E14" s="530"/>
      <c r="F14" s="530"/>
      <c r="G14" s="530"/>
      <c r="H14" s="530"/>
      <c r="I14" s="528"/>
      <c r="J14" s="585"/>
      <c r="K14" s="553"/>
      <c r="L14" s="530"/>
      <c r="M14" s="530"/>
      <c r="N14" s="530"/>
      <c r="O14" s="530"/>
      <c r="P14" s="528"/>
      <c r="Q14" s="585"/>
      <c r="R14" s="260"/>
    </row>
    <row r="15" spans="1:18" s="25" customFormat="1" ht="13.5" customHeight="1">
      <c r="A15" s="40">
        <v>1</v>
      </c>
      <c r="B15" s="157" t="s">
        <v>226</v>
      </c>
      <c r="C15" s="241" t="s">
        <v>249</v>
      </c>
      <c r="D15" s="84">
        <v>2</v>
      </c>
      <c r="E15" s="59">
        <v>1</v>
      </c>
      <c r="F15" s="145"/>
      <c r="G15" s="59"/>
      <c r="H15" s="113">
        <f aca="true" t="shared" si="0" ref="H15:H20">25*J15-SUM(D15:G15)*14-3</f>
        <v>55</v>
      </c>
      <c r="I15" s="59" t="s">
        <v>4</v>
      </c>
      <c r="J15" s="146">
        <v>4</v>
      </c>
      <c r="K15" s="77"/>
      <c r="L15" s="53"/>
      <c r="M15" s="53"/>
      <c r="N15" s="53"/>
      <c r="O15" s="53"/>
      <c r="P15" s="322"/>
      <c r="Q15" s="85"/>
      <c r="R15" s="260"/>
    </row>
    <row r="16" spans="1:18" s="25" customFormat="1" ht="13.5" customHeight="1">
      <c r="A16" s="7">
        <v>2</v>
      </c>
      <c r="B16" s="321" t="s">
        <v>154</v>
      </c>
      <c r="C16" s="241" t="s">
        <v>250</v>
      </c>
      <c r="D16" s="84">
        <v>2</v>
      </c>
      <c r="E16" s="59"/>
      <c r="F16" s="145">
        <v>2</v>
      </c>
      <c r="G16" s="59"/>
      <c r="H16" s="113">
        <f t="shared" si="0"/>
        <v>41</v>
      </c>
      <c r="I16" s="58" t="s">
        <v>8</v>
      </c>
      <c r="J16" s="147">
        <v>4</v>
      </c>
      <c r="K16" s="77"/>
      <c r="L16" s="53"/>
      <c r="M16" s="53"/>
      <c r="N16" s="53"/>
      <c r="O16" s="53"/>
      <c r="P16" s="322"/>
      <c r="Q16" s="75"/>
      <c r="R16" s="260"/>
    </row>
    <row r="17" spans="1:18" s="25" customFormat="1" ht="13.5" customHeight="1">
      <c r="A17" s="7">
        <v>3</v>
      </c>
      <c r="B17" s="321" t="s">
        <v>227</v>
      </c>
      <c r="C17" s="134" t="s">
        <v>251</v>
      </c>
      <c r="D17" s="316"/>
      <c r="E17" s="58"/>
      <c r="F17" s="58"/>
      <c r="G17" s="58">
        <v>2</v>
      </c>
      <c r="H17" s="403">
        <f t="shared" si="0"/>
        <v>19</v>
      </c>
      <c r="I17" s="58" t="s">
        <v>4</v>
      </c>
      <c r="J17" s="147">
        <v>2</v>
      </c>
      <c r="K17" s="316"/>
      <c r="L17" s="58"/>
      <c r="M17" s="58"/>
      <c r="N17" s="58"/>
      <c r="O17" s="58"/>
      <c r="P17" s="58"/>
      <c r="Q17" s="147"/>
      <c r="R17" s="260"/>
    </row>
    <row r="18" spans="1:18" s="25" customFormat="1" ht="13.5" customHeight="1">
      <c r="A18" s="7">
        <v>4</v>
      </c>
      <c r="B18" s="321" t="s">
        <v>155</v>
      </c>
      <c r="C18" s="241" t="s">
        <v>252</v>
      </c>
      <c r="D18" s="84">
        <v>2</v>
      </c>
      <c r="E18" s="59"/>
      <c r="F18" s="145">
        <v>1</v>
      </c>
      <c r="G18" s="59"/>
      <c r="H18" s="403">
        <f t="shared" si="0"/>
        <v>55</v>
      </c>
      <c r="I18" s="58" t="s">
        <v>8</v>
      </c>
      <c r="J18" s="147">
        <v>4</v>
      </c>
      <c r="K18" s="77"/>
      <c r="L18" s="53"/>
      <c r="M18" s="53"/>
      <c r="N18" s="53"/>
      <c r="O18" s="53"/>
      <c r="P18" s="322"/>
      <c r="Q18" s="75"/>
      <c r="R18" s="260"/>
    </row>
    <row r="19" spans="1:18" s="25" customFormat="1" ht="13.5" customHeight="1">
      <c r="A19" s="7">
        <v>5</v>
      </c>
      <c r="B19" s="321" t="s">
        <v>248</v>
      </c>
      <c r="C19" s="241" t="s">
        <v>253</v>
      </c>
      <c r="D19" s="84">
        <v>2</v>
      </c>
      <c r="E19" s="59"/>
      <c r="F19" s="145">
        <v>1</v>
      </c>
      <c r="G19" s="59"/>
      <c r="H19" s="403">
        <f t="shared" si="0"/>
        <v>55</v>
      </c>
      <c r="I19" s="58" t="s">
        <v>8</v>
      </c>
      <c r="J19" s="147">
        <v>4</v>
      </c>
      <c r="K19" s="77"/>
      <c r="L19" s="53"/>
      <c r="M19" s="53"/>
      <c r="N19" s="53"/>
      <c r="O19" s="53"/>
      <c r="P19" s="322"/>
      <c r="Q19" s="75"/>
      <c r="R19" s="260"/>
    </row>
    <row r="20" spans="1:18" s="25" customFormat="1" ht="13.5" customHeight="1">
      <c r="A20" s="7">
        <v>6</v>
      </c>
      <c r="B20" s="321" t="s">
        <v>228</v>
      </c>
      <c r="C20" s="241" t="s">
        <v>254</v>
      </c>
      <c r="D20" s="84">
        <v>2</v>
      </c>
      <c r="E20" s="59"/>
      <c r="F20" s="145">
        <v>2</v>
      </c>
      <c r="G20" s="59"/>
      <c r="H20" s="403">
        <f t="shared" si="0"/>
        <v>41</v>
      </c>
      <c r="I20" s="58" t="s">
        <v>8</v>
      </c>
      <c r="J20" s="147">
        <v>4</v>
      </c>
      <c r="K20" s="77"/>
      <c r="L20" s="53"/>
      <c r="M20" s="53"/>
      <c r="N20" s="53"/>
      <c r="O20" s="53"/>
      <c r="P20" s="322"/>
      <c r="Q20" s="75"/>
      <c r="R20" s="260"/>
    </row>
    <row r="21" spans="1:18" s="25" customFormat="1" ht="13.5" customHeight="1">
      <c r="A21" s="7">
        <v>7</v>
      </c>
      <c r="B21" s="381" t="s">
        <v>336</v>
      </c>
      <c r="C21" s="508" t="s">
        <v>338</v>
      </c>
      <c r="D21" s="509"/>
      <c r="E21" s="403"/>
      <c r="F21" s="403"/>
      <c r="G21" s="403"/>
      <c r="H21" s="403"/>
      <c r="I21" s="403"/>
      <c r="J21" s="404"/>
      <c r="K21" s="509">
        <v>2</v>
      </c>
      <c r="L21" s="403"/>
      <c r="M21" s="403">
        <v>2</v>
      </c>
      <c r="N21" s="403"/>
      <c r="O21" s="403">
        <f aca="true" t="shared" si="1" ref="O21:O26">25*Q21-SUM(K21:N21)*14-3</f>
        <v>66</v>
      </c>
      <c r="P21" s="403" t="s">
        <v>8</v>
      </c>
      <c r="Q21" s="404">
        <v>5</v>
      </c>
      <c r="R21" s="260"/>
    </row>
    <row r="22" spans="1:22" s="25" customFormat="1" ht="13.5" customHeight="1">
      <c r="A22" s="7">
        <v>8</v>
      </c>
      <c r="B22" s="381" t="s">
        <v>170</v>
      </c>
      <c r="C22" s="510" t="s">
        <v>255</v>
      </c>
      <c r="D22" s="119"/>
      <c r="E22" s="120"/>
      <c r="F22" s="122"/>
      <c r="G22" s="120"/>
      <c r="H22" s="120"/>
      <c r="I22" s="120"/>
      <c r="J22" s="138"/>
      <c r="K22" s="405">
        <v>2</v>
      </c>
      <c r="L22" s="126"/>
      <c r="M22" s="511">
        <v>2</v>
      </c>
      <c r="N22" s="126"/>
      <c r="O22" s="403">
        <f t="shared" si="1"/>
        <v>66</v>
      </c>
      <c r="P22" s="403" t="s">
        <v>8</v>
      </c>
      <c r="Q22" s="404">
        <v>5</v>
      </c>
      <c r="R22" s="260"/>
      <c r="U22" s="54"/>
      <c r="V22" s="54"/>
    </row>
    <row r="23" spans="1:18" s="25" customFormat="1" ht="13.5" customHeight="1">
      <c r="A23" s="7">
        <v>9</v>
      </c>
      <c r="B23" s="381" t="s">
        <v>325</v>
      </c>
      <c r="C23" s="510" t="s">
        <v>256</v>
      </c>
      <c r="D23" s="119"/>
      <c r="E23" s="120"/>
      <c r="F23" s="122"/>
      <c r="G23" s="120"/>
      <c r="H23" s="120"/>
      <c r="I23" s="120"/>
      <c r="J23" s="138"/>
      <c r="K23" s="509"/>
      <c r="L23" s="403"/>
      <c r="M23" s="403"/>
      <c r="N23" s="403">
        <v>2</v>
      </c>
      <c r="O23" s="403">
        <f t="shared" si="1"/>
        <v>19</v>
      </c>
      <c r="P23" s="403" t="s">
        <v>4</v>
      </c>
      <c r="Q23" s="404">
        <v>2</v>
      </c>
      <c r="R23" s="260"/>
    </row>
    <row r="24" spans="1:18" s="25" customFormat="1" ht="13.5" customHeight="1">
      <c r="A24" s="7">
        <v>10</v>
      </c>
      <c r="B24" s="381" t="s">
        <v>229</v>
      </c>
      <c r="C24" s="510" t="s">
        <v>257</v>
      </c>
      <c r="D24" s="119"/>
      <c r="E24" s="120"/>
      <c r="F24" s="122"/>
      <c r="G24" s="120"/>
      <c r="H24" s="120"/>
      <c r="I24" s="120"/>
      <c r="J24" s="138"/>
      <c r="K24" s="509"/>
      <c r="L24" s="403"/>
      <c r="M24" s="403"/>
      <c r="N24" s="403">
        <v>2</v>
      </c>
      <c r="O24" s="403">
        <f t="shared" si="1"/>
        <v>19</v>
      </c>
      <c r="P24" s="403" t="s">
        <v>4</v>
      </c>
      <c r="Q24" s="404">
        <v>2</v>
      </c>
      <c r="R24" s="260"/>
    </row>
    <row r="25" spans="1:18" s="239" customFormat="1" ht="13.5" customHeight="1">
      <c r="A25" s="7">
        <v>11</v>
      </c>
      <c r="B25" s="381" t="s">
        <v>230</v>
      </c>
      <c r="C25" s="508" t="s">
        <v>132</v>
      </c>
      <c r="D25" s="296"/>
      <c r="E25" s="120"/>
      <c r="F25" s="122"/>
      <c r="G25" s="120"/>
      <c r="H25" s="120"/>
      <c r="I25" s="120"/>
      <c r="J25" s="138"/>
      <c r="K25" s="509"/>
      <c r="L25" s="403"/>
      <c r="M25" s="403"/>
      <c r="N25" s="403">
        <v>4</v>
      </c>
      <c r="O25" s="403">
        <f t="shared" si="1"/>
        <v>41</v>
      </c>
      <c r="P25" s="403" t="s">
        <v>4</v>
      </c>
      <c r="Q25" s="404">
        <v>4</v>
      </c>
      <c r="R25" s="260"/>
    </row>
    <row r="26" spans="1:18" s="239" customFormat="1" ht="13.5" customHeight="1" thickBot="1">
      <c r="A26" s="7">
        <v>12</v>
      </c>
      <c r="B26" s="381" t="s">
        <v>247</v>
      </c>
      <c r="C26" s="508" t="s">
        <v>258</v>
      </c>
      <c r="D26" s="127"/>
      <c r="E26" s="112"/>
      <c r="F26" s="512"/>
      <c r="G26" s="112"/>
      <c r="H26" s="112"/>
      <c r="I26" s="112"/>
      <c r="J26" s="513"/>
      <c r="K26" s="128"/>
      <c r="L26" s="129"/>
      <c r="M26" s="129"/>
      <c r="N26" s="129">
        <v>4.3</v>
      </c>
      <c r="O26" s="129">
        <f t="shared" si="1"/>
        <v>36.800000000000004</v>
      </c>
      <c r="P26" s="129" t="s">
        <v>4</v>
      </c>
      <c r="Q26" s="507">
        <v>4</v>
      </c>
      <c r="R26" s="260"/>
    </row>
    <row r="27" spans="1:18" ht="12.75">
      <c r="A27" s="578" t="s">
        <v>27</v>
      </c>
      <c r="B27" s="579"/>
      <c r="C27" s="580"/>
      <c r="D27" s="29">
        <f>SUM(D15:D26)</f>
        <v>10</v>
      </c>
      <c r="E27" s="31">
        <f>SUM(E15:E26)</f>
        <v>1</v>
      </c>
      <c r="F27" s="31">
        <f>SUM(F15:F26)</f>
        <v>6</v>
      </c>
      <c r="G27" s="30">
        <f>SUM(G15:G26)</f>
        <v>2</v>
      </c>
      <c r="H27" s="728">
        <f>SUM(H15:H26)</f>
        <v>266</v>
      </c>
      <c r="I27" s="400" t="s">
        <v>62</v>
      </c>
      <c r="J27" s="707">
        <f aca="true" t="shared" si="2" ref="J27:O27">SUM(J15:J26)</f>
        <v>22</v>
      </c>
      <c r="K27" s="34">
        <f t="shared" si="2"/>
        <v>4</v>
      </c>
      <c r="L27" s="31"/>
      <c r="M27" s="31">
        <f t="shared" si="2"/>
        <v>4</v>
      </c>
      <c r="N27" s="30">
        <f t="shared" si="2"/>
        <v>12.3</v>
      </c>
      <c r="O27" s="701">
        <f t="shared" si="2"/>
        <v>247.8</v>
      </c>
      <c r="P27" s="400" t="s">
        <v>59</v>
      </c>
      <c r="Q27" s="707">
        <f>SUM(Q15:Q26)</f>
        <v>22</v>
      </c>
      <c r="R27" s="260"/>
    </row>
    <row r="28" spans="1:18" ht="11.25" customHeight="1" thickBot="1">
      <c r="A28" s="581"/>
      <c r="B28" s="582"/>
      <c r="C28" s="583"/>
      <c r="D28" s="724">
        <f>SUM(D27:G27)</f>
        <v>19</v>
      </c>
      <c r="E28" s="725"/>
      <c r="F28" s="725"/>
      <c r="G28" s="726"/>
      <c r="H28" s="729"/>
      <c r="I28" s="420" t="s">
        <v>57</v>
      </c>
      <c r="J28" s="708"/>
      <c r="K28" s="724">
        <f>SUM(K27:N27)</f>
        <v>20.3</v>
      </c>
      <c r="L28" s="725"/>
      <c r="M28" s="725"/>
      <c r="N28" s="726"/>
      <c r="O28" s="733"/>
      <c r="P28" s="420" t="s">
        <v>176</v>
      </c>
      <c r="Q28" s="708"/>
      <c r="R28" s="260"/>
    </row>
    <row r="29" spans="1:18" ht="6.75" customHeight="1" thickBot="1">
      <c r="A29" s="33"/>
      <c r="B29" s="33"/>
      <c r="C29" s="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60"/>
    </row>
    <row r="30" spans="1:18" ht="9" customHeight="1" hidden="1" thickBot="1">
      <c r="A30" s="33"/>
      <c r="B30" s="33"/>
      <c r="C30" s="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60"/>
    </row>
    <row r="31" spans="1:18" ht="13.5" customHeight="1">
      <c r="A31" s="575" t="s">
        <v>13</v>
      </c>
      <c r="B31" s="567" t="s">
        <v>28</v>
      </c>
      <c r="C31" s="575" t="s">
        <v>26</v>
      </c>
      <c r="D31" s="595" t="s">
        <v>69</v>
      </c>
      <c r="E31" s="596"/>
      <c r="F31" s="596"/>
      <c r="G31" s="596"/>
      <c r="H31" s="596"/>
      <c r="I31" s="596"/>
      <c r="J31" s="597"/>
      <c r="K31" s="595" t="s">
        <v>70</v>
      </c>
      <c r="L31" s="596"/>
      <c r="M31" s="596"/>
      <c r="N31" s="596"/>
      <c r="O31" s="596"/>
      <c r="P31" s="596"/>
      <c r="Q31" s="597"/>
      <c r="R31" s="260"/>
    </row>
    <row r="32" spans="1:18" ht="6.75" customHeight="1">
      <c r="A32" s="576"/>
      <c r="B32" s="568"/>
      <c r="C32" s="576"/>
      <c r="D32" s="647" t="s">
        <v>4</v>
      </c>
      <c r="E32" s="650" t="s">
        <v>5</v>
      </c>
      <c r="F32" s="650" t="s">
        <v>6</v>
      </c>
      <c r="G32" s="650" t="s">
        <v>7</v>
      </c>
      <c r="H32" s="531" t="s">
        <v>51</v>
      </c>
      <c r="I32" s="636" t="s">
        <v>52</v>
      </c>
      <c r="J32" s="603" t="s">
        <v>15</v>
      </c>
      <c r="K32" s="647" t="s">
        <v>4</v>
      </c>
      <c r="L32" s="650" t="s">
        <v>5</v>
      </c>
      <c r="M32" s="650" t="s">
        <v>6</v>
      </c>
      <c r="N32" s="650" t="s">
        <v>7</v>
      </c>
      <c r="O32" s="531" t="s">
        <v>51</v>
      </c>
      <c r="P32" s="617" t="s">
        <v>52</v>
      </c>
      <c r="Q32" s="584" t="s">
        <v>15</v>
      </c>
      <c r="R32" s="260"/>
    </row>
    <row r="33" spans="1:19" ht="13.5" thickBot="1">
      <c r="A33" s="576"/>
      <c r="B33" s="569"/>
      <c r="C33" s="428" t="s">
        <v>217</v>
      </c>
      <c r="D33" s="543"/>
      <c r="E33" s="532"/>
      <c r="F33" s="532"/>
      <c r="G33" s="532"/>
      <c r="H33" s="532"/>
      <c r="I33" s="618"/>
      <c r="J33" s="585"/>
      <c r="K33" s="543"/>
      <c r="L33" s="532"/>
      <c r="M33" s="532"/>
      <c r="N33" s="532"/>
      <c r="O33" s="532"/>
      <c r="P33" s="618"/>
      <c r="Q33" s="585"/>
      <c r="R33" s="260"/>
      <c r="S33" s="14"/>
    </row>
    <row r="34" spans="1:19" ht="12.75">
      <c r="A34" s="46">
        <v>13</v>
      </c>
      <c r="B34" s="157" t="s">
        <v>106</v>
      </c>
      <c r="C34" s="242" t="s">
        <v>238</v>
      </c>
      <c r="D34" s="688">
        <v>2</v>
      </c>
      <c r="E34" s="723">
        <v>2</v>
      </c>
      <c r="F34" s="723"/>
      <c r="G34" s="723"/>
      <c r="H34" s="701">
        <f>25*J34-SUM(D34:G34)*14-3</f>
        <v>41</v>
      </c>
      <c r="I34" s="632" t="s">
        <v>4</v>
      </c>
      <c r="J34" s="629">
        <v>4</v>
      </c>
      <c r="K34" s="704"/>
      <c r="L34" s="696"/>
      <c r="M34" s="696"/>
      <c r="N34" s="696"/>
      <c r="O34" s="701"/>
      <c r="P34" s="696"/>
      <c r="Q34" s="693"/>
      <c r="R34" s="261"/>
      <c r="S34" s="14"/>
    </row>
    <row r="35" spans="1:20" ht="12.75">
      <c r="A35" s="108">
        <v>14</v>
      </c>
      <c r="B35" s="323" t="s">
        <v>109</v>
      </c>
      <c r="C35" s="243" t="s">
        <v>237</v>
      </c>
      <c r="D35" s="644"/>
      <c r="E35" s="656"/>
      <c r="F35" s="656"/>
      <c r="G35" s="656"/>
      <c r="H35" s="700">
        <f>25*J35-SUM(D35:G35)*14-3</f>
        <v>-3</v>
      </c>
      <c r="I35" s="656"/>
      <c r="J35" s="705"/>
      <c r="K35" s="692"/>
      <c r="L35" s="690"/>
      <c r="M35" s="690"/>
      <c r="N35" s="690"/>
      <c r="O35" s="700"/>
      <c r="P35" s="690"/>
      <c r="Q35" s="694"/>
      <c r="R35" s="261"/>
      <c r="S35" s="14"/>
      <c r="T35" s="16"/>
    </row>
    <row r="36" spans="1:18" ht="11.25" customHeight="1">
      <c r="A36" s="107">
        <v>15</v>
      </c>
      <c r="B36" s="324" t="s">
        <v>117</v>
      </c>
      <c r="C36" s="151" t="s">
        <v>236</v>
      </c>
      <c r="D36" s="711">
        <v>2</v>
      </c>
      <c r="E36" s="632"/>
      <c r="F36" s="632">
        <v>1</v>
      </c>
      <c r="G36" s="632"/>
      <c r="H36" s="699">
        <f>25*J36-SUM(D36:G36)*14-3</f>
        <v>55</v>
      </c>
      <c r="I36" s="632" t="s">
        <v>8</v>
      </c>
      <c r="J36" s="629">
        <v>4</v>
      </c>
      <c r="K36" s="633"/>
      <c r="L36" s="632"/>
      <c r="M36" s="632"/>
      <c r="N36" s="632"/>
      <c r="O36" s="709"/>
      <c r="P36" s="632"/>
      <c r="Q36" s="629"/>
      <c r="R36" s="261"/>
    </row>
    <row r="37" spans="1:18" ht="11.25" customHeight="1">
      <c r="A37" s="107">
        <v>16</v>
      </c>
      <c r="B37" s="321" t="s">
        <v>108</v>
      </c>
      <c r="C37" s="151" t="s">
        <v>235</v>
      </c>
      <c r="D37" s="712"/>
      <c r="E37" s="656"/>
      <c r="F37" s="656"/>
      <c r="G37" s="656"/>
      <c r="H37" s="700">
        <f>25*J37-SUM(D37:G37)*14-3</f>
        <v>-3</v>
      </c>
      <c r="I37" s="656"/>
      <c r="J37" s="705"/>
      <c r="K37" s="644"/>
      <c r="L37" s="656"/>
      <c r="M37" s="656"/>
      <c r="N37" s="656"/>
      <c r="O37" s="710"/>
      <c r="P37" s="656"/>
      <c r="Q37" s="705"/>
      <c r="R37" s="261"/>
    </row>
    <row r="38" spans="1:18" s="265" customFormat="1" ht="11.25" customHeight="1">
      <c r="A38" s="43">
        <v>17</v>
      </c>
      <c r="B38" s="321" t="s">
        <v>114</v>
      </c>
      <c r="C38" s="151" t="s">
        <v>234</v>
      </c>
      <c r="D38" s="686"/>
      <c r="E38" s="697"/>
      <c r="F38" s="697"/>
      <c r="G38" s="697"/>
      <c r="H38" s="699"/>
      <c r="I38" s="697"/>
      <c r="J38" s="702"/>
      <c r="K38" s="711">
        <v>2</v>
      </c>
      <c r="L38" s="632">
        <v>1</v>
      </c>
      <c r="M38" s="632"/>
      <c r="N38" s="632"/>
      <c r="O38" s="699">
        <f>25*Q38-SUM(K38:N38)*14-3</f>
        <v>55</v>
      </c>
      <c r="P38" s="632" t="s">
        <v>8</v>
      </c>
      <c r="Q38" s="629">
        <v>4</v>
      </c>
      <c r="R38" s="264"/>
    </row>
    <row r="39" spans="1:18" s="265" customFormat="1" ht="11.25" customHeight="1">
      <c r="A39" s="108">
        <v>18</v>
      </c>
      <c r="B39" s="324" t="s">
        <v>107</v>
      </c>
      <c r="C39" s="151" t="s">
        <v>233</v>
      </c>
      <c r="D39" s="687"/>
      <c r="E39" s="698"/>
      <c r="F39" s="698"/>
      <c r="G39" s="698"/>
      <c r="H39" s="700"/>
      <c r="I39" s="698"/>
      <c r="J39" s="703"/>
      <c r="K39" s="712"/>
      <c r="L39" s="656"/>
      <c r="M39" s="656"/>
      <c r="N39" s="656"/>
      <c r="O39" s="700">
        <f>25*Q39-SUM(K39:N39)*14-3</f>
        <v>-3</v>
      </c>
      <c r="P39" s="656"/>
      <c r="Q39" s="705"/>
      <c r="R39" s="264"/>
    </row>
    <row r="40" spans="1:18" s="91" customFormat="1" ht="12.75">
      <c r="A40" s="108">
        <v>19</v>
      </c>
      <c r="B40" s="321" t="s">
        <v>156</v>
      </c>
      <c r="C40" s="151" t="s">
        <v>232</v>
      </c>
      <c r="D40" s="691"/>
      <c r="E40" s="689"/>
      <c r="F40" s="689"/>
      <c r="G40" s="689"/>
      <c r="H40" s="689"/>
      <c r="I40" s="689"/>
      <c r="J40" s="695"/>
      <c r="K40" s="711">
        <v>2</v>
      </c>
      <c r="L40" s="632"/>
      <c r="M40" s="632">
        <v>2</v>
      </c>
      <c r="N40" s="632"/>
      <c r="O40" s="699">
        <f>25*Q40-SUM(K40:N40)*14-3</f>
        <v>41</v>
      </c>
      <c r="P40" s="632" t="s">
        <v>8</v>
      </c>
      <c r="Q40" s="629">
        <v>4</v>
      </c>
      <c r="R40" s="261"/>
    </row>
    <row r="41" spans="1:18" s="91" customFormat="1" ht="13.5" thickBot="1">
      <c r="A41" s="107">
        <v>20</v>
      </c>
      <c r="B41" s="321" t="s">
        <v>112</v>
      </c>
      <c r="C41" s="151" t="s">
        <v>231</v>
      </c>
      <c r="D41" s="692"/>
      <c r="E41" s="690"/>
      <c r="F41" s="690"/>
      <c r="G41" s="690"/>
      <c r="H41" s="690"/>
      <c r="I41" s="690"/>
      <c r="J41" s="694"/>
      <c r="K41" s="712"/>
      <c r="L41" s="656"/>
      <c r="M41" s="656"/>
      <c r="N41" s="656"/>
      <c r="O41" s="700">
        <f>25*Q41-SUM(K41:N41)*14-3</f>
        <v>-3</v>
      </c>
      <c r="P41" s="656"/>
      <c r="Q41" s="705"/>
      <c r="R41" s="261"/>
    </row>
    <row r="42" spans="1:21" ht="12.75">
      <c r="A42" s="578" t="s">
        <v>194</v>
      </c>
      <c r="B42" s="579"/>
      <c r="C42" s="580"/>
      <c r="D42" s="34">
        <f>SUM(D34:D41)</f>
        <v>4</v>
      </c>
      <c r="E42" s="427">
        <f>SUM(E34:E41)</f>
        <v>2</v>
      </c>
      <c r="F42" s="31">
        <f>SUM(F34:F41)</f>
        <v>1</v>
      </c>
      <c r="G42" s="30"/>
      <c r="H42" s="701">
        <f>H34+H36</f>
        <v>96</v>
      </c>
      <c r="I42" s="400" t="s">
        <v>63</v>
      </c>
      <c r="J42" s="707">
        <f>SUM(J34:J41)</f>
        <v>8</v>
      </c>
      <c r="K42" s="29">
        <f>SUM(K34:K41)</f>
        <v>4</v>
      </c>
      <c r="L42" s="31">
        <f>SUM(L34:L41)</f>
        <v>1</v>
      </c>
      <c r="M42" s="31">
        <f>SUM(M34:M41)</f>
        <v>2</v>
      </c>
      <c r="N42" s="30"/>
      <c r="O42" s="701">
        <f>O38+O40</f>
        <v>96</v>
      </c>
      <c r="P42" s="400" t="s">
        <v>63</v>
      </c>
      <c r="Q42" s="707">
        <f>SUM(Q34:Q41)</f>
        <v>8</v>
      </c>
      <c r="R42" s="261"/>
      <c r="U42" s="16"/>
    </row>
    <row r="43" spans="1:20" ht="13.5" thickBot="1">
      <c r="A43" s="581"/>
      <c r="B43" s="582"/>
      <c r="C43" s="583"/>
      <c r="D43" s="724">
        <f>SUM(D42:G42)</f>
        <v>7</v>
      </c>
      <c r="E43" s="725"/>
      <c r="F43" s="725"/>
      <c r="G43" s="726"/>
      <c r="H43" s="733"/>
      <c r="I43" s="420" t="s">
        <v>58</v>
      </c>
      <c r="J43" s="708"/>
      <c r="K43" s="720">
        <f>SUM(K42:N42)</f>
        <v>7</v>
      </c>
      <c r="L43" s="721"/>
      <c r="M43" s="721"/>
      <c r="N43" s="722"/>
      <c r="O43" s="733"/>
      <c r="P43" s="420" t="s">
        <v>146</v>
      </c>
      <c r="Q43" s="708"/>
      <c r="R43" s="261"/>
      <c r="S43" s="16"/>
      <c r="T43" s="16"/>
    </row>
    <row r="44" spans="1:18" ht="5.25" customHeight="1" thickBot="1">
      <c r="A44" s="273"/>
      <c r="B44" s="273"/>
      <c r="C44" s="273"/>
      <c r="D44" s="32"/>
      <c r="E44" s="32"/>
      <c r="F44" s="32"/>
      <c r="G44" s="32"/>
      <c r="H44" s="32"/>
      <c r="I44" s="319"/>
      <c r="J44" s="32"/>
      <c r="K44" s="32"/>
      <c r="L44" s="32"/>
      <c r="M44" s="32"/>
      <c r="N44" s="32"/>
      <c r="O44" s="32"/>
      <c r="P44" s="319"/>
      <c r="Q44" s="32"/>
      <c r="R44" s="320"/>
    </row>
    <row r="45" spans="1:18" ht="12.75">
      <c r="A45" s="273"/>
      <c r="B45" s="273"/>
      <c r="C45" s="399" t="s">
        <v>93</v>
      </c>
      <c r="D45" s="142">
        <f>D27+D42</f>
        <v>14</v>
      </c>
      <c r="E45" s="144">
        <f>E27+E42</f>
        <v>3</v>
      </c>
      <c r="F45" s="144">
        <f>F27+F42</f>
        <v>7</v>
      </c>
      <c r="G45" s="144">
        <f>G27+G42</f>
        <v>2</v>
      </c>
      <c r="H45" s="589">
        <f>H27+H42</f>
        <v>362</v>
      </c>
      <c r="I45" s="684" t="s">
        <v>129</v>
      </c>
      <c r="J45" s="523">
        <f aca="true" t="shared" si="3" ref="J45:O45">J27+J42</f>
        <v>30</v>
      </c>
      <c r="K45" s="142">
        <f t="shared" si="3"/>
        <v>8</v>
      </c>
      <c r="L45" s="144">
        <f t="shared" si="3"/>
        <v>1</v>
      </c>
      <c r="M45" s="144">
        <f t="shared" si="3"/>
        <v>6</v>
      </c>
      <c r="N45" s="144">
        <f t="shared" si="3"/>
        <v>12.3</v>
      </c>
      <c r="O45" s="519">
        <f t="shared" si="3"/>
        <v>343.8</v>
      </c>
      <c r="P45" s="521" t="s">
        <v>246</v>
      </c>
      <c r="Q45" s="523">
        <f>Q27+Q42</f>
        <v>30</v>
      </c>
      <c r="R45" s="320"/>
    </row>
    <row r="46" spans="1:18" ht="13.5" thickBot="1">
      <c r="A46" s="273"/>
      <c r="B46" s="273"/>
      <c r="C46" s="104"/>
      <c r="D46" s="550">
        <f>SUM(D45:G45)</f>
        <v>26</v>
      </c>
      <c r="E46" s="551"/>
      <c r="F46" s="551"/>
      <c r="G46" s="551"/>
      <c r="H46" s="520"/>
      <c r="I46" s="685"/>
      <c r="J46" s="524"/>
      <c r="K46" s="544">
        <f>SUM(K45:N45)</f>
        <v>27.3</v>
      </c>
      <c r="L46" s="545"/>
      <c r="M46" s="545"/>
      <c r="N46" s="546"/>
      <c r="O46" s="520"/>
      <c r="P46" s="522"/>
      <c r="Q46" s="524"/>
      <c r="R46" s="320"/>
    </row>
    <row r="47" spans="1:18" ht="10.5" customHeight="1" thickBot="1">
      <c r="A47" s="731"/>
      <c r="B47" s="731"/>
      <c r="C47" s="731"/>
      <c r="D47" s="731"/>
      <c r="E47" s="731"/>
      <c r="F47" s="731"/>
      <c r="G47" s="731"/>
      <c r="H47" s="731"/>
      <c r="I47" s="731"/>
      <c r="J47" s="731"/>
      <c r="K47" s="731"/>
      <c r="L47" s="731"/>
      <c r="M47" s="731"/>
      <c r="N47" s="731"/>
      <c r="O47" s="731"/>
      <c r="P47" s="731"/>
      <c r="Q47" s="731"/>
      <c r="R47" s="260"/>
    </row>
    <row r="48" spans="1:18" ht="12" customHeight="1">
      <c r="A48" s="575" t="s">
        <v>13</v>
      </c>
      <c r="B48" s="713" t="s">
        <v>9</v>
      </c>
      <c r="C48" s="575" t="s">
        <v>218</v>
      </c>
      <c r="D48" s="595" t="s">
        <v>69</v>
      </c>
      <c r="E48" s="596"/>
      <c r="F48" s="596"/>
      <c r="G48" s="596"/>
      <c r="H48" s="596"/>
      <c r="I48" s="596"/>
      <c r="J48" s="597"/>
      <c r="K48" s="596" t="s">
        <v>70</v>
      </c>
      <c r="L48" s="596"/>
      <c r="M48" s="596"/>
      <c r="N48" s="596"/>
      <c r="O48" s="596"/>
      <c r="P48" s="596"/>
      <c r="Q48" s="597"/>
      <c r="R48" s="260"/>
    </row>
    <row r="49" spans="1:18" ht="12.75">
      <c r="A49" s="576"/>
      <c r="B49" s="714"/>
      <c r="C49" s="576"/>
      <c r="D49" s="647" t="s">
        <v>4</v>
      </c>
      <c r="E49" s="650" t="s">
        <v>5</v>
      </c>
      <c r="F49" s="650" t="s">
        <v>6</v>
      </c>
      <c r="G49" s="650" t="s">
        <v>7</v>
      </c>
      <c r="H49" s="531" t="s">
        <v>51</v>
      </c>
      <c r="I49" s="636" t="s">
        <v>52</v>
      </c>
      <c r="J49" s="603" t="s">
        <v>15</v>
      </c>
      <c r="K49" s="662" t="s">
        <v>4</v>
      </c>
      <c r="L49" s="650" t="s">
        <v>5</v>
      </c>
      <c r="M49" s="650" t="s">
        <v>6</v>
      </c>
      <c r="N49" s="650" t="s">
        <v>7</v>
      </c>
      <c r="O49" s="531" t="s">
        <v>51</v>
      </c>
      <c r="P49" s="636" t="s">
        <v>52</v>
      </c>
      <c r="Q49" s="603" t="s">
        <v>15</v>
      </c>
      <c r="R49" s="263"/>
    </row>
    <row r="50" spans="1:18" ht="18" customHeight="1" thickBot="1">
      <c r="A50" s="577"/>
      <c r="B50" s="715"/>
      <c r="C50" s="577"/>
      <c r="D50" s="543"/>
      <c r="E50" s="532"/>
      <c r="F50" s="532"/>
      <c r="G50" s="532"/>
      <c r="H50" s="532"/>
      <c r="I50" s="618"/>
      <c r="J50" s="585"/>
      <c r="K50" s="620"/>
      <c r="L50" s="532"/>
      <c r="M50" s="532"/>
      <c r="N50" s="532"/>
      <c r="O50" s="532"/>
      <c r="P50" s="618"/>
      <c r="Q50" s="585"/>
      <c r="R50" s="263"/>
    </row>
    <row r="51" spans="1:18" s="24" customFormat="1" ht="12.75">
      <c r="A51" s="446">
        <v>21</v>
      </c>
      <c r="B51" s="447" t="s">
        <v>239</v>
      </c>
      <c r="C51" s="448" t="s">
        <v>352</v>
      </c>
      <c r="D51" s="412"/>
      <c r="E51" s="449"/>
      <c r="F51" s="449"/>
      <c r="G51" s="449">
        <v>2</v>
      </c>
      <c r="H51" s="126">
        <f>25*J51-SUM(D51:G51)*14-3</f>
        <v>19</v>
      </c>
      <c r="I51" s="449" t="s">
        <v>4</v>
      </c>
      <c r="J51" s="454">
        <v>2</v>
      </c>
      <c r="K51" s="455"/>
      <c r="L51" s="36"/>
      <c r="M51" s="36"/>
      <c r="N51" s="449"/>
      <c r="O51" s="36"/>
      <c r="P51" s="36"/>
      <c r="Q51" s="456"/>
      <c r="R51" s="263"/>
    </row>
    <row r="52" spans="1:18" s="24" customFormat="1" ht="12.75">
      <c r="A52" s="107">
        <v>22</v>
      </c>
      <c r="B52" s="154" t="s">
        <v>240</v>
      </c>
      <c r="C52" s="76" t="s">
        <v>353</v>
      </c>
      <c r="D52" s="413">
        <v>2</v>
      </c>
      <c r="E52" s="444">
        <v>1</v>
      </c>
      <c r="F52" s="444">
        <v>1</v>
      </c>
      <c r="G52" s="444"/>
      <c r="H52" s="403">
        <f>25*J52-SUM(D52:G52)*14-3</f>
        <v>41</v>
      </c>
      <c r="I52" s="444" t="s">
        <v>8</v>
      </c>
      <c r="J52" s="414">
        <v>4</v>
      </c>
      <c r="K52" s="452"/>
      <c r="L52" s="443"/>
      <c r="M52" s="443"/>
      <c r="N52" s="444"/>
      <c r="O52" s="443"/>
      <c r="P52" s="443"/>
      <c r="Q52" s="445"/>
      <c r="R52" s="263"/>
    </row>
    <row r="53" spans="1:18" s="24" customFormat="1" ht="12.75">
      <c r="A53" s="107">
        <v>23</v>
      </c>
      <c r="B53" s="154" t="s">
        <v>241</v>
      </c>
      <c r="C53" s="76" t="s">
        <v>354</v>
      </c>
      <c r="D53" s="413"/>
      <c r="E53" s="444"/>
      <c r="F53" s="444"/>
      <c r="G53" s="444">
        <v>2</v>
      </c>
      <c r="H53" s="403">
        <f>25*J53-SUM(D53:G53)*14-3</f>
        <v>19</v>
      </c>
      <c r="I53" s="444" t="s">
        <v>4</v>
      </c>
      <c r="J53" s="414">
        <v>2</v>
      </c>
      <c r="K53" s="452"/>
      <c r="L53" s="443"/>
      <c r="M53" s="443"/>
      <c r="N53" s="444"/>
      <c r="O53" s="443"/>
      <c r="P53" s="443"/>
      <c r="Q53" s="445"/>
      <c r="R53" s="263"/>
    </row>
    <row r="54" spans="1:18" s="24" customFormat="1" ht="12.75">
      <c r="A54" s="107">
        <v>24</v>
      </c>
      <c r="B54" s="154" t="s">
        <v>242</v>
      </c>
      <c r="C54" s="76" t="s">
        <v>355</v>
      </c>
      <c r="D54" s="413">
        <v>2</v>
      </c>
      <c r="E54" s="444"/>
      <c r="F54" s="444">
        <v>2</v>
      </c>
      <c r="G54" s="444"/>
      <c r="H54" s="403">
        <f>25*J54-SUM(D54:G54)*14-3</f>
        <v>41</v>
      </c>
      <c r="I54" s="444" t="s">
        <v>4</v>
      </c>
      <c r="J54" s="414">
        <v>4</v>
      </c>
      <c r="K54" s="452"/>
      <c r="L54" s="443"/>
      <c r="M54" s="443"/>
      <c r="N54" s="444"/>
      <c r="O54" s="443"/>
      <c r="P54" s="443"/>
      <c r="Q54" s="445"/>
      <c r="R54" s="263"/>
    </row>
    <row r="55" spans="1:18" s="24" customFormat="1" ht="12.75">
      <c r="A55" s="107">
        <v>24</v>
      </c>
      <c r="B55" s="154" t="s">
        <v>157</v>
      </c>
      <c r="C55" s="76" t="s">
        <v>356</v>
      </c>
      <c r="D55" s="719"/>
      <c r="E55" s="706"/>
      <c r="F55" s="706"/>
      <c r="G55" s="706"/>
      <c r="H55" s="706"/>
      <c r="I55" s="706"/>
      <c r="J55" s="718"/>
      <c r="K55" s="730">
        <v>2</v>
      </c>
      <c r="L55" s="717">
        <v>1</v>
      </c>
      <c r="M55" s="717"/>
      <c r="N55" s="706"/>
      <c r="O55" s="717">
        <f>25*Q55-SUM(K55:N55)*14-3</f>
        <v>5</v>
      </c>
      <c r="P55" s="717" t="s">
        <v>8</v>
      </c>
      <c r="Q55" s="716">
        <v>2</v>
      </c>
      <c r="R55" s="263"/>
    </row>
    <row r="56" spans="1:18" s="24" customFormat="1" ht="12.75">
      <c r="A56" s="107">
        <v>26</v>
      </c>
      <c r="B56" s="154" t="s">
        <v>55</v>
      </c>
      <c r="C56" s="76" t="s">
        <v>357</v>
      </c>
      <c r="D56" s="719"/>
      <c r="E56" s="706"/>
      <c r="F56" s="706"/>
      <c r="G56" s="706"/>
      <c r="H56" s="706"/>
      <c r="I56" s="706"/>
      <c r="J56" s="718"/>
      <c r="K56" s="730"/>
      <c r="L56" s="717"/>
      <c r="M56" s="717"/>
      <c r="N56" s="706"/>
      <c r="O56" s="717">
        <f>25*Q56-SUM(K56:N56)*14-3</f>
        <v>-3</v>
      </c>
      <c r="P56" s="717"/>
      <c r="Q56" s="716"/>
      <c r="R56" s="263"/>
    </row>
    <row r="57" spans="1:18" s="24" customFormat="1" ht="13.5" thickBot="1">
      <c r="A57" s="109">
        <v>27</v>
      </c>
      <c r="B57" s="154" t="s">
        <v>243</v>
      </c>
      <c r="C57" s="158" t="s">
        <v>358</v>
      </c>
      <c r="D57" s="410"/>
      <c r="E57" s="453"/>
      <c r="F57" s="453"/>
      <c r="G57" s="453"/>
      <c r="H57" s="453"/>
      <c r="I57" s="453"/>
      <c r="J57" s="411"/>
      <c r="K57" s="452">
        <v>2</v>
      </c>
      <c r="L57" s="443"/>
      <c r="M57" s="443"/>
      <c r="N57" s="444">
        <v>2</v>
      </c>
      <c r="O57" s="403">
        <f>25*Q57-SUM(K57:N57)*14-3</f>
        <v>41</v>
      </c>
      <c r="P57" s="443" t="s">
        <v>4</v>
      </c>
      <c r="Q57" s="445">
        <v>4</v>
      </c>
      <c r="R57" s="263"/>
    </row>
    <row r="58" spans="1:18" ht="15.75" customHeight="1">
      <c r="A58" s="578" t="s">
        <v>30</v>
      </c>
      <c r="B58" s="579"/>
      <c r="C58" s="580"/>
      <c r="D58" s="29">
        <f>SUM(D51:D57)</f>
        <v>4</v>
      </c>
      <c r="E58" s="30">
        <f>SUM(E51:E57)</f>
        <v>1</v>
      </c>
      <c r="F58" s="30">
        <f>SUM(F51:F57)</f>
        <v>3</v>
      </c>
      <c r="G58" s="30">
        <f>SUM(G51:G57)</f>
        <v>4</v>
      </c>
      <c r="H58" s="701">
        <f>SUM(H51:H54)</f>
        <v>120</v>
      </c>
      <c r="I58" s="450" t="s">
        <v>244</v>
      </c>
      <c r="J58" s="707">
        <f>SUM(J51:J54)</f>
        <v>12</v>
      </c>
      <c r="K58" s="29">
        <f>SUM(K51:K57)</f>
        <v>4</v>
      </c>
      <c r="L58" s="30">
        <f>SUM(L51:L57)</f>
        <v>1</v>
      </c>
      <c r="M58" s="30"/>
      <c r="N58" s="30">
        <f>SUM(N51:N57)</f>
        <v>2</v>
      </c>
      <c r="O58" s="701">
        <f>O57+O55</f>
        <v>46</v>
      </c>
      <c r="P58" s="450" t="s">
        <v>244</v>
      </c>
      <c r="Q58" s="707">
        <f>SUM(Q51:Q57)</f>
        <v>6</v>
      </c>
      <c r="R58" s="50"/>
    </row>
    <row r="59" spans="1:18" ht="13.5" customHeight="1" thickBot="1">
      <c r="A59" s="581"/>
      <c r="B59" s="582"/>
      <c r="C59" s="583"/>
      <c r="D59" s="720">
        <f>SUM(D58:G58)</f>
        <v>12</v>
      </c>
      <c r="E59" s="721"/>
      <c r="F59" s="721"/>
      <c r="G59" s="722"/>
      <c r="H59" s="733"/>
      <c r="I59" s="451" t="s">
        <v>146</v>
      </c>
      <c r="J59" s="708"/>
      <c r="K59" s="724">
        <v>7</v>
      </c>
      <c r="L59" s="725"/>
      <c r="M59" s="725"/>
      <c r="N59" s="725"/>
      <c r="O59" s="733"/>
      <c r="P59" s="451" t="s">
        <v>58</v>
      </c>
      <c r="Q59" s="708"/>
      <c r="R59" s="50"/>
    </row>
    <row r="60" spans="1:18" ht="14.25" customHeight="1">
      <c r="A60" s="586" t="s">
        <v>53</v>
      </c>
      <c r="B60" s="586"/>
      <c r="C60" s="325"/>
      <c r="D60" s="325"/>
      <c r="E60" s="325"/>
      <c r="F60" s="325"/>
      <c r="G60" s="218"/>
      <c r="H60" s="218"/>
      <c r="I60" s="38"/>
      <c r="J60" s="38"/>
      <c r="K60" s="38"/>
      <c r="L60" s="38"/>
      <c r="M60" s="38"/>
      <c r="N60" s="38"/>
      <c r="O60" s="38"/>
      <c r="P60" s="38"/>
      <c r="Q60" s="38"/>
      <c r="R60" s="50"/>
    </row>
    <row r="61" spans="1:17" ht="12.75">
      <c r="A61" s="515" t="s">
        <v>205</v>
      </c>
      <c r="B61" s="515"/>
      <c r="C61" s="515"/>
      <c r="D61" s="515"/>
      <c r="E61" s="515"/>
      <c r="F61" s="515"/>
      <c r="G61" s="515"/>
      <c r="H61" s="515"/>
      <c r="I61" s="515"/>
      <c r="J61" s="515"/>
      <c r="K61" s="515"/>
      <c r="L61" s="515"/>
      <c r="M61" s="515"/>
      <c r="N61" s="515"/>
      <c r="O61" s="515"/>
      <c r="P61" s="515"/>
      <c r="Q61" s="515"/>
    </row>
    <row r="62" spans="1:17" ht="12.75">
      <c r="A62" s="515"/>
      <c r="B62" s="515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"/>
    </row>
    <row r="63" spans="1:17" ht="12.75">
      <c r="A63" s="259" t="s">
        <v>245</v>
      </c>
      <c r="B63" s="256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</row>
    <row r="64" spans="1:39" s="62" customFormat="1" ht="12.75">
      <c r="A64" s="259" t="s">
        <v>200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</row>
    <row r="65" spans="1:17" ht="12.75">
      <c r="A65" s="259"/>
      <c r="B65" s="256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</row>
    <row r="66" spans="1:17" ht="12.75">
      <c r="A66" s="259"/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</row>
  </sheetData>
  <sheetProtection/>
  <mergeCells count="169">
    <mergeCell ref="J58:J59"/>
    <mergeCell ref="N49:N50"/>
    <mergeCell ref="J49:J50"/>
    <mergeCell ref="K49:K50"/>
    <mergeCell ref="A62:B62"/>
    <mergeCell ref="A6:Q6"/>
    <mergeCell ref="A7:Q7"/>
    <mergeCell ref="A8:Q8"/>
    <mergeCell ref="A9:Q9"/>
    <mergeCell ref="A11:Q11"/>
    <mergeCell ref="A60:B60"/>
    <mergeCell ref="D43:G43"/>
    <mergeCell ref="O27:O28"/>
    <mergeCell ref="H42:H43"/>
    <mergeCell ref="K59:N59"/>
    <mergeCell ref="K43:N43"/>
    <mergeCell ref="A47:Q47"/>
    <mergeCell ref="L49:L50"/>
    <mergeCell ref="M49:M50"/>
    <mergeCell ref="F49:F50"/>
    <mergeCell ref="O42:O43"/>
    <mergeCell ref="H58:H59"/>
    <mergeCell ref="O58:O59"/>
    <mergeCell ref="H49:H50"/>
    <mergeCell ref="K36:K37"/>
    <mergeCell ref="M36:M37"/>
    <mergeCell ref="A4:Q4"/>
    <mergeCell ref="A5:Q5"/>
    <mergeCell ref="K40:K41"/>
    <mergeCell ref="G36:G37"/>
    <mergeCell ref="F36:F37"/>
    <mergeCell ref="M32:M33"/>
    <mergeCell ref="C12:C13"/>
    <mergeCell ref="H27:H28"/>
    <mergeCell ref="A12:A14"/>
    <mergeCell ref="B12:B14"/>
    <mergeCell ref="N38:N39"/>
    <mergeCell ref="P40:P41"/>
    <mergeCell ref="N40:N41"/>
    <mergeCell ref="P36:P37"/>
    <mergeCell ref="E36:E37"/>
    <mergeCell ref="K12:Q12"/>
    <mergeCell ref="N32:N33"/>
    <mergeCell ref="M13:M14"/>
    <mergeCell ref="K13:K14"/>
    <mergeCell ref="L13:L14"/>
    <mergeCell ref="N13:N14"/>
    <mergeCell ref="D13:D14"/>
    <mergeCell ref="I13:I14"/>
    <mergeCell ref="J13:J14"/>
    <mergeCell ref="G13:G14"/>
    <mergeCell ref="E13:E14"/>
    <mergeCell ref="D12:J12"/>
    <mergeCell ref="F13:F14"/>
    <mergeCell ref="H13:H14"/>
    <mergeCell ref="J27:J28"/>
    <mergeCell ref="D28:G28"/>
    <mergeCell ref="J34:J35"/>
    <mergeCell ref="H32:H33"/>
    <mergeCell ref="I32:I33"/>
    <mergeCell ref="K28:N28"/>
    <mergeCell ref="G34:G35"/>
    <mergeCell ref="M34:M35"/>
    <mergeCell ref="J32:J33"/>
    <mergeCell ref="K31:Q31"/>
    <mergeCell ref="P32:P33"/>
    <mergeCell ref="D31:J31"/>
    <mergeCell ref="P34:P35"/>
    <mergeCell ref="G32:G33"/>
    <mergeCell ref="E38:E39"/>
    <mergeCell ref="F38:F39"/>
    <mergeCell ref="D36:D37"/>
    <mergeCell ref="E34:E35"/>
    <mergeCell ref="D32:D33"/>
    <mergeCell ref="E32:E33"/>
    <mergeCell ref="D59:G59"/>
    <mergeCell ref="A48:A50"/>
    <mergeCell ref="L55:L56"/>
    <mergeCell ref="M55:M56"/>
    <mergeCell ref="N55:N56"/>
    <mergeCell ref="A58:C59"/>
    <mergeCell ref="K48:Q48"/>
    <mergeCell ref="E49:E50"/>
    <mergeCell ref="K55:K56"/>
    <mergeCell ref="G49:G50"/>
    <mergeCell ref="Q58:Q59"/>
    <mergeCell ref="P49:P50"/>
    <mergeCell ref="B48:B50"/>
    <mergeCell ref="C48:C50"/>
    <mergeCell ref="Q55:Q56"/>
    <mergeCell ref="Q49:Q50"/>
    <mergeCell ref="P55:P56"/>
    <mergeCell ref="J55:J56"/>
    <mergeCell ref="D55:D56"/>
    <mergeCell ref="O55:O56"/>
    <mergeCell ref="N34:N35"/>
    <mergeCell ref="Q42:Q43"/>
    <mergeCell ref="J42:J43"/>
    <mergeCell ref="Q38:Q39"/>
    <mergeCell ref="L40:L41"/>
    <mergeCell ref="O40:O41"/>
    <mergeCell ref="M40:M41"/>
    <mergeCell ref="Q40:Q41"/>
    <mergeCell ref="K38:K39"/>
    <mergeCell ref="M38:M39"/>
    <mergeCell ref="O32:O33"/>
    <mergeCell ref="O38:O39"/>
    <mergeCell ref="P38:P39"/>
    <mergeCell ref="Q36:Q37"/>
    <mergeCell ref="O36:O37"/>
    <mergeCell ref="O34:O35"/>
    <mergeCell ref="A1:Q1"/>
    <mergeCell ref="A2:Q2"/>
    <mergeCell ref="O13:O14"/>
    <mergeCell ref="P13:P14"/>
    <mergeCell ref="Q13:Q14"/>
    <mergeCell ref="L32:L33"/>
    <mergeCell ref="Q27:Q28"/>
    <mergeCell ref="F32:F33"/>
    <mergeCell ref="K32:K33"/>
    <mergeCell ref="Q32:Q33"/>
    <mergeCell ref="K34:K35"/>
    <mergeCell ref="L36:L37"/>
    <mergeCell ref="N36:N37"/>
    <mergeCell ref="J36:J37"/>
    <mergeCell ref="L38:L39"/>
    <mergeCell ref="E55:E56"/>
    <mergeCell ref="F55:F56"/>
    <mergeCell ref="G55:G56"/>
    <mergeCell ref="H55:H56"/>
    <mergeCell ref="I55:I56"/>
    <mergeCell ref="F40:F41"/>
    <mergeCell ref="I49:I50"/>
    <mergeCell ref="H38:H39"/>
    <mergeCell ref="H34:H35"/>
    <mergeCell ref="I38:I39"/>
    <mergeCell ref="I34:I35"/>
    <mergeCell ref="D48:J48"/>
    <mergeCell ref="D49:D50"/>
    <mergeCell ref="F34:F35"/>
    <mergeCell ref="Q34:Q35"/>
    <mergeCell ref="J40:J41"/>
    <mergeCell ref="I40:I41"/>
    <mergeCell ref="H40:H41"/>
    <mergeCell ref="L34:L35"/>
    <mergeCell ref="G40:G41"/>
    <mergeCell ref="G38:G39"/>
    <mergeCell ref="H36:H37"/>
    <mergeCell ref="I36:I37"/>
    <mergeCell ref="J38:J39"/>
    <mergeCell ref="A42:C43"/>
    <mergeCell ref="A27:C28"/>
    <mergeCell ref="D38:D39"/>
    <mergeCell ref="C31:C32"/>
    <mergeCell ref="D34:D35"/>
    <mergeCell ref="E40:E41"/>
    <mergeCell ref="D40:D41"/>
    <mergeCell ref="A31:A33"/>
    <mergeCell ref="B31:B33"/>
    <mergeCell ref="A61:Q61"/>
    <mergeCell ref="D46:G46"/>
    <mergeCell ref="K46:N46"/>
    <mergeCell ref="H45:H46"/>
    <mergeCell ref="I45:I46"/>
    <mergeCell ref="J45:J46"/>
    <mergeCell ref="P45:P46"/>
    <mergeCell ref="Q45:Q46"/>
    <mergeCell ref="O45:O46"/>
    <mergeCell ref="O49:O50"/>
  </mergeCells>
  <printOptions/>
  <pageMargins left="0.7" right="0" top="0.118110236220472" bottom="0.078740157480315" header="0" footer="0"/>
  <pageSetup horizontalDpi="600" verticalDpi="600" orientation="portrait" paperSize="9" r:id="rId1"/>
  <headerFooter alignWithMargins="0">
    <oddFooter>&amp;R5/7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M52"/>
  <sheetViews>
    <sheetView workbookViewId="0" topLeftCell="B25">
      <selection activeCell="N40" sqref="N40"/>
    </sheetView>
  </sheetViews>
  <sheetFormatPr defaultColWidth="9.140625" defaultRowHeight="12.75"/>
  <cols>
    <col min="1" max="1" width="1.8515625" style="0" customWidth="1"/>
    <col min="2" max="2" width="5.28125" style="0" customWidth="1"/>
    <col min="3" max="3" width="31.00390625" style="0" customWidth="1"/>
    <col min="4" max="4" width="10.8515625" style="0" customWidth="1"/>
    <col min="5" max="5" width="10.00390625" style="0" bestFit="1" customWidth="1"/>
    <col min="6" max="6" width="9.28125" style="0" customWidth="1"/>
    <col min="7" max="8" width="8.28125" style="0" customWidth="1"/>
    <col min="9" max="9" width="7.140625" style="0" customWidth="1"/>
    <col min="10" max="10" width="6.421875" style="0" customWidth="1"/>
    <col min="11" max="11" width="8.28125" style="0" customWidth="1"/>
    <col min="12" max="12" width="9.140625" style="0" hidden="1" customWidth="1"/>
    <col min="13" max="13" width="9.00390625" style="0" customWidth="1"/>
  </cols>
  <sheetData>
    <row r="2" spans="1:9" ht="12.75">
      <c r="A2" s="570" t="s">
        <v>182</v>
      </c>
      <c r="B2" s="570"/>
      <c r="C2" s="570"/>
      <c r="D2" s="570"/>
      <c r="E2" s="570"/>
      <c r="F2" s="570"/>
      <c r="G2" s="570"/>
      <c r="H2" s="50"/>
      <c r="I2" s="50"/>
    </row>
    <row r="3" spans="1:20" ht="12.75">
      <c r="A3" s="734" t="s">
        <v>196</v>
      </c>
      <c r="B3" s="734"/>
      <c r="C3" s="734"/>
      <c r="D3" s="734"/>
      <c r="E3" s="734"/>
      <c r="F3" s="734"/>
      <c r="G3" s="734"/>
      <c r="H3" s="734"/>
      <c r="I3" s="50"/>
      <c r="R3" s="162"/>
      <c r="S3" s="162"/>
      <c r="T3" s="162"/>
    </row>
    <row r="4" spans="1:20" ht="12.75">
      <c r="A4" s="195"/>
      <c r="B4" s="195"/>
      <c r="C4" s="195"/>
      <c r="R4" s="162"/>
      <c r="S4" s="162"/>
      <c r="T4" s="162"/>
    </row>
    <row r="5" spans="1:20" ht="19.5" customHeight="1">
      <c r="A5" s="573" t="s">
        <v>25</v>
      </c>
      <c r="B5" s="573"/>
      <c r="C5" s="573"/>
      <c r="D5" s="573"/>
      <c r="E5" s="573"/>
      <c r="F5" s="573"/>
      <c r="G5" s="573"/>
      <c r="H5" s="573"/>
      <c r="I5" s="573"/>
      <c r="J5" s="161"/>
      <c r="K5" s="161"/>
      <c r="L5" s="161"/>
      <c r="M5" s="161"/>
      <c r="N5" s="161"/>
      <c r="O5" s="161"/>
      <c r="P5" s="161"/>
      <c r="Q5" s="27"/>
      <c r="R5" s="163"/>
      <c r="S5" s="162"/>
      <c r="T5" s="162"/>
    </row>
    <row r="6" spans="3:17" ht="12.75">
      <c r="C6" s="3"/>
      <c r="D6" s="164"/>
      <c r="E6" s="164"/>
      <c r="F6" s="164"/>
      <c r="G6" s="164"/>
      <c r="H6" s="164"/>
      <c r="I6" s="164"/>
      <c r="J6" s="164"/>
      <c r="K6" s="19"/>
      <c r="L6" s="19"/>
      <c r="M6" s="19"/>
      <c r="N6" s="10"/>
      <c r="O6" s="10"/>
      <c r="P6" s="8"/>
      <c r="Q6" s="8"/>
    </row>
    <row r="7" spans="1:18" ht="12.75">
      <c r="A7" s="571" t="s">
        <v>100</v>
      </c>
      <c r="B7" s="571"/>
      <c r="C7" s="571"/>
      <c r="D7" s="571"/>
      <c r="E7" s="571"/>
      <c r="F7" s="571"/>
      <c r="G7" s="571"/>
      <c r="H7" s="571"/>
      <c r="I7" s="571"/>
      <c r="J7" s="210"/>
      <c r="K7" s="210"/>
      <c r="L7" s="210"/>
      <c r="M7" s="210"/>
      <c r="N7" s="210"/>
      <c r="O7" s="210"/>
      <c r="P7" s="210"/>
      <c r="Q7" s="210"/>
      <c r="R7" s="210"/>
    </row>
    <row r="8" spans="1:18" ht="12.75">
      <c r="A8" s="572" t="s">
        <v>96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734"/>
      <c r="O8" s="734"/>
      <c r="P8" s="734"/>
      <c r="Q8" s="734"/>
      <c r="R8" s="51"/>
    </row>
    <row r="9" spans="1:18" ht="12.75">
      <c r="A9" s="570" t="s">
        <v>104</v>
      </c>
      <c r="B9" s="570"/>
      <c r="C9" s="570"/>
      <c r="D9" s="570"/>
      <c r="E9" s="570"/>
      <c r="F9" s="570"/>
      <c r="G9" s="570"/>
      <c r="H9" s="570"/>
      <c r="I9" s="570"/>
      <c r="J9" s="51"/>
      <c r="K9" s="51"/>
      <c r="L9" s="51"/>
      <c r="M9" s="51"/>
      <c r="N9" s="51"/>
      <c r="O9" s="51"/>
      <c r="P9" s="51"/>
      <c r="Q9" s="51"/>
      <c r="R9" s="51"/>
    </row>
    <row r="10" spans="1:18" ht="12.75">
      <c r="A10" s="570" t="s">
        <v>97</v>
      </c>
      <c r="B10" s="570"/>
      <c r="C10" s="570"/>
      <c r="D10" s="570"/>
      <c r="E10" s="570"/>
      <c r="F10" s="570"/>
      <c r="G10" s="570"/>
      <c r="H10" s="570"/>
      <c r="I10" s="570"/>
      <c r="J10" s="51"/>
      <c r="K10" s="51"/>
      <c r="L10" s="51"/>
      <c r="M10" s="51"/>
      <c r="N10" s="51"/>
      <c r="O10" s="51"/>
      <c r="P10" s="51"/>
      <c r="Q10" s="220"/>
      <c r="R10" s="51"/>
    </row>
    <row r="11" spans="1:18" ht="15" customHeight="1">
      <c r="A11" s="572" t="s">
        <v>335</v>
      </c>
      <c r="B11" s="572"/>
      <c r="C11" s="572"/>
      <c r="D11" s="572"/>
      <c r="E11" s="572"/>
      <c r="F11" s="572"/>
      <c r="G11" s="572"/>
      <c r="H11" s="572"/>
      <c r="I11" s="572"/>
      <c r="J11" s="27"/>
      <c r="K11" s="27"/>
      <c r="L11" s="27"/>
      <c r="M11" s="27"/>
      <c r="N11" s="27"/>
      <c r="O11" s="27"/>
      <c r="P11" s="27"/>
      <c r="Q11" s="27"/>
      <c r="R11" s="12"/>
    </row>
    <row r="12" spans="1:18" ht="1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</row>
    <row r="13" spans="1:18" ht="15" customHeight="1" thickBo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</row>
    <row r="14" spans="1:9" ht="12.75">
      <c r="A14" s="45"/>
      <c r="B14" s="45"/>
      <c r="C14" s="408" t="s">
        <v>183</v>
      </c>
      <c r="D14" s="741" t="s">
        <v>184</v>
      </c>
      <c r="E14" s="742"/>
      <c r="F14" s="745" t="s">
        <v>317</v>
      </c>
      <c r="G14" s="746"/>
      <c r="H14" s="743" t="s">
        <v>185</v>
      </c>
      <c r="I14" s="744"/>
    </row>
    <row r="15" spans="1:9" ht="13.5" thickBot="1">
      <c r="A15" s="45"/>
      <c r="B15" s="45"/>
      <c r="C15" s="409" t="s">
        <v>186</v>
      </c>
      <c r="D15" s="410" t="s">
        <v>187</v>
      </c>
      <c r="E15" s="415" t="s">
        <v>188</v>
      </c>
      <c r="F15" s="457" t="s">
        <v>187</v>
      </c>
      <c r="G15" s="417" t="s">
        <v>188</v>
      </c>
      <c r="H15" s="416" t="s">
        <v>187</v>
      </c>
      <c r="I15" s="417" t="s">
        <v>188</v>
      </c>
    </row>
    <row r="16" spans="1:9" ht="12.75">
      <c r="A16" s="45"/>
      <c r="B16" s="45"/>
      <c r="C16" s="483" t="s">
        <v>189</v>
      </c>
      <c r="D16" s="484">
        <v>14</v>
      </c>
      <c r="E16" s="485">
        <v>14</v>
      </c>
      <c r="F16" s="486"/>
      <c r="G16" s="487"/>
      <c r="H16" s="488">
        <v>26</v>
      </c>
      <c r="I16" s="489">
        <v>26</v>
      </c>
    </row>
    <row r="17" spans="1:9" ht="12.75">
      <c r="A17" s="45"/>
      <c r="B17" s="45"/>
      <c r="C17" s="490" t="s">
        <v>190</v>
      </c>
      <c r="D17" s="491">
        <v>14</v>
      </c>
      <c r="E17" s="492">
        <v>14</v>
      </c>
      <c r="F17" s="493"/>
      <c r="G17" s="494">
        <v>90</v>
      </c>
      <c r="H17" s="495">
        <v>26</v>
      </c>
      <c r="I17" s="496">
        <v>26</v>
      </c>
    </row>
    <row r="18" spans="1:9" ht="12.75">
      <c r="A18" s="45"/>
      <c r="B18" s="45"/>
      <c r="C18" s="490" t="s">
        <v>191</v>
      </c>
      <c r="D18" s="491">
        <v>14</v>
      </c>
      <c r="E18" s="492">
        <v>14</v>
      </c>
      <c r="F18" s="493"/>
      <c r="G18" s="494">
        <v>90</v>
      </c>
      <c r="H18" s="495">
        <v>26</v>
      </c>
      <c r="I18" s="496">
        <v>26</v>
      </c>
    </row>
    <row r="19" spans="1:9" ht="13.5" thickBot="1">
      <c r="A19" s="45"/>
      <c r="B19" s="45"/>
      <c r="C19" s="497" t="s">
        <v>192</v>
      </c>
      <c r="D19" s="498">
        <v>14</v>
      </c>
      <c r="E19" s="499">
        <v>14</v>
      </c>
      <c r="F19" s="500"/>
      <c r="G19" s="501">
        <v>60</v>
      </c>
      <c r="H19" s="502">
        <v>26</v>
      </c>
      <c r="I19" s="503">
        <v>26</v>
      </c>
    </row>
    <row r="20" spans="1:9" ht="12.75">
      <c r="A20" s="45"/>
      <c r="B20" s="45"/>
      <c r="C20" s="240" t="s">
        <v>193</v>
      </c>
      <c r="D20" s="45"/>
      <c r="E20" s="45"/>
      <c r="F20" s="45"/>
      <c r="G20" s="45"/>
      <c r="H20" s="45"/>
      <c r="I20" s="45"/>
    </row>
    <row r="21" spans="1:9" ht="12.75">
      <c r="A21" s="45"/>
      <c r="B21" s="45"/>
      <c r="C21" s="240"/>
      <c r="D21" s="45"/>
      <c r="E21" s="45"/>
      <c r="F21" s="45"/>
      <c r="G21" s="45"/>
      <c r="H21" s="45"/>
      <c r="I21" s="45"/>
    </row>
    <row r="22" spans="1:9" ht="17.25">
      <c r="A22" s="45"/>
      <c r="B22" s="45"/>
      <c r="C22" s="739" t="s">
        <v>71</v>
      </c>
      <c r="D22" s="740"/>
      <c r="E22" s="740"/>
      <c r="F22" s="740"/>
      <c r="G22" s="740"/>
      <c r="H22" s="45"/>
      <c r="I22" s="45"/>
    </row>
    <row r="23" ht="13.5" thickBot="1"/>
    <row r="24" spans="2:7" ht="14.25" customHeight="1">
      <c r="B24" s="749" t="s">
        <v>13</v>
      </c>
      <c r="C24" s="758" t="s">
        <v>72</v>
      </c>
      <c r="D24" s="735" t="s">
        <v>73</v>
      </c>
      <c r="E24" s="222" t="s">
        <v>74</v>
      </c>
      <c r="F24" s="222" t="s">
        <v>74</v>
      </c>
      <c r="G24" s="165"/>
    </row>
    <row r="25" spans="2:7" ht="13.5" customHeight="1" thickBot="1">
      <c r="B25" s="750"/>
      <c r="C25" s="759"/>
      <c r="D25" s="736"/>
      <c r="E25" s="223" t="s">
        <v>75</v>
      </c>
      <c r="F25" s="223" t="s">
        <v>76</v>
      </c>
      <c r="G25" s="166"/>
    </row>
    <row r="26" spans="2:7" ht="15" customHeight="1">
      <c r="B26" s="754">
        <v>1</v>
      </c>
      <c r="C26" s="167" t="s">
        <v>77</v>
      </c>
      <c r="D26" s="459">
        <v>2608.2</v>
      </c>
      <c r="E26" s="737">
        <f>(D26+D27)/D29*100</f>
        <v>89.64696804064047</v>
      </c>
      <c r="F26" s="737" t="s">
        <v>130</v>
      </c>
      <c r="G26" s="16"/>
    </row>
    <row r="27" spans="2:7" ht="15" customHeight="1">
      <c r="B27" s="755"/>
      <c r="C27" s="168" t="s">
        <v>78</v>
      </c>
      <c r="D27" s="460">
        <v>180</v>
      </c>
      <c r="E27" s="738"/>
      <c r="F27" s="738"/>
      <c r="G27" s="16"/>
    </row>
    <row r="28" spans="2:7" ht="15" customHeight="1">
      <c r="B28" s="225">
        <v>2</v>
      </c>
      <c r="C28" s="169" t="s">
        <v>79</v>
      </c>
      <c r="D28" s="461">
        <v>322</v>
      </c>
      <c r="E28" s="462">
        <f>D28/D29*100</f>
        <v>10.353031959359528</v>
      </c>
      <c r="F28" s="462" t="s">
        <v>131</v>
      </c>
      <c r="G28" s="16"/>
    </row>
    <row r="29" spans="2:7" ht="15.75" customHeight="1">
      <c r="B29" s="225"/>
      <c r="C29" s="170" t="s">
        <v>80</v>
      </c>
      <c r="D29" s="246">
        <f>SUM(D26:D28)</f>
        <v>3110.2</v>
      </c>
      <c r="E29" s="463">
        <v>100</v>
      </c>
      <c r="F29" s="463">
        <v>100</v>
      </c>
      <c r="G29" s="16"/>
    </row>
    <row r="30" spans="2:7" ht="15.75" customHeight="1" thickBot="1">
      <c r="B30" s="227">
        <v>3</v>
      </c>
      <c r="C30" s="171" t="s">
        <v>81</v>
      </c>
      <c r="D30" s="464">
        <v>882</v>
      </c>
      <c r="E30" s="249">
        <f>D30/D31*100</f>
        <v>22.09308150894244</v>
      </c>
      <c r="F30" s="249" t="s">
        <v>131</v>
      </c>
      <c r="G30" s="16"/>
    </row>
    <row r="31" spans="2:7" ht="13.5" thickBot="1">
      <c r="B31" s="172"/>
      <c r="C31" s="173" t="s">
        <v>158</v>
      </c>
      <c r="D31" s="247">
        <f>D29+D30</f>
        <v>3992.2</v>
      </c>
      <c r="E31" s="248">
        <v>100</v>
      </c>
      <c r="F31" s="248">
        <v>100</v>
      </c>
      <c r="G31" s="16"/>
    </row>
    <row r="32" spans="2:6" ht="15.75" customHeight="1">
      <c r="B32" s="174"/>
      <c r="C32" s="175"/>
      <c r="D32" s="176"/>
      <c r="E32" s="177"/>
      <c r="F32" s="178"/>
    </row>
    <row r="33" spans="2:6" ht="15.75" customHeight="1" thickBot="1">
      <c r="B33" s="66"/>
      <c r="C33" s="179"/>
      <c r="D33" s="180"/>
      <c r="E33" s="181"/>
      <c r="F33" s="182"/>
    </row>
    <row r="34" spans="2:8" ht="12.75">
      <c r="B34" s="749" t="s">
        <v>13</v>
      </c>
      <c r="C34" s="758" t="s">
        <v>72</v>
      </c>
      <c r="D34" s="735" t="s">
        <v>73</v>
      </c>
      <c r="E34" s="222" t="s">
        <v>74</v>
      </c>
      <c r="F34" s="222" t="s">
        <v>74</v>
      </c>
      <c r="G34" s="756" t="s">
        <v>82</v>
      </c>
      <c r="H34" s="757"/>
    </row>
    <row r="35" spans="2:8" ht="15.75" customHeight="1" thickBot="1">
      <c r="B35" s="750"/>
      <c r="C35" s="759"/>
      <c r="D35" s="736"/>
      <c r="E35" s="223" t="s">
        <v>75</v>
      </c>
      <c r="F35" s="223" t="s">
        <v>76</v>
      </c>
      <c r="G35" s="224" t="s">
        <v>83</v>
      </c>
      <c r="H35" s="224" t="s">
        <v>84</v>
      </c>
    </row>
    <row r="36" spans="2:8" ht="15.75" customHeight="1">
      <c r="B36" s="225">
        <v>1</v>
      </c>
      <c r="C36" s="183" t="s">
        <v>16</v>
      </c>
      <c r="D36" s="465">
        <v>546</v>
      </c>
      <c r="E36" s="466">
        <f>D36/D$40*100</f>
        <v>17.555141148479198</v>
      </c>
      <c r="F36" s="467" t="s">
        <v>318</v>
      </c>
      <c r="G36" s="468">
        <v>266</v>
      </c>
      <c r="H36" s="469">
        <v>280</v>
      </c>
    </row>
    <row r="37" spans="2:8" ht="15" customHeight="1">
      <c r="B37" s="225">
        <v>2</v>
      </c>
      <c r="C37" s="184" t="s">
        <v>85</v>
      </c>
      <c r="D37" s="470">
        <v>1406</v>
      </c>
      <c r="E37" s="471">
        <f>D37/D$40*100</f>
        <v>45.206096070992224</v>
      </c>
      <c r="F37" s="472" t="s">
        <v>319</v>
      </c>
      <c r="G37" s="473">
        <v>700</v>
      </c>
      <c r="H37" s="473">
        <v>706</v>
      </c>
    </row>
    <row r="38" spans="2:8" ht="15" customHeight="1">
      <c r="B38" s="225">
        <v>3</v>
      </c>
      <c r="C38" s="184" t="s">
        <v>23</v>
      </c>
      <c r="D38" s="470">
        <v>962.2</v>
      </c>
      <c r="E38" s="471">
        <f>D38/D$40*100</f>
        <v>30.93691724004887</v>
      </c>
      <c r="F38" s="472" t="s">
        <v>320</v>
      </c>
      <c r="G38" s="473">
        <v>392</v>
      </c>
      <c r="H38" s="473">
        <v>570.2</v>
      </c>
    </row>
    <row r="39" spans="2:8" ht="15.75" customHeight="1" thickBot="1">
      <c r="B39" s="226">
        <v>4</v>
      </c>
      <c r="C39" s="185" t="s">
        <v>17</v>
      </c>
      <c r="D39" s="474">
        <v>196</v>
      </c>
      <c r="E39" s="475">
        <f>D39/D$40*100</f>
        <v>6.301845540479713</v>
      </c>
      <c r="F39" s="476" t="s">
        <v>321</v>
      </c>
      <c r="G39" s="477">
        <v>28</v>
      </c>
      <c r="H39" s="473">
        <v>168</v>
      </c>
    </row>
    <row r="40" spans="2:8" ht="29.25" customHeight="1" thickBot="1">
      <c r="B40" s="193"/>
      <c r="C40" s="194" t="s">
        <v>94</v>
      </c>
      <c r="D40" s="207">
        <f>SUM(D36:D39)</f>
        <v>3110.2</v>
      </c>
      <c r="E40" s="245">
        <v>100</v>
      </c>
      <c r="F40" s="207" t="s">
        <v>24</v>
      </c>
      <c r="G40" s="203">
        <f>SUM(G36:G39)</f>
        <v>1386</v>
      </c>
      <c r="H40" s="203">
        <f>SUM(H36:H39)</f>
        <v>1724.2</v>
      </c>
    </row>
    <row r="41" spans="2:6" ht="13.5" customHeight="1" thickBot="1">
      <c r="B41" s="5"/>
      <c r="C41" s="186"/>
      <c r="D41" s="187"/>
      <c r="E41" s="187"/>
      <c r="F41" s="187"/>
    </row>
    <row r="42" spans="3:4" ht="13.5" customHeight="1" thickBot="1">
      <c r="C42" s="188" t="s">
        <v>31</v>
      </c>
      <c r="D42" s="406">
        <f>G40/H40</f>
        <v>0.803851061361791</v>
      </c>
    </row>
    <row r="43" ht="13.5" customHeight="1" thickBot="1"/>
    <row r="44" spans="2:9" ht="13.5" customHeight="1">
      <c r="B44" s="230" t="s">
        <v>86</v>
      </c>
      <c r="C44" s="231" t="s">
        <v>87</v>
      </c>
      <c r="D44" s="751" t="s">
        <v>88</v>
      </c>
      <c r="E44" s="752"/>
      <c r="F44" s="752"/>
      <c r="G44" s="753"/>
      <c r="H44" s="747" t="s">
        <v>56</v>
      </c>
      <c r="I44" s="748"/>
    </row>
    <row r="45" spans="2:9" ht="13.5" customHeight="1" thickBot="1">
      <c r="B45" s="232" t="s">
        <v>89</v>
      </c>
      <c r="C45" s="233" t="s">
        <v>90</v>
      </c>
      <c r="D45" s="234" t="s">
        <v>19</v>
      </c>
      <c r="E45" s="235" t="s">
        <v>20</v>
      </c>
      <c r="F45" s="236" t="s">
        <v>21</v>
      </c>
      <c r="G45" s="237" t="s">
        <v>22</v>
      </c>
      <c r="H45" s="234" t="s">
        <v>86</v>
      </c>
      <c r="I45" s="255" t="s">
        <v>14</v>
      </c>
    </row>
    <row r="46" spans="2:9" ht="13.5" customHeight="1">
      <c r="B46" s="228">
        <v>1</v>
      </c>
      <c r="C46" s="189" t="s">
        <v>91</v>
      </c>
      <c r="D46" s="197">
        <v>9</v>
      </c>
      <c r="E46" s="198">
        <v>10</v>
      </c>
      <c r="F46" s="198">
        <v>10</v>
      </c>
      <c r="G46" s="199">
        <v>9</v>
      </c>
      <c r="H46" s="204">
        <f>SUM(D46:G46)</f>
        <v>38</v>
      </c>
      <c r="I46" s="196">
        <f>H46/H48*100</f>
        <v>55.072463768115945</v>
      </c>
    </row>
    <row r="47" spans="2:9" ht="13.5" customHeight="1" thickBot="1">
      <c r="B47" s="229">
        <v>2</v>
      </c>
      <c r="C47" s="190" t="s">
        <v>92</v>
      </c>
      <c r="D47" s="197">
        <v>8</v>
      </c>
      <c r="E47" s="198">
        <v>7</v>
      </c>
      <c r="F47" s="200">
        <v>9</v>
      </c>
      <c r="G47" s="201">
        <v>7</v>
      </c>
      <c r="H47" s="205">
        <f>SUM(D47:G47)</f>
        <v>31</v>
      </c>
      <c r="I47" s="250">
        <f>H47/H48*100</f>
        <v>44.927536231884055</v>
      </c>
    </row>
    <row r="48" spans="2:9" ht="13.5" customHeight="1" thickBot="1">
      <c r="B48" s="191"/>
      <c r="C48" s="192" t="s">
        <v>93</v>
      </c>
      <c r="D48" s="202">
        <f aca="true" t="shared" si="0" ref="D48:I48">SUM(D46:D47)</f>
        <v>17</v>
      </c>
      <c r="E48" s="251">
        <f t="shared" si="0"/>
        <v>17</v>
      </c>
      <c r="F48" s="253">
        <f t="shared" si="0"/>
        <v>19</v>
      </c>
      <c r="G48" s="252">
        <f t="shared" si="0"/>
        <v>16</v>
      </c>
      <c r="H48" s="203">
        <f t="shared" si="0"/>
        <v>69</v>
      </c>
      <c r="I48" s="254">
        <f t="shared" si="0"/>
        <v>100</v>
      </c>
    </row>
    <row r="49" spans="2:6" ht="13.5" customHeight="1">
      <c r="B49" s="5"/>
      <c r="C49" s="186"/>
      <c r="D49" s="187"/>
      <c r="E49" s="187"/>
      <c r="F49" s="187"/>
    </row>
    <row r="50" ht="14.25" customHeight="1"/>
    <row r="51" spans="1:18" ht="12.75">
      <c r="A51" s="259" t="s">
        <v>202</v>
      </c>
      <c r="B51" s="256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96"/>
    </row>
    <row r="52" spans="1:39" s="62" customFormat="1" ht="12.75">
      <c r="A52" s="259" t="s">
        <v>201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</row>
    <row r="55" ht="12.75" customHeight="1"/>
    <row r="61" ht="12" customHeight="1"/>
    <row r="66" ht="12.75" customHeight="1"/>
    <row r="67" ht="13.5" customHeight="1"/>
  </sheetData>
  <sheetProtection/>
  <mergeCells count="25">
    <mergeCell ref="A2:G2"/>
    <mergeCell ref="A3:H3"/>
    <mergeCell ref="A8:M8"/>
    <mergeCell ref="A10:I10"/>
    <mergeCell ref="A5:I5"/>
    <mergeCell ref="A7:I7"/>
    <mergeCell ref="H44:I44"/>
    <mergeCell ref="B34:B35"/>
    <mergeCell ref="B24:B25"/>
    <mergeCell ref="D44:G44"/>
    <mergeCell ref="B26:B27"/>
    <mergeCell ref="G34:H34"/>
    <mergeCell ref="C34:C35"/>
    <mergeCell ref="C24:C25"/>
    <mergeCell ref="E26:E27"/>
    <mergeCell ref="N8:Q8"/>
    <mergeCell ref="D24:D25"/>
    <mergeCell ref="A9:I9"/>
    <mergeCell ref="D34:D35"/>
    <mergeCell ref="F26:F27"/>
    <mergeCell ref="C22:G22"/>
    <mergeCell ref="D14:E14"/>
    <mergeCell ref="H14:I14"/>
    <mergeCell ref="F14:G14"/>
    <mergeCell ref="A11:I11"/>
  </mergeCells>
  <printOptions/>
  <pageMargins left="0.7480314960629921" right="0" top="0.7480314960629921" bottom="0.7480314960629921" header="0.5118110236220472" footer="0.5118110236220472"/>
  <pageSetup horizontalDpi="600" verticalDpi="600" orientation="portrait" paperSize="9" r:id="rId1"/>
  <headerFooter alignWithMargins="0">
    <oddFooter>&amp;R6/7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M23"/>
  <sheetViews>
    <sheetView zoomScale="122" zoomScaleNormal="122" workbookViewId="0" topLeftCell="A4">
      <selection activeCell="C29" sqref="C29"/>
    </sheetView>
  </sheetViews>
  <sheetFormatPr defaultColWidth="9.140625" defaultRowHeight="12.75"/>
  <cols>
    <col min="1" max="1" width="49.00390625" style="0" customWidth="1"/>
    <col min="2" max="2" width="1.57421875" style="0" customWidth="1"/>
    <col min="3" max="3" width="69.00390625" style="0" customWidth="1"/>
  </cols>
  <sheetData>
    <row r="2" spans="1:3" ht="12.75">
      <c r="A2" s="210" t="s">
        <v>18</v>
      </c>
      <c r="B2" s="210"/>
      <c r="C2" s="47"/>
    </row>
    <row r="3" spans="1:3" ht="12.75">
      <c r="A3" s="219" t="s">
        <v>196</v>
      </c>
      <c r="B3" s="219"/>
      <c r="C3" s="23"/>
    </row>
    <row r="4" spans="1:3" ht="12.75">
      <c r="A4" s="219"/>
      <c r="B4" s="219"/>
      <c r="C4" s="23"/>
    </row>
    <row r="5" spans="1:3" ht="15">
      <c r="A5" s="760" t="s">
        <v>102</v>
      </c>
      <c r="B5" s="760"/>
      <c r="C5" s="761"/>
    </row>
    <row r="6" spans="1:3" ht="12.75">
      <c r="A6" s="219"/>
      <c r="B6" s="219"/>
      <c r="C6" s="23"/>
    </row>
    <row r="7" spans="1:3" ht="12.75">
      <c r="A7" s="210" t="s">
        <v>95</v>
      </c>
      <c r="B7" s="210"/>
      <c r="C7" s="22"/>
    </row>
    <row r="8" spans="1:3" ht="12.75">
      <c r="A8" s="52" t="s">
        <v>96</v>
      </c>
      <c r="B8" s="52"/>
      <c r="C8" s="23"/>
    </row>
    <row r="9" spans="1:3" ht="12.75">
      <c r="A9" s="219" t="s">
        <v>103</v>
      </c>
      <c r="B9" s="219"/>
      <c r="C9" s="23"/>
    </row>
    <row r="10" spans="1:3" ht="12.75">
      <c r="A10" s="219" t="s">
        <v>101</v>
      </c>
      <c r="B10" s="219"/>
      <c r="C10" s="23"/>
    </row>
    <row r="11" spans="1:9" ht="12.75">
      <c r="A11" s="27" t="s">
        <v>335</v>
      </c>
      <c r="B11" s="27"/>
      <c r="C11" s="27"/>
      <c r="D11" s="27"/>
      <c r="E11" s="27"/>
      <c r="F11" s="27"/>
      <c r="G11" s="27"/>
      <c r="H11" s="27"/>
      <c r="I11" s="27"/>
    </row>
    <row r="12" spans="1:3" ht="12.75">
      <c r="A12" s="210"/>
      <c r="B12" s="9"/>
      <c r="C12" s="8"/>
    </row>
    <row r="13" spans="1:3" ht="12.75">
      <c r="A13" s="210"/>
      <c r="B13" s="9"/>
      <c r="C13" s="8"/>
    </row>
    <row r="14" spans="1:3" s="11" customFormat="1" ht="15">
      <c r="A14" s="69" t="s">
        <v>135</v>
      </c>
      <c r="B14" s="69"/>
      <c r="C14" s="69" t="s">
        <v>136</v>
      </c>
    </row>
    <row r="15" spans="1:3" s="387" customFormat="1" ht="64.5" customHeight="1">
      <c r="A15" s="421" t="s">
        <v>326</v>
      </c>
      <c r="B15" s="385"/>
      <c r="C15" s="388" t="s">
        <v>329</v>
      </c>
    </row>
    <row r="16" spans="1:3" s="387" customFormat="1" ht="60.75" customHeight="1">
      <c r="A16" s="421" t="s">
        <v>197</v>
      </c>
      <c r="B16" s="385"/>
      <c r="C16" s="388" t="s">
        <v>330</v>
      </c>
    </row>
    <row r="17" spans="1:3" s="387" customFormat="1" ht="63.75" customHeight="1">
      <c r="A17" s="421" t="s">
        <v>327</v>
      </c>
      <c r="B17" s="389"/>
      <c r="C17" s="388" t="s">
        <v>331</v>
      </c>
    </row>
    <row r="18" spans="1:3" s="387" customFormat="1" ht="30" customHeight="1">
      <c r="A18" s="422" t="s">
        <v>198</v>
      </c>
      <c r="B18" s="386"/>
      <c r="C18" s="388" t="s">
        <v>332</v>
      </c>
    </row>
    <row r="19" spans="1:3" s="387" customFormat="1" ht="18" customHeight="1">
      <c r="A19" s="422" t="s">
        <v>199</v>
      </c>
      <c r="B19" s="386"/>
      <c r="C19" s="388"/>
    </row>
    <row r="20" spans="1:3" s="387" customFormat="1" ht="27" customHeight="1">
      <c r="A20" s="421" t="s">
        <v>328</v>
      </c>
      <c r="B20" s="390"/>
      <c r="C20" s="388"/>
    </row>
    <row r="21" spans="1:3" ht="9.75" customHeight="1">
      <c r="A21" s="13"/>
      <c r="B21" s="13"/>
      <c r="C21" s="24"/>
    </row>
    <row r="22" spans="1:19" ht="12.75">
      <c r="A22" s="256" t="s">
        <v>334</v>
      </c>
      <c r="B22" s="256"/>
      <c r="C22" s="256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96"/>
    </row>
    <row r="23" spans="1:39" s="62" customFormat="1" ht="12.75">
      <c r="A23" s="259" t="s">
        <v>333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</row>
  </sheetData>
  <sheetProtection/>
  <mergeCells count="1"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Footer>&amp;R7/7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 MIRONEASA</dc:creator>
  <cp:keywords/>
  <dc:description/>
  <cp:lastModifiedBy>User01</cp:lastModifiedBy>
  <cp:lastPrinted>2022-05-13T12:06:54Z</cp:lastPrinted>
  <dcterms:created xsi:type="dcterms:W3CDTF">1998-09-29T12:25:23Z</dcterms:created>
  <dcterms:modified xsi:type="dcterms:W3CDTF">2022-06-27T08:33:32Z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