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D:\Save My Doc FP\Documente Facultate\Conversie Istorie și Filosofie\"/>
    </mc:Choice>
  </mc:AlternateContent>
  <xr:revisionPtr revIDLastSave="0" documentId="8_{76D9D0A9-FD58-4BB8-985E-CC384F248B9E}" xr6:coauthVersionLast="47" xr6:coauthVersionMax="47" xr10:uidLastSave="{00000000-0000-0000-0000-000000000000}"/>
  <bookViews>
    <workbookView xWindow="-120" yWindow="-120" windowWidth="29040" windowHeight="15840" activeTab="3"/>
  </bookViews>
  <sheets>
    <sheet name="pagina 1" sheetId="17" r:id="rId1"/>
    <sheet name="an I" sheetId="2" r:id="rId2"/>
    <sheet name="an II" sheetId="3" r:id="rId3"/>
    <sheet name="Competente" sheetId="22" r:id="rId4"/>
    <sheet name="Bilant" sheetId="16" r:id="rId5"/>
    <sheet name="Tabel competente" sheetId="27" r:id="rId6"/>
    <sheet name="Calcule" sheetId="26" r:id="rId7"/>
  </sheets>
  <definedNames>
    <definedName name="Cerceteaza" localSheetId="3">Competente!#REF!</definedName>
    <definedName name="Granita" localSheetId="3">Competente!#REF!</definedName>
    <definedName name="Obiective" localSheetId="3">Competente!#REF!</definedName>
    <definedName name="Proiecteaza" localSheetId="3">Competente!#REF!</definedName>
    <definedName name="_xlnm.Print_Area" localSheetId="1">'an I'!$A$1:$Q$53</definedName>
    <definedName name="_xlnm.Print_Area" localSheetId="2">'an II'!$A$1:$Q$54</definedName>
    <definedName name="_xlnm.Print_Area" localSheetId="4">Bilant!$A$1:$J$53</definedName>
    <definedName name="_xlnm.Print_Area" localSheetId="3">Competente!$A$1:$B$26</definedName>
    <definedName name="_xlnm.Print_Area" localSheetId="0">'pagina 1'!$A$1:$AL$44</definedName>
    <definedName name="_xlnm.Print_Area" localSheetId="5">'Tabel competente'!$A$1:$K$44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6" l="1"/>
  <c r="I34" i="16"/>
  <c r="I32" i="16"/>
  <c r="I35" i="16"/>
  <c r="R54" i="26"/>
  <c r="R52" i="26"/>
  <c r="D22" i="27"/>
  <c r="D23" i="27"/>
  <c r="D24" i="27"/>
  <c r="D25" i="27"/>
  <c r="D26" i="27"/>
  <c r="D27" i="27"/>
  <c r="D28" i="27"/>
  <c r="D29" i="27"/>
  <c r="D30" i="27"/>
  <c r="D36" i="27"/>
  <c r="D35" i="27"/>
  <c r="D34" i="27"/>
  <c r="D33" i="27"/>
  <c r="D32" i="27"/>
  <c r="D31" i="27"/>
  <c r="D21" i="27"/>
  <c r="D20" i="27"/>
  <c r="D19" i="27"/>
  <c r="D18" i="27"/>
  <c r="D17" i="27"/>
  <c r="D16" i="27"/>
  <c r="D15" i="27"/>
  <c r="D8" i="27"/>
  <c r="D9" i="27"/>
  <c r="D37" i="27"/>
  <c r="D10" i="27"/>
  <c r="D11" i="27"/>
  <c r="D12" i="27"/>
  <c r="D13" i="27"/>
  <c r="D14" i="27"/>
  <c r="D7" i="27"/>
  <c r="F37" i="27"/>
  <c r="G37" i="27"/>
  <c r="H37" i="27"/>
  <c r="I37" i="27"/>
  <c r="J37" i="27"/>
  <c r="E37" i="27"/>
  <c r="H34" i="16"/>
  <c r="G34" i="16"/>
  <c r="G35" i="16"/>
  <c r="H32" i="16"/>
  <c r="H35" i="16"/>
  <c r="G32" i="16"/>
  <c r="D34" i="16"/>
  <c r="D32" i="16"/>
  <c r="Q54" i="26"/>
  <c r="O54" i="26"/>
  <c r="Q52" i="26"/>
  <c r="O52" i="26"/>
  <c r="D26" i="16"/>
  <c r="D27" i="16"/>
  <c r="D25" i="16"/>
  <c r="D24" i="16"/>
  <c r="B48" i="26"/>
  <c r="S84" i="26"/>
  <c r="R84" i="26"/>
  <c r="J48" i="3"/>
  <c r="Q48" i="3"/>
  <c r="B55" i="26"/>
  <c r="E71" i="26"/>
  <c r="E70" i="26"/>
  <c r="C71" i="26"/>
  <c r="C70" i="26"/>
  <c r="H43" i="26"/>
  <c r="O43" i="26"/>
  <c r="O42" i="26"/>
  <c r="O41" i="26"/>
  <c r="H42" i="26"/>
  <c r="H41" i="26"/>
  <c r="U3" i="26"/>
  <c r="U4" i="26"/>
  <c r="U5" i="26"/>
  <c r="U6" i="26"/>
  <c r="U7" i="26"/>
  <c r="U8" i="26"/>
  <c r="U9" i="26"/>
  <c r="U12" i="26"/>
  <c r="U13" i="26"/>
  <c r="U14" i="26"/>
  <c r="U15" i="26"/>
  <c r="U16" i="26"/>
  <c r="U19" i="26"/>
  <c r="U20" i="26"/>
  <c r="U21" i="26"/>
  <c r="U22" i="26"/>
  <c r="U23" i="26"/>
  <c r="U24" i="26"/>
  <c r="U25" i="26"/>
  <c r="U26" i="26"/>
  <c r="U27" i="26"/>
  <c r="U28" i="26"/>
  <c r="U29" i="26"/>
  <c r="U30" i="26"/>
  <c r="U32" i="26"/>
  <c r="U33" i="26"/>
  <c r="U34" i="26"/>
  <c r="U35" i="26"/>
  <c r="U36" i="26"/>
  <c r="U37" i="26"/>
  <c r="U38" i="26"/>
  <c r="U2" i="26"/>
  <c r="R34" i="26"/>
  <c r="R35" i="26"/>
  <c r="S34" i="26"/>
  <c r="S35" i="26"/>
  <c r="R81" i="26"/>
  <c r="S81" i="26"/>
  <c r="T81" i="26"/>
  <c r="R82" i="26"/>
  <c r="S82" i="26"/>
  <c r="R83" i="26"/>
  <c r="S83" i="26"/>
  <c r="S80" i="26"/>
  <c r="R80" i="26"/>
  <c r="F43" i="16"/>
  <c r="S36" i="26"/>
  <c r="R36" i="26"/>
  <c r="R27" i="26"/>
  <c r="S27" i="26"/>
  <c r="R28" i="26"/>
  <c r="S28" i="26"/>
  <c r="R29" i="26"/>
  <c r="S29" i="26"/>
  <c r="S26" i="26"/>
  <c r="R26" i="26"/>
  <c r="V41" i="26"/>
  <c r="R22" i="26"/>
  <c r="S22" i="26"/>
  <c r="R23" i="26"/>
  <c r="S23" i="26"/>
  <c r="R24" i="26"/>
  <c r="S24" i="26"/>
  <c r="R25" i="26"/>
  <c r="T25" i="26"/>
  <c r="R30" i="26"/>
  <c r="T30" i="26"/>
  <c r="R32" i="26"/>
  <c r="S32" i="26"/>
  <c r="R33" i="26"/>
  <c r="S33" i="26"/>
  <c r="R37" i="26"/>
  <c r="S37" i="26"/>
  <c r="R38" i="26"/>
  <c r="S38" i="26"/>
  <c r="S21" i="26"/>
  <c r="R21" i="26"/>
  <c r="S20" i="26"/>
  <c r="R20" i="26"/>
  <c r="S19" i="26"/>
  <c r="R19" i="26"/>
  <c r="S16" i="26"/>
  <c r="R16" i="26"/>
  <c r="S15" i="26"/>
  <c r="R15" i="26"/>
  <c r="S14" i="26"/>
  <c r="R14" i="26"/>
  <c r="S13" i="26"/>
  <c r="R13" i="26"/>
  <c r="S12" i="26"/>
  <c r="R12" i="26"/>
  <c r="S9" i="26"/>
  <c r="R9" i="26"/>
  <c r="S8" i="26"/>
  <c r="R8" i="26"/>
  <c r="S7" i="26"/>
  <c r="R7" i="26"/>
  <c r="S6" i="26"/>
  <c r="R6" i="26"/>
  <c r="S5" i="26"/>
  <c r="R5" i="26"/>
  <c r="S4" i="26"/>
  <c r="R4" i="26"/>
  <c r="S3" i="26"/>
  <c r="R3" i="26"/>
  <c r="S2" i="26"/>
  <c r="R2" i="26"/>
  <c r="H48" i="3"/>
  <c r="E48" i="3"/>
  <c r="D48" i="3"/>
  <c r="Q46" i="2"/>
  <c r="O46" i="2"/>
  <c r="N46" i="2"/>
  <c r="M46" i="2"/>
  <c r="L46" i="2"/>
  <c r="K46" i="2"/>
  <c r="J46" i="2"/>
  <c r="H46" i="2"/>
  <c r="G46" i="2"/>
  <c r="F46" i="2"/>
  <c r="E46" i="2"/>
  <c r="D46" i="2"/>
  <c r="D47" i="2"/>
  <c r="E42" i="16"/>
  <c r="E41" i="16"/>
  <c r="E44" i="16"/>
  <c r="D42" i="16"/>
  <c r="F42" i="16"/>
  <c r="D41" i="16"/>
  <c r="D23" i="2"/>
  <c r="E23" i="2"/>
  <c r="E38" i="2"/>
  <c r="F23" i="2"/>
  <c r="G23" i="2"/>
  <c r="H23" i="2"/>
  <c r="J23" i="2"/>
  <c r="K23" i="2"/>
  <c r="L23" i="2"/>
  <c r="L38" i="2"/>
  <c r="M23" i="2"/>
  <c r="N23" i="2"/>
  <c r="Q25" i="3"/>
  <c r="Q23" i="2"/>
  <c r="L35" i="2"/>
  <c r="M35" i="2"/>
  <c r="M38" i="2"/>
  <c r="N35" i="2"/>
  <c r="N38" i="2"/>
  <c r="O35" i="2"/>
  <c r="E35" i="2"/>
  <c r="F35" i="2"/>
  <c r="F38" i="2"/>
  <c r="G35" i="2"/>
  <c r="G38" i="2"/>
  <c r="H35" i="2"/>
  <c r="H38" i="2"/>
  <c r="O23" i="2"/>
  <c r="J35" i="2"/>
  <c r="J38" i="2"/>
  <c r="J37" i="3"/>
  <c r="E37" i="3"/>
  <c r="F37" i="3"/>
  <c r="G37" i="3"/>
  <c r="H37" i="3"/>
  <c r="J25" i="3"/>
  <c r="K35" i="2"/>
  <c r="D35" i="2"/>
  <c r="D38" i="2"/>
  <c r="D39" i="2"/>
  <c r="Q37" i="3"/>
  <c r="Q35" i="2"/>
  <c r="N37" i="3"/>
  <c r="N25" i="3"/>
  <c r="G25" i="3"/>
  <c r="D37" i="3"/>
  <c r="D38" i="3"/>
  <c r="L37" i="3"/>
  <c r="M37" i="3"/>
  <c r="O37" i="3"/>
  <c r="K37" i="3"/>
  <c r="K40" i="3"/>
  <c r="D25" i="3"/>
  <c r="K25" i="3"/>
  <c r="E25" i="3"/>
  <c r="E40" i="3"/>
  <c r="F25" i="3"/>
  <c r="F40" i="3"/>
  <c r="H25" i="3"/>
  <c r="L25" i="3"/>
  <c r="L40" i="3"/>
  <c r="M25" i="3"/>
  <c r="M40" i="3"/>
  <c r="O25" i="3"/>
  <c r="T32" i="26"/>
  <c r="T84" i="26"/>
  <c r="K38" i="2"/>
  <c r="K39" i="2"/>
  <c r="O38" i="2"/>
  <c r="Q38" i="2"/>
  <c r="K24" i="2"/>
  <c r="T26" i="26"/>
  <c r="T35" i="26"/>
  <c r="T23" i="26"/>
  <c r="T6" i="26"/>
  <c r="T14" i="26"/>
  <c r="T33" i="26"/>
  <c r="T29" i="26"/>
  <c r="T7" i="26"/>
  <c r="T9" i="26"/>
  <c r="T13" i="26"/>
  <c r="T15" i="26"/>
  <c r="T19" i="26"/>
  <c r="T21" i="26"/>
  <c r="T37" i="26"/>
  <c r="T36" i="26"/>
  <c r="T2" i="26"/>
  <c r="T8" i="26"/>
  <c r="T38" i="26"/>
  <c r="T80" i="26"/>
  <c r="T4" i="26"/>
  <c r="T22" i="26"/>
  <c r="T3" i="26"/>
  <c r="T5" i="26"/>
  <c r="U39" i="26"/>
  <c r="U41" i="26"/>
  <c r="S39" i="26"/>
  <c r="R39" i="26"/>
  <c r="T27" i="26"/>
  <c r="T83" i="26"/>
  <c r="T34" i="26"/>
  <c r="T12" i="26"/>
  <c r="T16" i="26"/>
  <c r="T20" i="26"/>
  <c r="T24" i="26"/>
  <c r="T28" i="26"/>
  <c r="T82" i="26"/>
  <c r="H40" i="3"/>
  <c r="G40" i="3"/>
  <c r="J40" i="3"/>
  <c r="D35" i="16"/>
  <c r="E34" i="16"/>
  <c r="K36" i="2"/>
  <c r="B45" i="26"/>
  <c r="B58" i="26"/>
  <c r="B46" i="26"/>
  <c r="B54" i="26"/>
  <c r="B52" i="26"/>
  <c r="T39" i="26"/>
  <c r="T41" i="26"/>
  <c r="B47" i="26"/>
  <c r="H46" i="26"/>
  <c r="B56" i="26"/>
  <c r="B49" i="26"/>
  <c r="H45" i="26"/>
  <c r="H48" i="26"/>
  <c r="O40" i="3"/>
  <c r="D40" i="3"/>
  <c r="D41" i="3"/>
  <c r="N40" i="3"/>
  <c r="Q40" i="3"/>
  <c r="D49" i="3"/>
  <c r="D36" i="2"/>
  <c r="D24" i="2"/>
  <c r="K41" i="3"/>
  <c r="K26" i="3"/>
  <c r="K38" i="3"/>
  <c r="D26" i="3"/>
  <c r="E24" i="16"/>
  <c r="D37" i="16"/>
  <c r="F41" i="16"/>
  <c r="E22" i="16"/>
  <c r="E25" i="16"/>
  <c r="G41" i="16"/>
  <c r="D44" i="16"/>
  <c r="F44" i="16"/>
  <c r="G43" i="16"/>
  <c r="E32" i="16"/>
  <c r="E35" i="16"/>
  <c r="G42" i="16"/>
</calcChain>
</file>

<file path=xl/comments1.xml><?xml version="1.0" encoding="utf-8"?>
<comments xmlns="http://schemas.openxmlformats.org/spreadsheetml/2006/main">
  <authors>
    <author>Bogdan</author>
  </authors>
  <commentList>
    <comment ref="E6" authorId="0" shapeId="0">
      <text>
        <r>
          <rPr>
            <b/>
            <sz val="9"/>
            <color indexed="81"/>
            <rFont val="Tahoma"/>
            <family val="2"/>
          </rPr>
          <t>Bogdan:</t>
        </r>
        <r>
          <rPr>
            <sz val="9"/>
            <color indexed="81"/>
            <rFont val="Tahoma"/>
            <family val="2"/>
          </rPr>
          <t xml:space="preserve">
C1 Identificarea şi aplicarea adecvată  a fundamentelor teoretice şi istorice ale filosofiei:  presupoziții, principii, valori, etici, modalități de gândire şi practici.</t>
        </r>
      </text>
    </comment>
    <comment ref="F6" authorId="0" shapeId="0">
      <text>
        <r>
          <rPr>
            <b/>
            <sz val="9"/>
            <color indexed="81"/>
            <rFont val="Tahoma"/>
            <family val="2"/>
          </rPr>
          <t>Bogdan:</t>
        </r>
        <r>
          <rPr>
            <sz val="9"/>
            <color indexed="81"/>
            <rFont val="Tahoma"/>
            <family val="2"/>
          </rPr>
          <t xml:space="preserve">
C2 Ordonarea şi formularea de idei, teme şi probleme filosofice generale şi de ramură.</t>
        </r>
      </text>
    </comment>
    <comment ref="G6" authorId="0" shapeId="0">
      <text>
        <r>
          <rPr>
            <b/>
            <sz val="9"/>
            <color indexed="81"/>
            <rFont val="Tahoma"/>
            <family val="2"/>
          </rPr>
          <t>Bogdan:</t>
        </r>
        <r>
          <rPr>
            <sz val="9"/>
            <color indexed="81"/>
            <rFont val="Tahoma"/>
            <family val="2"/>
          </rPr>
          <t xml:space="preserve">
C3 Identificarea prin gândire critică (analiză şi evaluare logică) a punctelor tari şi slabe ale unor soluții, concluzii sau abordări alternative de probleme.</t>
        </r>
      </text>
    </comment>
    <comment ref="H6" authorId="0" shapeId="0">
      <text>
        <r>
          <rPr>
            <b/>
            <sz val="9"/>
            <color indexed="81"/>
            <rFont val="Tahoma"/>
            <family val="2"/>
          </rPr>
          <t>Bogdan:</t>
        </r>
        <r>
          <rPr>
            <sz val="9"/>
            <color indexed="81"/>
            <rFont val="Tahoma"/>
            <family val="2"/>
          </rPr>
          <t xml:space="preserve">
C4 Evidențierea cauzelor, principiilor şi semnificațiilor acțiunilor, experienței şi existenței umane.</t>
        </r>
      </text>
    </comment>
    <comment ref="I6" authorId="0" shapeId="0">
      <text>
        <r>
          <rPr>
            <b/>
            <sz val="9"/>
            <color indexed="81"/>
            <rFont val="Tahoma"/>
            <family val="2"/>
          </rPr>
          <t>Bogdan:</t>
        </r>
        <r>
          <rPr>
            <sz val="9"/>
            <color indexed="81"/>
            <rFont val="Tahoma"/>
            <family val="2"/>
          </rPr>
          <t xml:space="preserve">
CT.1. Abordarea în mod realist şi prin argumentare atât teoretică, cât şi practică a unor situații-problemă cu grad mediu de dificultate în vederea soluționării lor eficiente.</t>
        </r>
      </text>
    </comment>
    <comment ref="J6" authorId="0" shapeId="0">
      <text>
        <r>
          <rPr>
            <b/>
            <sz val="9"/>
            <color indexed="81"/>
            <rFont val="Tahoma"/>
            <family val="2"/>
          </rPr>
          <t>Bogdan:</t>
        </r>
        <r>
          <rPr>
            <sz val="9"/>
            <color indexed="81"/>
            <rFont val="Tahoma"/>
            <family val="2"/>
          </rPr>
          <t xml:space="preserve">
CT. 2. Autoevaluarea nevoii de formare profesională în scopul dezvoltării autonomiei personale, inserției şi adaptabilității la cerințele pieței muncii.</t>
        </r>
      </text>
    </comment>
  </commentList>
</comments>
</file>

<file path=xl/sharedStrings.xml><?xml version="1.0" encoding="utf-8"?>
<sst xmlns="http://schemas.openxmlformats.org/spreadsheetml/2006/main" count="516" uniqueCount="192">
  <si>
    <t>Sem. I</t>
  </si>
  <si>
    <t>Sem. II</t>
  </si>
  <si>
    <t>ANUL I</t>
  </si>
  <si>
    <t>Discipline obligatorii</t>
  </si>
  <si>
    <t>C</t>
  </si>
  <si>
    <t>S</t>
  </si>
  <si>
    <t>L</t>
  </si>
  <si>
    <t>P</t>
  </si>
  <si>
    <t>E</t>
  </si>
  <si>
    <t>Discipline optionale</t>
  </si>
  <si>
    <t>Discipline facultative</t>
  </si>
  <si>
    <t>RECTOR,</t>
  </si>
  <si>
    <t>ANUL II</t>
  </si>
  <si>
    <t>Nr. crt.</t>
  </si>
  <si>
    <t>%</t>
  </si>
  <si>
    <t>Forma verificare</t>
  </si>
  <si>
    <t>Nr. credite</t>
  </si>
  <si>
    <t>Total ore obligatorii pe saptamana</t>
  </si>
  <si>
    <t>Total ore optionale pe saptamana</t>
  </si>
  <si>
    <t>DISCIPLINE FUNDAMENTALE</t>
  </si>
  <si>
    <t>DISCIPLINE COMPLEMENTARE</t>
  </si>
  <si>
    <t>DISCIPLINE DE SPECIALITATE</t>
  </si>
  <si>
    <t>Facultatea de Istorie şi Geografie</t>
  </si>
  <si>
    <t>Total</t>
  </si>
  <si>
    <t>PLAN DE ÎNVĂŢĂMÂNT</t>
  </si>
  <si>
    <t>Nr.</t>
  </si>
  <si>
    <t>TOTAL</t>
  </si>
  <si>
    <t>Curs</t>
  </si>
  <si>
    <t>Sem. III</t>
  </si>
  <si>
    <t>Sem. IV</t>
  </si>
  <si>
    <t>I</t>
  </si>
  <si>
    <t>I*</t>
  </si>
  <si>
    <t>Total ore facultative pe săptămână</t>
  </si>
  <si>
    <t>Universitatea ,,Ştefan cel Mare" Suceava</t>
  </si>
  <si>
    <t xml:space="preserve">PLAN  DE ÎNVĂŢĂMÂNT </t>
  </si>
  <si>
    <t xml:space="preserve">                                  BILANŢ</t>
  </si>
  <si>
    <t>CATEGORIA DISCIPLINEI</t>
  </si>
  <si>
    <t>Total nr. ore
fizice</t>
  </si>
  <si>
    <t xml:space="preserve">DISCIPLINE OBLIGATORII </t>
  </si>
  <si>
    <t xml:space="preserve">Practică </t>
  </si>
  <si>
    <t xml:space="preserve">DISCIPLINE OPŢIONALE </t>
  </si>
  <si>
    <t>DISCIPLINE FACULTATIVE</t>
  </si>
  <si>
    <t>Nr. de ore</t>
  </si>
  <si>
    <t>Aplicaţii</t>
  </si>
  <si>
    <t>DISCIPLINE ÎN DOMENIU</t>
  </si>
  <si>
    <t>NUMĂR ORE CURS / ORE APLICAŢII</t>
  </si>
  <si>
    <t>Nr. forme de verificare</t>
  </si>
  <si>
    <t>crt.</t>
  </si>
  <si>
    <t>An I</t>
  </si>
  <si>
    <t>An II</t>
  </si>
  <si>
    <t>Examen</t>
  </si>
  <si>
    <t>Colocviu</t>
  </si>
  <si>
    <t>Proiect</t>
  </si>
  <si>
    <t xml:space="preserve">Facultatea de Istorie şi Geografie </t>
  </si>
  <si>
    <t xml:space="preserve"> I.   Cerinţe pentru obţinerea diplomei</t>
  </si>
  <si>
    <t>II</t>
  </si>
  <si>
    <t>DF0101</t>
  </si>
  <si>
    <t>RECAPITULAŢIE</t>
  </si>
  <si>
    <t>1E</t>
  </si>
  <si>
    <t>TOTAL OBLIGATORII ŞI OPŢIONALE</t>
  </si>
  <si>
    <t>TOTAL ORE PROGRAM DE STUDIU</t>
  </si>
  <si>
    <r>
      <t xml:space="preserve">                                                       </t>
    </r>
    <r>
      <rPr>
        <b/>
        <sz val="9"/>
        <rFont val="Arial"/>
        <family val="2"/>
      </rPr>
      <t>TOTAL</t>
    </r>
  </si>
  <si>
    <t>%        realizat</t>
  </si>
  <si>
    <t>Competenţe profesionale</t>
  </si>
  <si>
    <t>Competenţe transversale</t>
  </si>
  <si>
    <t>DF0102</t>
  </si>
  <si>
    <t>1C</t>
  </si>
  <si>
    <t>3E, 2C</t>
  </si>
  <si>
    <t>Forma de învăţământ: cu frecvenţă</t>
  </si>
  <si>
    <t>Professional competences</t>
  </si>
  <si>
    <t>Stagiu de elaborare a lucrării de licenţă (2 săptămâni/60 de ore)</t>
  </si>
  <si>
    <t>Transversal competences</t>
  </si>
  <si>
    <t>credite conform planului de învățământ</t>
  </si>
  <si>
    <t>credite la examenul de finalizare studii</t>
  </si>
  <si>
    <t>Structura anului universitar</t>
  </si>
  <si>
    <t>Nr. săptămâni</t>
  </si>
  <si>
    <t>Anul de studii</t>
  </si>
  <si>
    <t>*Discipline obligatorii + opţionale</t>
  </si>
  <si>
    <t>Domeniul: Filosofie</t>
  </si>
  <si>
    <t xml:space="preserve">Introducere in filosofie </t>
  </si>
  <si>
    <t xml:space="preserve">Istoria filosofiei antice </t>
  </si>
  <si>
    <t>Logică generală</t>
  </si>
  <si>
    <t>Estetică</t>
  </si>
  <si>
    <t>Istoria filosofiei medievale</t>
  </si>
  <si>
    <t>Istoria filosofiei moderne</t>
  </si>
  <si>
    <t>Epistemologie</t>
  </si>
  <si>
    <t>Ontologie</t>
  </si>
  <si>
    <t>Istoria filosofiei româneşti</t>
  </si>
  <si>
    <t>Filosofia limbajului</t>
  </si>
  <si>
    <t>Istoria şi filosofia religiilor</t>
  </si>
  <si>
    <t>Istoria filosofiei contemporane</t>
  </si>
  <si>
    <t>Antropologie filosofică</t>
  </si>
  <si>
    <t>Filosofie politică</t>
  </si>
  <si>
    <t>Metafizică</t>
  </si>
  <si>
    <t>Filosofia minţii</t>
  </si>
  <si>
    <t>Hermeneutică filosofică</t>
  </si>
  <si>
    <t>Fenomenologie</t>
  </si>
  <si>
    <t>Retorică</t>
  </si>
  <si>
    <t>Etică</t>
  </si>
  <si>
    <t>DF0301</t>
  </si>
  <si>
    <t>Filosofia unificării europene</t>
  </si>
  <si>
    <t>Cod disciplină USVFIGF</t>
  </si>
  <si>
    <t>3E, 3C</t>
  </si>
  <si>
    <t>C1 Identificarea şi aplicarea adecvată  a fundamentelor teoretice şi istorice ale filosofiei:  presupoziții, principii, valori, etici, modalități de gândire şi practici .
C2 Ordonarea şi formularea de idei, teme şi probleme filosofice generale şi de ramură .
C3 Identificarea prin gândire critică (analiză şi evaluare logică) a punctelor tari şi slabe ale unor soluții, concluzii sau abordări alternative de probleme.
C4 Evidențierea cauzelor, principiilor şi semnificațiilor acțiunilor, experienței şi existenței umane
C5 Producerea/ proiectarea şi comunicarea de idei/cunoștințe filosofice .
C6 Medierea interumană şi interculturală prin identificarea, analiza şi soluționarea unor probleme interumane şi interculturale.</t>
  </si>
  <si>
    <t>C1 Appropriate identification and application of the theoretical and historical foundations of philosophy: presuppositions, principles, values, ethics, ways of thinking and practices.
C2 Ordering and formulation of general and branch philosophical ideas, themes and issues.
C3 Identification by critical thinking (logical analysis and evaluation) of strengths and weaknesses of solutions, conclusions or alternative approaches to problems.
C4 Highlighting the causes, principles and meanings of actions, experience and human existence.
C5 Production / Design and Communication of Philosophical Ideas / Knowledge.
C6 Inter-human and intercultural mediation by identifying, analyzing and solving inter-human and intercultural problems.</t>
  </si>
  <si>
    <t>DF0103</t>
  </si>
  <si>
    <t>DF0206</t>
  </si>
  <si>
    <t>Practică de specialitate (30 ore)</t>
  </si>
  <si>
    <t>Programul de studiu: Conversie Filosofie</t>
  </si>
  <si>
    <t>Durata studiilor: 2 ani</t>
  </si>
  <si>
    <t>DS0104</t>
  </si>
  <si>
    <t>DF0207</t>
  </si>
  <si>
    <t>Cod disciplină USV...</t>
  </si>
  <si>
    <t>I* - ore de studiu individual</t>
  </si>
  <si>
    <t>3E,
1C</t>
  </si>
  <si>
    <t>3E, 1C</t>
  </si>
  <si>
    <t>A</t>
  </si>
  <si>
    <t>T</t>
  </si>
  <si>
    <t>Oblig</t>
  </si>
  <si>
    <t>Opţionale</t>
  </si>
  <si>
    <t xml:space="preserve">Total </t>
  </si>
  <si>
    <t>Facult</t>
  </si>
  <si>
    <t>Curs/aplicatii min 0,8 max 1,2</t>
  </si>
  <si>
    <t>ore fizice min 26 max 28</t>
  </si>
  <si>
    <t>Anul I</t>
  </si>
  <si>
    <t>Anul II</t>
  </si>
  <si>
    <t>Anul III</t>
  </si>
  <si>
    <t>Anul IV</t>
  </si>
  <si>
    <t>Practica</t>
  </si>
  <si>
    <t>I* - studiul individual</t>
  </si>
  <si>
    <t>DF0205</t>
  </si>
  <si>
    <t>DS0109</t>
  </si>
  <si>
    <t>DS0110</t>
  </si>
  <si>
    <t>DF0302</t>
  </si>
  <si>
    <t>DF0303</t>
  </si>
  <si>
    <t>DS0304</t>
  </si>
  <si>
    <t>DF0305</t>
  </si>
  <si>
    <t>DS0408</t>
  </si>
  <si>
    <t>DS0410</t>
  </si>
  <si>
    <t>DS0311</t>
  </si>
  <si>
    <t>DS0312</t>
  </si>
  <si>
    <t>DS0313</t>
  </si>
  <si>
    <t>DS0414</t>
  </si>
  <si>
    <t>DS0415</t>
  </si>
  <si>
    <t>DS0416</t>
  </si>
  <si>
    <t>14**</t>
  </si>
  <si>
    <t>* Cuprinde şi 2 săptămâni de actvităţi practice</t>
  </si>
  <si>
    <t>Forma de verificare</t>
  </si>
  <si>
    <t>Valabil începând cu anul universitar: 2024-2025</t>
  </si>
  <si>
    <t>% impuse</t>
  </si>
  <si>
    <t>% opționale</t>
  </si>
  <si>
    <t>% facultative</t>
  </si>
  <si>
    <t>Didactica Filosofiei</t>
  </si>
  <si>
    <t>Teoria și filosofia psihologiei</t>
  </si>
  <si>
    <t>Consiliere filosofică</t>
  </si>
  <si>
    <t>Practică pedagogică (în învăţământul preuniversitar obligatoriu)</t>
  </si>
  <si>
    <t>Semiotică</t>
  </si>
  <si>
    <t>Etică aplicată</t>
  </si>
  <si>
    <t>Metode de cercetare în științele umane</t>
  </si>
  <si>
    <t>Etica cercetării</t>
  </si>
  <si>
    <t>DS0208</t>
  </si>
  <si>
    <t>Bioetică</t>
  </si>
  <si>
    <t>DS0111</t>
  </si>
  <si>
    <t>Logică simbolică</t>
  </si>
  <si>
    <t>DF0406</t>
  </si>
  <si>
    <t>DS0407</t>
  </si>
  <si>
    <t>DS0409</t>
  </si>
  <si>
    <t>DS0317</t>
  </si>
  <si>
    <t>DS0418</t>
  </si>
  <si>
    <t>DF0212</t>
  </si>
  <si>
    <t>DF0213</t>
  </si>
  <si>
    <t>DF0214</t>
  </si>
  <si>
    <t>DS0115</t>
  </si>
  <si>
    <t>DS0216</t>
  </si>
  <si>
    <t>CT.1. Abordarea în mod realist şi prin argumentare atât teoretică, cât şi practică a unor situații-problemă cu grad mediu de dificultate în vederea soluționării lor eficiente.
CT. 2. Autoevaluarea nevoii de formare profesională în scopul dezvoltării autonomiei personale, inserției şi adaptabilității la cerințele pieței muncii.</t>
  </si>
  <si>
    <t>CS1</t>
  </si>
  <si>
    <t>CS2</t>
  </si>
  <si>
    <t>CS3</t>
  </si>
  <si>
    <t>CS4</t>
  </si>
  <si>
    <t>CT1</t>
  </si>
  <si>
    <t>CT2</t>
  </si>
  <si>
    <t>Disciplina</t>
  </si>
  <si>
    <t>Credite</t>
  </si>
  <si>
    <t>Ciclul de studii: licență</t>
  </si>
  <si>
    <t>CT.1. The realistic approach and through both theoretical and practical argumentation of problem-situations with medium degree of difficulty in order to solve them effectively.
CT. 2. Self-assessment of the need for professional training in order to develop personal autonomy, insertion and adaptability to the requirements of the labor market.</t>
  </si>
  <si>
    <t>%        recomandat</t>
  </si>
  <si>
    <t>-</t>
  </si>
  <si>
    <t>`</t>
  </si>
  <si>
    <t>%
recomandat</t>
  </si>
  <si>
    <t>100%</t>
  </si>
  <si>
    <t>credite</t>
  </si>
  <si>
    <t> Grila de repartizare a creditelor pe competențe si discipline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</si>
</sst>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lei&quot;_-;\-* #,##0.00\ &quot;lei&quot;_-;_-* &quot;-&quot;??\ &quot;lei&quot;_-;_-@_-"/>
    <numFmt numFmtId="209" formatCode="0.0%"/>
  </numFmts>
  <fonts count="50" x14ac:knownFonts="1">
    <font>
      <sz val="10"/>
      <name val="Arial"/>
    </font>
    <font>
      <sz val="10"/>
      <name val="Arial"/>
    </font>
    <font>
      <sz val="8"/>
      <name val="Arial"/>
      <family val="2"/>
    </font>
    <font>
      <sz val="10"/>
      <name val="Arial"/>
      <family val="2"/>
    </font>
    <font>
      <sz val="8"/>
      <name val="Arial"/>
      <family val="2"/>
      <charset val="238"/>
    </font>
    <font>
      <b/>
      <sz val="8"/>
      <name val="Arial"/>
      <family val="2"/>
      <charset val="238"/>
    </font>
    <font>
      <sz val="10"/>
      <name val="Arial"/>
      <family val="2"/>
      <charset val="238"/>
    </font>
    <font>
      <b/>
      <sz val="10"/>
      <name val="Arial"/>
      <family val="2"/>
    </font>
    <font>
      <b/>
      <sz val="8"/>
      <name val="Arial"/>
      <family val="2"/>
    </font>
    <font>
      <b/>
      <sz val="10"/>
      <name val="Arial"/>
      <family val="2"/>
      <charset val="238"/>
    </font>
    <font>
      <sz val="10"/>
      <color indexed="8"/>
      <name val="Arial"/>
      <family val="2"/>
    </font>
    <font>
      <b/>
      <sz val="10"/>
      <color indexed="8"/>
      <name val="Arial"/>
      <family val="2"/>
    </font>
    <font>
      <sz val="8"/>
      <color indexed="8"/>
      <name val="Arial"/>
      <family val="2"/>
    </font>
    <font>
      <b/>
      <sz val="8"/>
      <color indexed="8"/>
      <name val="Arial"/>
      <family val="2"/>
    </font>
    <font>
      <sz val="10"/>
      <name val="Times New Roman"/>
      <family val="1"/>
    </font>
    <font>
      <b/>
      <sz val="9"/>
      <name val="Arial"/>
      <family val="2"/>
    </font>
    <font>
      <sz val="7"/>
      <name val="Arial"/>
      <family val="2"/>
    </font>
    <font>
      <sz val="9"/>
      <name val="Arial"/>
      <family val="2"/>
    </font>
    <font>
      <sz val="7"/>
      <name val="Arial"/>
      <family val="2"/>
      <charset val="238"/>
    </font>
    <font>
      <b/>
      <sz val="12"/>
      <name val="Arial"/>
      <family val="2"/>
    </font>
    <font>
      <b/>
      <sz val="8"/>
      <color indexed="10"/>
      <name val="Arial"/>
      <family val="2"/>
    </font>
    <font>
      <sz val="10"/>
      <name val="Arial CE"/>
      <family val="2"/>
      <charset val="238"/>
    </font>
    <font>
      <b/>
      <sz val="8"/>
      <name val="Arial CE"/>
      <family val="2"/>
      <charset val="238"/>
    </font>
    <font>
      <b/>
      <sz val="14"/>
      <name val="Arial"/>
      <family val="2"/>
    </font>
    <font>
      <b/>
      <sz val="9"/>
      <name val="Arial CE"/>
    </font>
    <font>
      <b/>
      <sz val="9"/>
      <name val="Arial CE"/>
      <family val="2"/>
      <charset val="238"/>
    </font>
    <font>
      <b/>
      <sz val="10"/>
      <name val="Arial CE"/>
    </font>
    <font>
      <b/>
      <sz val="14"/>
      <name val="Arial CE"/>
    </font>
    <font>
      <sz val="8"/>
      <name val="Arial CE"/>
      <family val="2"/>
      <charset val="238"/>
    </font>
    <font>
      <b/>
      <sz val="10"/>
      <name val="Arial CE"/>
      <family val="2"/>
      <charset val="238"/>
    </font>
    <font>
      <sz val="9"/>
      <name val="Arial"/>
      <family val="2"/>
      <charset val="238"/>
    </font>
    <font>
      <b/>
      <sz val="9"/>
      <name val="Arial"/>
      <family val="2"/>
      <charset val="238"/>
    </font>
    <font>
      <sz val="8"/>
      <color indexed="8"/>
      <name val="Arial"/>
      <family val="2"/>
    </font>
    <font>
      <sz val="10"/>
      <color indexed="8"/>
      <name val="Arial"/>
      <family val="2"/>
      <charset val="238"/>
    </font>
    <font>
      <sz val="8"/>
      <color indexed="8"/>
      <name val="Arial"/>
      <family val="2"/>
      <charset val="238"/>
    </font>
    <font>
      <b/>
      <sz val="10"/>
      <color indexed="8"/>
      <name val="Calibri"/>
      <family val="2"/>
    </font>
    <font>
      <sz val="12"/>
      <name val="Arial"/>
      <family val="2"/>
    </font>
    <font>
      <sz val="8"/>
      <name val="Arial"/>
      <family val="2"/>
    </font>
    <font>
      <b/>
      <sz val="11"/>
      <name val="Arial"/>
      <family val="2"/>
      <charset val="238"/>
    </font>
    <font>
      <sz val="11"/>
      <name val="Arial"/>
      <family val="2"/>
      <charset val="238"/>
    </font>
    <font>
      <sz val="11"/>
      <color indexed="8"/>
      <name val="Arial"/>
      <family val="2"/>
      <charset val="238"/>
    </font>
    <font>
      <b/>
      <sz val="11"/>
      <color indexed="8"/>
      <name val="Arial"/>
      <family val="2"/>
      <charset val="238"/>
    </font>
    <font>
      <sz val="8"/>
      <name val="Times New Roman"/>
      <family val="1"/>
    </font>
    <font>
      <sz val="10"/>
      <color indexed="10"/>
      <name val="Arial"/>
      <family val="2"/>
    </font>
    <font>
      <sz val="8"/>
      <color indexed="10"/>
      <name val="Arial"/>
      <family val="2"/>
    </font>
    <font>
      <b/>
      <sz val="8"/>
      <name val="Arial CE"/>
    </font>
    <font>
      <sz val="9"/>
      <color indexed="81"/>
      <name val="Tahoma"/>
      <family val="2"/>
    </font>
    <font>
      <b/>
      <sz val="9"/>
      <color indexed="81"/>
      <name val="Tahoma"/>
      <family val="2"/>
    </font>
    <font>
      <sz val="8"/>
      <color theme="1"/>
      <name val="Arial"/>
      <family val="2"/>
    </font>
    <font>
      <sz val="12"/>
      <color rgb="FF222222"/>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indexed="11"/>
        <bgColor indexed="64"/>
      </patternFill>
    </fill>
  </fills>
  <borders count="75">
    <border>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s>
  <cellStyleXfs count="5">
    <xf numFmtId="0" fontId="0" fillId="0" borderId="0"/>
    <xf numFmtId="44" fontId="3" fillId="0" borderId="0" applyFont="0" applyFill="0" applyBorder="0" applyAlignment="0" applyProtection="0"/>
    <xf numFmtId="0" fontId="3" fillId="0" borderId="0"/>
    <xf numFmtId="0" fontId="6" fillId="0" borderId="0"/>
    <xf numFmtId="9" fontId="1" fillId="0" borderId="0" applyFont="0" applyFill="0" applyBorder="0" applyAlignment="0" applyProtection="0"/>
  </cellStyleXfs>
  <cellXfs count="679">
    <xf numFmtId="0" fontId="0" fillId="0" borderId="0" xfId="0"/>
    <xf numFmtId="0" fontId="3" fillId="0" borderId="0" xfId="2"/>
    <xf numFmtId="0" fontId="8" fillId="0" borderId="0" xfId="2" applyFont="1"/>
    <xf numFmtId="0" fontId="8" fillId="0" borderId="0" xfId="2" applyFont="1" applyAlignment="1">
      <alignment horizontal="left"/>
    </xf>
    <xf numFmtId="0" fontId="2" fillId="0" borderId="0" xfId="2" applyFont="1" applyAlignment="1">
      <alignment horizontal="center"/>
    </xf>
    <xf numFmtId="0" fontId="20" fillId="0" borderId="0" xfId="2" applyFont="1" applyAlignment="1">
      <alignment horizontal="center"/>
    </xf>
    <xf numFmtId="0" fontId="21" fillId="0" borderId="0" xfId="2" applyFont="1"/>
    <xf numFmtId="0" fontId="22" fillId="0" borderId="0" xfId="2" applyFont="1" applyAlignment="1">
      <alignment horizontal="left"/>
    </xf>
    <xf numFmtId="0" fontId="22" fillId="0" borderId="0" xfId="2" applyFont="1" applyAlignment="1">
      <alignment horizontal="center"/>
    </xf>
    <xf numFmtId="0" fontId="3" fillId="0" borderId="0" xfId="2" applyAlignment="1">
      <alignment horizontal="center"/>
    </xf>
    <xf numFmtId="0" fontId="5" fillId="0" borderId="0" xfId="2" applyFont="1" applyAlignment="1">
      <alignment horizontal="center"/>
    </xf>
    <xf numFmtId="0" fontId="19" fillId="0" borderId="0" xfId="2" applyFont="1" applyAlignment="1">
      <alignment horizontal="center"/>
    </xf>
    <xf numFmtId="0" fontId="29" fillId="0" borderId="0" xfId="2" applyFont="1" applyAlignment="1">
      <alignment horizontal="center"/>
    </xf>
    <xf numFmtId="0" fontId="31" fillId="0" borderId="0" xfId="2" applyFont="1" applyAlignment="1">
      <alignment horizontal="center" vertical="center"/>
    </xf>
    <xf numFmtId="0" fontId="10" fillId="0" borderId="0" xfId="2" applyFont="1" applyAlignment="1">
      <alignment horizontal="justify"/>
    </xf>
    <xf numFmtId="0" fontId="30" fillId="0" borderId="0" xfId="2" applyFont="1" applyFill="1" applyAlignment="1">
      <alignment horizontal="center" vertical="top" wrapText="1"/>
    </xf>
    <xf numFmtId="0" fontId="22" fillId="0" borderId="0" xfId="2" applyFont="1" applyFill="1" applyAlignment="1">
      <alignment horizontal="center"/>
    </xf>
    <xf numFmtId="0" fontId="10" fillId="0" borderId="0" xfId="2" applyFont="1" applyAlignment="1">
      <alignment horizontal="center"/>
    </xf>
    <xf numFmtId="0" fontId="22" fillId="0" borderId="0" xfId="2" applyFont="1" applyFill="1"/>
    <xf numFmtId="0" fontId="24" fillId="0" borderId="0" xfId="2" applyFont="1" applyFill="1" applyAlignment="1">
      <alignment horizontal="center"/>
    </xf>
    <xf numFmtId="0" fontId="25" fillId="0" borderId="0" xfId="2" applyFont="1" applyFill="1" applyAlignment="1">
      <alignment horizontal="center"/>
    </xf>
    <xf numFmtId="0" fontId="26" fillId="0" borderId="0" xfId="2" applyFont="1" applyFill="1"/>
    <xf numFmtId="0" fontId="23" fillId="0" borderId="0" xfId="2" applyFont="1" applyFill="1" applyAlignment="1">
      <alignment horizontal="center"/>
    </xf>
    <xf numFmtId="0" fontId="28" fillId="0" borderId="0" xfId="2" applyFont="1" applyFill="1"/>
    <xf numFmtId="0" fontId="2" fillId="0" borderId="0" xfId="2" applyFont="1" applyFill="1"/>
    <xf numFmtId="0" fontId="21" fillId="0" borderId="0" xfId="2" applyFont="1" applyFill="1"/>
    <xf numFmtId="0" fontId="21" fillId="0" borderId="0" xfId="2" applyFont="1" applyFill="1" applyAlignment="1"/>
    <xf numFmtId="0" fontId="8" fillId="0" borderId="0" xfId="2" applyFont="1" applyFill="1" applyBorder="1" applyAlignment="1">
      <alignment horizontal="center"/>
    </xf>
    <xf numFmtId="0" fontId="2" fillId="0" borderId="0" xfId="2" applyFont="1" applyFill="1" applyBorder="1" applyAlignment="1">
      <alignment horizontal="center"/>
    </xf>
    <xf numFmtId="0" fontId="8" fillId="0" borderId="0" xfId="2" applyFont="1" applyFill="1" applyAlignment="1">
      <alignment horizontal="center"/>
    </xf>
    <xf numFmtId="0" fontId="5" fillId="0" borderId="0" xfId="2" applyFont="1" applyFill="1" applyAlignment="1">
      <alignment horizontal="center"/>
    </xf>
    <xf numFmtId="0" fontId="3" fillId="0" borderId="0" xfId="2" applyFont="1" applyFill="1" applyAlignment="1">
      <alignment horizontal="center"/>
    </xf>
    <xf numFmtId="0" fontId="3" fillId="0" borderId="0" xfId="2" applyFont="1" applyFill="1"/>
    <xf numFmtId="0" fontId="3" fillId="0" borderId="0" xfId="2" applyFont="1" applyFill="1" applyBorder="1"/>
    <xf numFmtId="0" fontId="3" fillId="0" borderId="0" xfId="0" applyFont="1" applyFill="1" applyProtection="1">
      <protection locked="0"/>
    </xf>
    <xf numFmtId="0" fontId="7" fillId="0" borderId="0" xfId="0" applyFont="1" applyFill="1" applyAlignment="1" applyProtection="1">
      <alignment horizontal="centerContinuous"/>
      <protection locked="0"/>
    </xf>
    <xf numFmtId="0" fontId="10" fillId="0" borderId="0" xfId="0" applyFont="1" applyProtection="1">
      <protection locked="0"/>
    </xf>
    <xf numFmtId="0" fontId="2" fillId="0" borderId="0" xfId="0" applyFont="1" applyFill="1" applyAlignment="1" applyProtection="1">
      <alignment horizontal="center"/>
      <protection locked="0"/>
    </xf>
    <xf numFmtId="0" fontId="3" fillId="0" borderId="0" xfId="0" applyFont="1" applyFill="1" applyAlignment="1" applyProtection="1">
      <alignment horizontal="center"/>
      <protection locked="0"/>
    </xf>
    <xf numFmtId="0" fontId="23" fillId="0" borderId="0" xfId="0" applyFont="1" applyFill="1" applyBorder="1" applyAlignment="1" applyProtection="1">
      <alignment horizontal="centerContinuous"/>
      <protection locked="0"/>
    </xf>
    <xf numFmtId="0" fontId="2" fillId="0" borderId="1" xfId="0" applyFont="1" applyFill="1" applyBorder="1" applyAlignment="1" applyProtection="1">
      <alignment horizontal="center" vertical="center" wrapText="1"/>
      <protection locked="0"/>
    </xf>
    <xf numFmtId="0" fontId="3" fillId="0" borderId="0" xfId="0" applyFont="1" applyFill="1" applyAlignment="1" applyProtection="1">
      <alignment vertical="center"/>
      <protection locked="0"/>
    </xf>
    <xf numFmtId="0" fontId="3" fillId="0" borderId="0" xfId="0" applyFont="1" applyFill="1" applyBorder="1" applyProtection="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protection locked="0"/>
    </xf>
    <xf numFmtId="0" fontId="2" fillId="0" borderId="0" xfId="0" applyFont="1" applyFill="1" applyProtection="1">
      <protection locked="0"/>
    </xf>
    <xf numFmtId="0" fontId="36" fillId="0" borderId="0" xfId="0" applyFont="1" applyFill="1" applyBorder="1" applyAlignment="1" applyProtection="1">
      <alignment horizontal="centerContinuous"/>
      <protection locked="0"/>
    </xf>
    <xf numFmtId="1" fontId="2"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right"/>
      <protection locked="0"/>
    </xf>
    <xf numFmtId="0" fontId="4" fillId="0" borderId="0" xfId="0" applyFont="1" applyFill="1" applyAlignment="1" applyProtection="1">
      <alignment horizontal="center"/>
      <protection locked="0"/>
    </xf>
    <xf numFmtId="0" fontId="4" fillId="0" borderId="0" xfId="0" applyFont="1" applyFill="1" applyProtection="1">
      <protection locked="0"/>
    </xf>
    <xf numFmtId="0" fontId="6" fillId="0" borderId="0" xfId="0" applyFont="1" applyFill="1" applyProtection="1">
      <protection locked="0"/>
    </xf>
    <xf numFmtId="0" fontId="2" fillId="0" borderId="0" xfId="0" applyFont="1" applyFill="1" applyBorder="1" applyAlignment="1" applyProtection="1">
      <alignment horizontal="center"/>
      <protection locked="0"/>
    </xf>
    <xf numFmtId="0" fontId="10" fillId="0" borderId="0" xfId="0" applyFont="1" applyFill="1" applyProtection="1">
      <protection locked="0"/>
    </xf>
    <xf numFmtId="0" fontId="10" fillId="0" borderId="0" xfId="0" applyFont="1" applyFill="1" applyAlignment="1" applyProtection="1">
      <alignment horizontal="center"/>
      <protection locked="0"/>
    </xf>
    <xf numFmtId="0" fontId="12" fillId="0" borderId="0" xfId="0" applyFont="1" applyFill="1" applyProtection="1">
      <protection locked="0"/>
    </xf>
    <xf numFmtId="0" fontId="10" fillId="0" borderId="0" xfId="0" applyFont="1" applyAlignment="1" applyProtection="1">
      <alignment horizontal="center"/>
      <protection locked="0"/>
    </xf>
    <xf numFmtId="0" fontId="0" fillId="0" borderId="0" xfId="0" applyFill="1" applyProtection="1">
      <protection locked="0"/>
    </xf>
    <xf numFmtId="0" fontId="11" fillId="0" borderId="0" xfId="0" applyFont="1" applyFill="1" applyAlignment="1" applyProtection="1">
      <alignment horizontal="centerContinuous"/>
      <protection locked="0"/>
    </xf>
    <xf numFmtId="0" fontId="10" fillId="0" borderId="0" xfId="0" applyFont="1" applyAlignment="1" applyProtection="1">
      <protection locked="0"/>
    </xf>
    <xf numFmtId="0" fontId="13" fillId="0" borderId="0" xfId="0" applyFont="1" applyAlignment="1" applyProtection="1">
      <alignment horizontal="center"/>
      <protection locked="0"/>
    </xf>
    <xf numFmtId="0" fontId="20" fillId="0" borderId="0" xfId="0" applyFont="1" applyFill="1" applyAlignment="1" applyProtection="1">
      <alignment horizontal="center"/>
      <protection locked="0"/>
    </xf>
    <xf numFmtId="0" fontId="12" fillId="0" borderId="0" xfId="0" applyFont="1" applyAlignment="1" applyProtection="1">
      <alignment horizontal="center"/>
      <protection locked="0"/>
    </xf>
    <xf numFmtId="0" fontId="6" fillId="0" borderId="0" xfId="0" applyFont="1" applyFill="1" applyAlignment="1" applyProtection="1">
      <alignment horizontal="center"/>
      <protection locked="0"/>
    </xf>
    <xf numFmtId="0" fontId="33" fillId="0" borderId="0" xfId="0" applyFont="1" applyFill="1" applyProtection="1">
      <protection locked="0"/>
    </xf>
    <xf numFmtId="0" fontId="12"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2" fillId="0" borderId="0" xfId="0" applyFont="1" applyFill="1" applyBorder="1" applyProtection="1">
      <protection locked="0"/>
    </xf>
    <xf numFmtId="1" fontId="12" fillId="0" borderId="0" xfId="0" applyNumberFormat="1" applyFont="1" applyFill="1" applyBorder="1" applyProtection="1">
      <protection locked="0"/>
    </xf>
    <xf numFmtId="0" fontId="3" fillId="0" borderId="0" xfId="2" applyProtection="1">
      <protection locked="0"/>
    </xf>
    <xf numFmtId="0" fontId="2" fillId="0" borderId="0" xfId="2" applyFont="1" applyAlignment="1" applyProtection="1">
      <alignment horizontal="center"/>
      <protection locked="0"/>
    </xf>
    <xf numFmtId="0" fontId="20" fillId="0" borderId="0" xfId="2" applyFont="1" applyAlignment="1" applyProtection="1">
      <alignment horizontal="center"/>
      <protection locked="0"/>
    </xf>
    <xf numFmtId="0" fontId="3" fillId="0" borderId="0" xfId="2" applyFont="1" applyBorder="1" applyProtection="1">
      <protection locked="0"/>
    </xf>
    <xf numFmtId="0" fontId="3" fillId="0" borderId="0" xfId="2" applyFont="1" applyProtection="1">
      <protection locked="0"/>
    </xf>
    <xf numFmtId="0" fontId="3" fillId="0" borderId="0" xfId="2" applyFont="1" applyBorder="1" applyAlignment="1" applyProtection="1">
      <alignment horizontal="center"/>
      <protection locked="0"/>
    </xf>
    <xf numFmtId="0" fontId="17" fillId="0" borderId="2" xfId="2" applyFont="1" applyBorder="1" applyAlignment="1" applyProtection="1">
      <alignment horizontal="justify" vertical="top" wrapText="1"/>
      <protection locked="0"/>
    </xf>
    <xf numFmtId="0" fontId="17" fillId="0" borderId="3" xfId="2" applyFont="1" applyBorder="1" applyAlignment="1" applyProtection="1">
      <alignment horizontal="justify" vertical="top" wrapText="1"/>
      <protection locked="0"/>
    </xf>
    <xf numFmtId="0" fontId="17" fillId="0" borderId="4" xfId="2" applyFont="1" applyBorder="1" applyAlignment="1" applyProtection="1">
      <alignment horizontal="justify" vertical="top" wrapText="1"/>
      <protection locked="0"/>
    </xf>
    <xf numFmtId="0" fontId="15" fillId="0" borderId="4" xfId="2" applyFont="1" applyBorder="1" applyAlignment="1" applyProtection="1">
      <alignment horizontal="left" vertical="center" wrapText="1"/>
      <protection locked="0"/>
    </xf>
    <xf numFmtId="0" fontId="17" fillId="0" borderId="5" xfId="2" applyFont="1" applyFill="1" applyBorder="1" applyAlignment="1" applyProtection="1">
      <alignment horizontal="center" vertical="center"/>
      <protection locked="0"/>
    </xf>
    <xf numFmtId="0" fontId="17" fillId="0" borderId="5" xfId="2" applyFont="1" applyFill="1" applyBorder="1" applyAlignment="1" applyProtection="1">
      <alignment horizontal="justify" vertical="top" wrapText="1"/>
      <protection locked="0"/>
    </xf>
    <xf numFmtId="0" fontId="17" fillId="0" borderId="6" xfId="2" applyFont="1" applyBorder="1" applyAlignment="1" applyProtection="1">
      <alignment horizontal="center" vertical="center"/>
      <protection locked="0"/>
    </xf>
    <xf numFmtId="0" fontId="15" fillId="0" borderId="6" xfId="2" applyFont="1" applyBorder="1" applyAlignment="1" applyProtection="1">
      <alignment horizontal="left" vertical="top" wrapText="1"/>
      <protection locked="0"/>
    </xf>
    <xf numFmtId="2" fontId="17" fillId="0" borderId="7" xfId="2" applyNumberFormat="1" applyFont="1" applyBorder="1" applyAlignment="1" applyProtection="1">
      <alignment horizontal="center" vertical="center" wrapText="1"/>
      <protection locked="0"/>
    </xf>
    <xf numFmtId="0" fontId="3" fillId="0" borderId="8" xfId="2" applyFont="1" applyBorder="1" applyAlignment="1" applyProtection="1">
      <alignment horizontal="center" vertical="center"/>
      <protection locked="0"/>
    </xf>
    <xf numFmtId="0" fontId="3" fillId="0" borderId="8" xfId="2" applyFont="1" applyBorder="1" applyAlignment="1" applyProtection="1">
      <alignment horizontal="justify" vertical="top" wrapText="1"/>
      <protection locked="0"/>
    </xf>
    <xf numFmtId="0" fontId="3" fillId="0" borderId="8" xfId="2" applyFont="1" applyBorder="1" applyProtection="1">
      <protection locked="0"/>
    </xf>
    <xf numFmtId="2" fontId="3" fillId="0" borderId="8" xfId="2" applyNumberFormat="1" applyFont="1" applyBorder="1" applyAlignment="1" applyProtection="1">
      <alignment horizontal="center" vertical="top" wrapText="1"/>
      <protection locked="0"/>
    </xf>
    <xf numFmtId="0" fontId="3" fillId="0" borderId="0" xfId="2" applyFont="1" applyBorder="1" applyAlignment="1" applyProtection="1">
      <alignment horizontal="center" vertical="center"/>
      <protection locked="0"/>
    </xf>
    <xf numFmtId="0" fontId="3" fillId="0" borderId="0" xfId="2" applyFont="1" applyBorder="1" applyAlignment="1" applyProtection="1">
      <alignment horizontal="justify" vertical="top" wrapText="1"/>
      <protection locked="0"/>
    </xf>
    <xf numFmtId="2" fontId="3" fillId="0" borderId="0" xfId="2" applyNumberFormat="1" applyFont="1" applyBorder="1" applyAlignment="1" applyProtection="1">
      <alignment horizontal="center" vertical="top" wrapText="1"/>
      <protection locked="0"/>
    </xf>
    <xf numFmtId="0" fontId="3" fillId="0" borderId="0" xfId="2" applyFont="1" applyBorder="1" applyAlignment="1" applyProtection="1">
      <alignment horizontal="center" vertical="top" wrapText="1"/>
      <protection locked="0"/>
    </xf>
    <xf numFmtId="0" fontId="3" fillId="0" borderId="5" xfId="2" applyFont="1" applyBorder="1" applyAlignment="1" applyProtection="1">
      <alignment horizontal="center"/>
      <protection locked="0"/>
    </xf>
    <xf numFmtId="0" fontId="3" fillId="0" borderId="0" xfId="2" applyBorder="1" applyProtection="1">
      <protection locked="0"/>
    </xf>
    <xf numFmtId="0" fontId="17" fillId="0" borderId="4" xfId="2" applyFont="1" applyBorder="1" applyAlignment="1" applyProtection="1">
      <alignment horizontal="center" vertical="center"/>
      <protection locked="0"/>
    </xf>
    <xf numFmtId="0" fontId="17" fillId="0" borderId="1" xfId="2" applyFont="1" applyBorder="1" applyAlignment="1" applyProtection="1">
      <alignment horizontal="justify" vertical="top" wrapText="1"/>
      <protection locked="0"/>
    </xf>
    <xf numFmtId="1" fontId="17" fillId="0" borderId="9" xfId="2" applyNumberFormat="1" applyFont="1" applyBorder="1" applyAlignment="1" applyProtection="1">
      <alignment horizontal="center" vertical="center"/>
      <protection locked="0"/>
    </xf>
    <xf numFmtId="0" fontId="17" fillId="0" borderId="10" xfId="2" applyFont="1" applyBorder="1" applyProtection="1">
      <protection locked="0"/>
    </xf>
    <xf numFmtId="0" fontId="17" fillId="0" borderId="10" xfId="2" applyFont="1" applyBorder="1" applyAlignment="1" applyProtection="1">
      <alignment horizontal="center" vertical="center" wrapText="1"/>
      <protection locked="0"/>
    </xf>
    <xf numFmtId="0" fontId="3" fillId="0" borderId="0" xfId="2" applyFont="1" applyBorder="1" applyAlignment="1" applyProtection="1">
      <alignment vertical="top" wrapText="1"/>
      <protection locked="0"/>
    </xf>
    <xf numFmtId="0" fontId="17" fillId="0" borderId="10" xfId="2" applyFont="1" applyBorder="1" applyAlignment="1" applyProtection="1">
      <alignment vertical="top" wrapText="1"/>
      <protection locked="0"/>
    </xf>
    <xf numFmtId="0" fontId="3" fillId="0" borderId="11" xfId="2" applyFont="1" applyBorder="1" applyAlignment="1" applyProtection="1">
      <alignment horizontal="center"/>
      <protection locked="0"/>
    </xf>
    <xf numFmtId="0" fontId="17" fillId="0" borderId="12" xfId="2" applyFont="1" applyBorder="1" applyAlignment="1" applyProtection="1">
      <alignment horizontal="center"/>
      <protection locked="0"/>
    </xf>
    <xf numFmtId="0" fontId="17" fillId="0" borderId="13" xfId="2" applyFont="1" applyBorder="1" applyProtection="1">
      <protection locked="0"/>
    </xf>
    <xf numFmtId="0" fontId="17" fillId="0" borderId="14" xfId="2" applyFont="1" applyBorder="1" applyAlignment="1" applyProtection="1">
      <alignment horizontal="center"/>
      <protection locked="0"/>
    </xf>
    <xf numFmtId="0" fontId="17" fillId="0" borderId="15" xfId="2" applyFont="1" applyBorder="1" applyProtection="1">
      <protection locked="0"/>
    </xf>
    <xf numFmtId="0" fontId="17" fillId="0" borderId="16" xfId="2" applyFont="1" applyBorder="1" applyAlignment="1" applyProtection="1">
      <alignment horizontal="center"/>
      <protection locked="0"/>
    </xf>
    <xf numFmtId="0" fontId="17" fillId="0" borderId="17" xfId="2" applyFont="1" applyBorder="1" applyAlignment="1" applyProtection="1">
      <alignment horizontal="center"/>
      <protection locked="0"/>
    </xf>
    <xf numFmtId="0" fontId="17" fillId="0" borderId="10" xfId="2" applyFont="1" applyBorder="1" applyAlignment="1" applyProtection="1">
      <alignment horizontal="center"/>
      <protection locked="0"/>
    </xf>
    <xf numFmtId="0" fontId="15" fillId="0" borderId="18" xfId="2" applyFont="1" applyBorder="1" applyAlignment="1" applyProtection="1">
      <alignment horizontal="right"/>
      <protection locked="0"/>
    </xf>
    <xf numFmtId="0" fontId="17" fillId="0" borderId="19" xfId="2" applyFont="1" applyBorder="1" applyAlignment="1" applyProtection="1">
      <alignment horizontal="center"/>
      <protection locked="0"/>
    </xf>
    <xf numFmtId="0" fontId="9" fillId="0" borderId="0" xfId="2" applyFont="1" applyAlignment="1" applyProtection="1">
      <alignment horizontal="left"/>
      <protection locked="0"/>
    </xf>
    <xf numFmtId="0" fontId="2" fillId="0" borderId="20" xfId="0" applyFont="1" applyFill="1" applyBorder="1" applyAlignment="1" applyProtection="1">
      <alignment horizontal="center" vertical="center"/>
      <protection hidden="1"/>
    </xf>
    <xf numFmtId="0" fontId="4" fillId="0" borderId="20" xfId="0" applyFont="1" applyFill="1" applyBorder="1" applyAlignment="1" applyProtection="1">
      <alignment horizontal="center" vertical="center"/>
      <protection hidden="1"/>
    </xf>
    <xf numFmtId="0" fontId="4" fillId="0" borderId="21" xfId="0" applyFont="1" applyFill="1" applyBorder="1" applyAlignment="1" applyProtection="1">
      <alignment horizontal="center" vertical="center"/>
      <protection hidden="1"/>
    </xf>
    <xf numFmtId="0" fontId="2" fillId="0" borderId="21" xfId="0" applyFont="1" applyFill="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1" fontId="17" fillId="0" borderId="11" xfId="2" applyNumberFormat="1" applyFont="1" applyBorder="1" applyAlignment="1" applyProtection="1">
      <alignment horizontal="center" vertical="center"/>
      <protection hidden="1"/>
    </xf>
    <xf numFmtId="10" fontId="17" fillId="0" borderId="6" xfId="2" applyNumberFormat="1" applyFont="1" applyBorder="1" applyAlignment="1" applyProtection="1">
      <alignment horizontal="center" vertical="center" wrapText="1"/>
      <protection hidden="1"/>
    </xf>
    <xf numFmtId="2" fontId="17" fillId="0" borderId="10" xfId="2" applyNumberFormat="1" applyFont="1" applyBorder="1" applyAlignment="1" applyProtection="1">
      <alignment horizontal="center" vertical="top" wrapText="1"/>
      <protection hidden="1"/>
    </xf>
    <xf numFmtId="0" fontId="17" fillId="0" borderId="22" xfId="2" applyFont="1" applyBorder="1" applyAlignment="1" applyProtection="1">
      <alignment horizontal="center"/>
      <protection hidden="1"/>
    </xf>
    <xf numFmtId="0" fontId="17" fillId="0" borderId="23" xfId="2" applyFont="1" applyBorder="1" applyAlignment="1" applyProtection="1">
      <alignment horizontal="center"/>
      <protection hidden="1"/>
    </xf>
    <xf numFmtId="10" fontId="15" fillId="0" borderId="24" xfId="2" applyNumberFormat="1" applyFont="1" applyBorder="1" applyAlignment="1" applyProtection="1">
      <alignment horizontal="center"/>
      <protection hidden="1"/>
    </xf>
    <xf numFmtId="10" fontId="15" fillId="0" borderId="25" xfId="2" applyNumberFormat="1" applyFont="1" applyBorder="1" applyAlignment="1" applyProtection="1">
      <alignment horizontal="center"/>
      <protection hidden="1"/>
    </xf>
    <xf numFmtId="10" fontId="15" fillId="0" borderId="26" xfId="2" applyNumberFormat="1" applyFont="1" applyBorder="1" applyAlignment="1" applyProtection="1">
      <alignment horizontal="center"/>
      <protection hidden="1"/>
    </xf>
    <xf numFmtId="0" fontId="17" fillId="0" borderId="27" xfId="2" applyFont="1" applyBorder="1" applyAlignment="1" applyProtection="1">
      <alignment horizontal="center"/>
      <protection hidden="1"/>
    </xf>
    <xf numFmtId="0" fontId="17" fillId="0" borderId="28" xfId="2" applyFont="1" applyBorder="1" applyAlignment="1" applyProtection="1">
      <alignment horizontal="center"/>
      <protection hidden="1"/>
    </xf>
    <xf numFmtId="0" fontId="17" fillId="0" borderId="20" xfId="2" applyFont="1" applyBorder="1" applyAlignment="1" applyProtection="1">
      <alignment horizontal="center"/>
      <protection hidden="1"/>
    </xf>
    <xf numFmtId="0" fontId="17" fillId="0" borderId="29" xfId="2" applyFont="1" applyBorder="1" applyAlignment="1" applyProtection="1">
      <alignment horizontal="center"/>
      <protection hidden="1"/>
    </xf>
    <xf numFmtId="0" fontId="17" fillId="0" borderId="30" xfId="2" applyFont="1" applyBorder="1" applyAlignment="1" applyProtection="1">
      <alignment horizontal="center"/>
      <protection hidden="1"/>
    </xf>
    <xf numFmtId="0" fontId="15" fillId="0" borderId="27" xfId="2" applyFont="1" applyBorder="1" applyAlignment="1" applyProtection="1">
      <alignment horizontal="center"/>
      <protection hidden="1"/>
    </xf>
    <xf numFmtId="0" fontId="3" fillId="0" borderId="0" xfId="0" applyFont="1" applyFill="1" applyBorder="1"/>
    <xf numFmtId="0" fontId="7" fillId="0" borderId="0" xfId="0" applyFont="1" applyAlignment="1"/>
    <xf numFmtId="0" fontId="35" fillId="2" borderId="0" xfId="2" applyFont="1" applyFill="1" applyAlignment="1">
      <alignment vertical="top" wrapText="1"/>
    </xf>
    <xf numFmtId="0" fontId="2" fillId="0" borderId="31" xfId="0" applyFont="1" applyFill="1" applyBorder="1" applyAlignment="1" applyProtection="1">
      <alignment horizontal="center" vertical="center" wrapText="1"/>
      <protection locked="0"/>
    </xf>
    <xf numFmtId="0" fontId="7" fillId="0" borderId="32" xfId="0" applyFont="1" applyBorder="1" applyAlignment="1">
      <alignment vertical="center"/>
    </xf>
    <xf numFmtId="0" fontId="21" fillId="0" borderId="0" xfId="2" applyFont="1" applyFill="1" applyBorder="1"/>
    <xf numFmtId="0" fontId="3" fillId="0" borderId="0" xfId="2" applyBorder="1"/>
    <xf numFmtId="0" fontId="3" fillId="0" borderId="0" xfId="2" applyFont="1" applyFill="1" applyBorder="1" applyAlignment="1">
      <alignment horizontal="center"/>
    </xf>
    <xf numFmtId="0" fontId="21" fillId="0" borderId="0" xfId="2" applyFont="1" applyFill="1" applyBorder="1" applyAlignment="1">
      <alignment horizontal="center"/>
    </xf>
    <xf numFmtId="0" fontId="2" fillId="0" borderId="0" xfId="2" applyFont="1" applyFill="1" applyBorder="1"/>
    <xf numFmtId="0" fontId="3" fillId="0" borderId="0" xfId="2" applyFont="1" applyFill="1" applyBorder="1" applyAlignment="1">
      <alignment horizontal="left"/>
    </xf>
    <xf numFmtId="0" fontId="7" fillId="0" borderId="0" xfId="2" applyFont="1" applyFill="1" applyBorder="1" applyAlignment="1"/>
    <xf numFmtId="44" fontId="3" fillId="0" borderId="0" xfId="1" applyFont="1" applyFill="1" applyBorder="1" applyAlignment="1">
      <alignment horizontal="center"/>
    </xf>
    <xf numFmtId="0" fontId="21" fillId="0" borderId="0" xfId="2" applyFont="1" applyFill="1" applyBorder="1" applyAlignment="1">
      <alignment horizontal="left"/>
    </xf>
    <xf numFmtId="0" fontId="21" fillId="0" borderId="0" xfId="2" applyFont="1" applyFill="1" applyBorder="1" applyAlignment="1"/>
    <xf numFmtId="0" fontId="8" fillId="0" borderId="0" xfId="2" applyFont="1" applyFill="1" applyBorder="1" applyAlignment="1"/>
    <xf numFmtId="0" fontId="8" fillId="0" borderId="0" xfId="2" applyFont="1" applyFill="1" applyBorder="1" applyAlignment="1">
      <alignment vertical="justify" wrapText="1"/>
    </xf>
    <xf numFmtId="0" fontId="3" fillId="0" borderId="0" xfId="2" applyFont="1" applyFill="1" applyBorder="1" applyAlignment="1"/>
    <xf numFmtId="0" fontId="2" fillId="0" borderId="0" xfId="2" applyFont="1" applyFill="1" applyBorder="1" applyAlignment="1"/>
    <xf numFmtId="2" fontId="3" fillId="0" borderId="0" xfId="2" applyNumberFormat="1" applyFont="1" applyFill="1" applyBorder="1" applyAlignment="1"/>
    <xf numFmtId="2" fontId="7" fillId="0" borderId="0" xfId="2" applyNumberFormat="1" applyFont="1" applyFill="1" applyBorder="1" applyAlignment="1"/>
    <xf numFmtId="0" fontId="3" fillId="0" borderId="0" xfId="2" applyAlignment="1"/>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34" fillId="0" borderId="31" xfId="0" applyFont="1" applyFill="1" applyBorder="1" applyAlignment="1" applyProtection="1">
      <alignment horizontal="center" vertical="center"/>
      <protection locked="0"/>
    </xf>
    <xf numFmtId="0" fontId="40" fillId="0" borderId="0" xfId="2" applyFont="1" applyFill="1" applyAlignment="1">
      <alignment horizontal="justify"/>
    </xf>
    <xf numFmtId="0" fontId="41" fillId="0" borderId="0" xfId="2" applyFont="1" applyFill="1" applyAlignment="1">
      <alignment horizontal="center" vertical="center"/>
    </xf>
    <xf numFmtId="0" fontId="38" fillId="0" borderId="0" xfId="2" applyFont="1" applyFill="1" applyAlignment="1">
      <alignment horizontal="center"/>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48" fillId="0" borderId="0" xfId="0" applyFont="1" applyFill="1" applyBorder="1"/>
    <xf numFmtId="0" fontId="2" fillId="0" borderId="0" xfId="0" applyFont="1" applyFill="1" applyBorder="1" applyAlignment="1">
      <alignment vertical="top" wrapText="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39" fillId="0" borderId="35" xfId="2" applyNumberFormat="1" applyFont="1" applyFill="1" applyBorder="1" applyAlignment="1">
      <alignment vertical="center" wrapText="1"/>
    </xf>
    <xf numFmtId="0" fontId="40" fillId="0" borderId="35" xfId="2" applyFont="1" applyFill="1" applyBorder="1" applyAlignment="1">
      <alignment vertical="center" wrapText="1"/>
    </xf>
    <xf numFmtId="0" fontId="7" fillId="0" borderId="0" xfId="0" applyFont="1" applyAlignment="1">
      <alignment vertical="top"/>
    </xf>
    <xf numFmtId="0" fontId="15" fillId="0" borderId="0" xfId="2" applyFont="1" applyAlignment="1">
      <alignment vertical="center"/>
    </xf>
    <xf numFmtId="0" fontId="22" fillId="0" borderId="0" xfId="2" applyFont="1" applyFill="1" applyAlignment="1"/>
    <xf numFmtId="0" fontId="3" fillId="0" borderId="0" xfId="2" applyFont="1" applyFill="1" applyAlignment="1"/>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1" fontId="15" fillId="0" borderId="10" xfId="2" applyNumberFormat="1" applyFont="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4" fillId="0" borderId="0" xfId="0" applyFont="1" applyBorder="1" applyAlignment="1">
      <alignment horizontal="center" vertical="center"/>
    </xf>
    <xf numFmtId="0" fontId="2" fillId="0" borderId="12" xfId="0" applyFont="1" applyFill="1" applyBorder="1" applyAlignment="1" applyProtection="1">
      <alignment horizontal="center" vertical="center" wrapText="1"/>
      <protection locked="0"/>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12" xfId="0" applyFont="1" applyFill="1" applyBorder="1" applyAlignment="1">
      <alignment vertical="top" wrapText="1"/>
    </xf>
    <xf numFmtId="0" fontId="48" fillId="0" borderId="31" xfId="0" applyFont="1" applyFill="1" applyBorder="1" applyAlignment="1">
      <alignment vertical="top" wrapText="1"/>
    </xf>
    <xf numFmtId="0" fontId="4" fillId="0" borderId="31" xfId="0" applyFont="1" applyFill="1" applyBorder="1" applyAlignment="1" applyProtection="1">
      <alignment horizontal="center" vertical="center" wrapText="1"/>
      <protection locked="0"/>
    </xf>
    <xf numFmtId="0" fontId="2" fillId="0" borderId="9" xfId="0" applyFont="1" applyFill="1" applyBorder="1" applyAlignment="1">
      <alignment horizontal="center" vertical="top" wrapText="1"/>
    </xf>
    <xf numFmtId="0" fontId="4" fillId="0" borderId="1" xfId="0" applyFont="1" applyFill="1" applyBorder="1" applyAlignment="1" applyProtection="1">
      <alignment horizontal="center" vertical="center" wrapText="1"/>
      <protection locked="0"/>
    </xf>
    <xf numFmtId="0" fontId="3" fillId="0" borderId="37"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2" fillId="0" borderId="2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34" fillId="0" borderId="9" xfId="0" applyFont="1" applyFill="1" applyBorder="1" applyAlignment="1" applyProtection="1">
      <alignment horizontal="center" vertical="center"/>
      <protection locked="0"/>
    </xf>
    <xf numFmtId="0" fontId="2" fillId="0" borderId="13" xfId="0" applyFont="1" applyFill="1" applyBorder="1" applyAlignment="1">
      <alignment vertical="top" wrapText="1"/>
    </xf>
    <xf numFmtId="0" fontId="2" fillId="0" borderId="41" xfId="0" applyFont="1" applyFill="1" applyBorder="1" applyAlignment="1">
      <alignment vertical="top" wrapText="1"/>
    </xf>
    <xf numFmtId="0" fontId="2" fillId="0" borderId="42"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2" fillId="0" borderId="42" xfId="0" applyFont="1" applyFill="1" applyBorder="1" applyAlignment="1">
      <alignment vertical="top" wrapText="1"/>
    </xf>
    <xf numFmtId="0" fontId="12" fillId="0" borderId="22" xfId="0" applyFont="1" applyFill="1" applyBorder="1" applyAlignment="1" applyProtection="1">
      <alignment horizontal="center" vertical="center"/>
      <protection hidden="1"/>
    </xf>
    <xf numFmtId="0" fontId="12" fillId="0" borderId="23" xfId="0" applyFont="1" applyFill="1" applyBorder="1" applyAlignment="1" applyProtection="1">
      <alignment horizontal="center" vertical="center"/>
      <protection hidden="1"/>
    </xf>
    <xf numFmtId="0" fontId="34" fillId="0" borderId="12" xfId="0" applyFont="1" applyFill="1" applyBorder="1" applyAlignment="1" applyProtection="1">
      <alignment horizontal="center" vertical="center"/>
      <protection locked="0"/>
    </xf>
    <xf numFmtId="0" fontId="7" fillId="0" borderId="0" xfId="0" applyFont="1"/>
    <xf numFmtId="1" fontId="3" fillId="0" borderId="0" xfId="0" applyNumberFormat="1" applyFont="1"/>
    <xf numFmtId="2" fontId="3" fillId="0" borderId="0" xfId="0" applyNumberFormat="1" applyFont="1" applyAlignment="1">
      <alignment horizontal="center"/>
    </xf>
    <xf numFmtId="2" fontId="0" fillId="0" borderId="0" xfId="0" applyNumberFormat="1"/>
    <xf numFmtId="0" fontId="3" fillId="0" borderId="0" xfId="0" applyFont="1" applyFill="1"/>
    <xf numFmtId="2" fontId="43" fillId="3" borderId="0" xfId="0" applyNumberFormat="1" applyFont="1" applyFill="1"/>
    <xf numFmtId="0" fontId="0" fillId="0" borderId="0" xfId="0" applyFill="1" applyBorder="1"/>
    <xf numFmtId="0" fontId="43" fillId="0" borderId="0" xfId="0" applyFont="1"/>
    <xf numFmtId="0" fontId="3" fillId="4" borderId="0" xfId="0" applyFont="1" applyFill="1" applyBorder="1"/>
    <xf numFmtId="0" fontId="3" fillId="0" borderId="0" xfId="0" applyFont="1"/>
    <xf numFmtId="1" fontId="3" fillId="0" borderId="0" xfId="0" applyNumberFormat="1" applyFont="1" applyFill="1" applyBorder="1"/>
    <xf numFmtId="0" fontId="7" fillId="0" borderId="0" xfId="0" applyFont="1" applyFill="1"/>
    <xf numFmtId="0" fontId="3" fillId="0" borderId="0" xfId="2" applyFont="1" applyFill="1" applyBorder="1" applyProtection="1">
      <protection locked="0"/>
    </xf>
    <xf numFmtId="0" fontId="17" fillId="0" borderId="2" xfId="2" applyFont="1" applyFill="1" applyBorder="1" applyAlignment="1" applyProtection="1">
      <alignment horizontal="center" vertical="center"/>
      <protection hidden="1"/>
    </xf>
    <xf numFmtId="0" fontId="17" fillId="0" borderId="3" xfId="2" applyFont="1" applyFill="1" applyBorder="1" applyAlignment="1" applyProtection="1">
      <alignment horizontal="center" vertical="center"/>
      <protection locked="0"/>
    </xf>
    <xf numFmtId="0" fontId="17" fillId="0" borderId="4" xfId="2" applyFont="1" applyFill="1" applyBorder="1" applyAlignment="1" applyProtection="1">
      <alignment horizontal="center" vertical="center"/>
      <protection hidden="1"/>
    </xf>
    <xf numFmtId="10" fontId="17" fillId="0" borderId="1" xfId="2" applyNumberFormat="1" applyFont="1" applyFill="1" applyBorder="1" applyAlignment="1" applyProtection="1">
      <alignment horizontal="center" vertical="center" wrapText="1"/>
      <protection hidden="1"/>
    </xf>
    <xf numFmtId="0" fontId="15" fillId="0" borderId="4" xfId="2" applyFont="1" applyFill="1" applyBorder="1" applyAlignment="1" applyProtection="1">
      <alignment horizontal="center" vertical="center"/>
      <protection hidden="1"/>
    </xf>
    <xf numFmtId="0" fontId="17" fillId="0" borderId="45" xfId="2" applyFont="1" applyFill="1" applyBorder="1" applyAlignment="1" applyProtection="1">
      <alignment horizontal="center" vertical="center"/>
      <protection hidden="1"/>
    </xf>
    <xf numFmtId="2" fontId="17" fillId="0" borderId="5" xfId="2" applyNumberFormat="1"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wrapText="1"/>
      <protection locked="0"/>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4" xfId="0" applyFont="1" applyFill="1" applyBorder="1" applyAlignment="1">
      <alignment horizontal="center"/>
    </xf>
    <xf numFmtId="0" fontId="2" fillId="0" borderId="46" xfId="0" applyFont="1" applyFill="1" applyBorder="1" applyAlignment="1">
      <alignment horizontal="center"/>
    </xf>
    <xf numFmtId="0" fontId="2" fillId="0" borderId="41" xfId="0" applyFont="1" applyFill="1" applyBorder="1" applyAlignment="1">
      <alignment horizontal="center" vertical="top" wrapText="1"/>
    </xf>
    <xf numFmtId="0" fontId="2" fillId="0" borderId="29" xfId="0" applyFont="1" applyFill="1" applyBorder="1" applyAlignment="1">
      <alignment horizontal="center"/>
    </xf>
    <xf numFmtId="0" fontId="2" fillId="0" borderId="35" xfId="0" applyFont="1" applyFill="1" applyBorder="1" applyAlignment="1">
      <alignment horizontal="center"/>
    </xf>
    <xf numFmtId="0" fontId="2" fillId="0" borderId="25" xfId="0" applyFont="1" applyFill="1" applyBorder="1" applyAlignment="1">
      <alignment horizontal="center"/>
    </xf>
    <xf numFmtId="0" fontId="2" fillId="0" borderId="47" xfId="0" applyFont="1" applyFill="1" applyBorder="1" applyAlignment="1">
      <alignment horizontal="center"/>
    </xf>
    <xf numFmtId="0" fontId="2" fillId="0" borderId="12" xfId="0" applyFont="1" applyFill="1" applyBorder="1" applyAlignment="1">
      <alignment horizontal="center" vertical="top" wrapText="1"/>
    </xf>
    <xf numFmtId="0" fontId="2" fillId="0" borderId="48" xfId="0" applyFont="1" applyFill="1" applyBorder="1" applyAlignment="1">
      <alignment horizontal="center"/>
    </xf>
    <xf numFmtId="0" fontId="2" fillId="0" borderId="49" xfId="0" applyFont="1" applyFill="1" applyBorder="1" applyAlignment="1">
      <alignment horizontal="center"/>
    </xf>
    <xf numFmtId="0" fontId="3" fillId="0" borderId="3" xfId="0" applyFont="1" applyFill="1" applyBorder="1" applyProtection="1">
      <protection locked="0"/>
    </xf>
    <xf numFmtId="0" fontId="2" fillId="0" borderId="50" xfId="0" applyFont="1" applyFill="1" applyBorder="1" applyAlignment="1">
      <alignment horizontal="center" vertical="top" wrapText="1"/>
    </xf>
    <xf numFmtId="0" fontId="2" fillId="0" borderId="42" xfId="0" applyFont="1" applyFill="1" applyBorder="1" applyAlignment="1">
      <alignment horizontal="center" vertical="top" wrapText="1"/>
    </xf>
    <xf numFmtId="0" fontId="2" fillId="0" borderId="0" xfId="0" applyFont="1" applyFill="1" applyBorder="1" applyAlignment="1" applyProtection="1">
      <alignment horizontal="left" vertical="center"/>
      <protection locked="0"/>
    </xf>
    <xf numFmtId="49" fontId="2" fillId="0" borderId="51" xfId="0" applyNumberFormat="1" applyFont="1" applyFill="1" applyBorder="1" applyAlignment="1">
      <alignment vertical="top" wrapText="1"/>
    </xf>
    <xf numFmtId="0" fontId="2" fillId="0" borderId="52"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25" xfId="0" applyFont="1" applyFill="1" applyBorder="1" applyAlignment="1">
      <alignment horizontal="center" vertical="center"/>
    </xf>
    <xf numFmtId="0" fontId="2" fillId="0" borderId="53" xfId="0" applyFont="1" applyFill="1" applyBorder="1" applyAlignment="1">
      <alignment horizontal="center"/>
    </xf>
    <xf numFmtId="0" fontId="42" fillId="0" borderId="37" xfId="0" applyFont="1" applyFill="1" applyBorder="1" applyAlignment="1">
      <alignment horizontal="center" vertical="center"/>
    </xf>
    <xf numFmtId="0" fontId="42" fillId="0" borderId="33" xfId="0" applyFont="1" applyFill="1" applyBorder="1" applyAlignment="1">
      <alignment horizontal="center" vertical="center"/>
    </xf>
    <xf numFmtId="0" fontId="42" fillId="0" borderId="34" xfId="0" applyFont="1" applyFill="1" applyBorder="1" applyAlignment="1">
      <alignment horizontal="center" vertical="center"/>
    </xf>
    <xf numFmtId="0" fontId="42" fillId="0" borderId="4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7" xfId="0" applyFont="1" applyFill="1" applyBorder="1" applyAlignment="1">
      <alignment horizontal="center"/>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53"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36" xfId="0" applyFont="1" applyFill="1" applyBorder="1" applyAlignment="1">
      <alignment horizontal="center"/>
    </xf>
    <xf numFmtId="0" fontId="4" fillId="0" borderId="20"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8" xfId="0" applyFont="1" applyFill="1" applyBorder="1" applyAlignment="1">
      <alignment horizontal="center" vertical="center"/>
    </xf>
    <xf numFmtId="0" fontId="0" fillId="0" borderId="0" xfId="0" applyFill="1" applyBorder="1" applyAlignment="1">
      <alignment horizontal="center"/>
    </xf>
    <xf numFmtId="10" fontId="15" fillId="0" borderId="0" xfId="2" applyNumberFormat="1" applyFont="1" applyBorder="1" applyAlignment="1" applyProtection="1">
      <alignment horizontal="center"/>
      <protection hidden="1"/>
    </xf>
    <xf numFmtId="0" fontId="17" fillId="0" borderId="0" xfId="2" applyFont="1" applyBorder="1" applyAlignment="1" applyProtection="1">
      <alignment horizontal="center"/>
      <protection locked="0"/>
    </xf>
    <xf numFmtId="0" fontId="3" fillId="0" borderId="57" xfId="2" applyFont="1" applyBorder="1" applyAlignment="1" applyProtection="1">
      <alignment horizontal="center"/>
      <protection locked="0"/>
    </xf>
    <xf numFmtId="0" fontId="3" fillId="0" borderId="58" xfId="2" applyFont="1" applyBorder="1" applyAlignment="1" applyProtection="1">
      <alignment horizontal="center"/>
      <protection locked="0"/>
    </xf>
    <xf numFmtId="0" fontId="3" fillId="0" borderId="50" xfId="2" applyFont="1" applyBorder="1" applyAlignment="1" applyProtection="1">
      <alignment horizontal="center" vertical="center"/>
      <protection locked="0"/>
    </xf>
    <xf numFmtId="0" fontId="3" fillId="0" borderId="59" xfId="2" applyFont="1" applyBorder="1" applyAlignment="1" applyProtection="1">
      <alignment horizontal="center"/>
      <protection locked="0"/>
    </xf>
    <xf numFmtId="0" fontId="0" fillId="0" borderId="0" xfId="0" applyFill="1"/>
    <xf numFmtId="0" fontId="15" fillId="0" borderId="4" xfId="2" applyFont="1" applyFill="1" applyBorder="1" applyAlignment="1" applyProtection="1">
      <alignment horizontal="center" vertical="center" wrapText="1"/>
      <protection locked="0"/>
    </xf>
    <xf numFmtId="0" fontId="40" fillId="0" borderId="49" xfId="2" applyFont="1" applyFill="1" applyBorder="1" applyAlignment="1">
      <alignment horizontal="justify" vertical="center" wrapText="1"/>
    </xf>
    <xf numFmtId="0" fontId="8" fillId="0" borderId="0" xfId="2" applyFont="1" applyFill="1" applyBorder="1" applyAlignment="1">
      <alignment horizontal="left"/>
    </xf>
    <xf numFmtId="0" fontId="2" fillId="0" borderId="0" xfId="2" applyFont="1" applyFill="1" applyBorder="1" applyAlignment="1">
      <alignment horizontal="left"/>
    </xf>
    <xf numFmtId="0" fontId="39" fillId="0" borderId="0" xfId="2" applyFont="1" applyFill="1" applyBorder="1"/>
    <xf numFmtId="0" fontId="38" fillId="0" borderId="0" xfId="2" applyFont="1" applyFill="1" applyBorder="1" applyAlignment="1">
      <alignment horizontal="center"/>
    </xf>
    <xf numFmtId="0" fontId="0" fillId="0" borderId="0" xfId="0" applyBorder="1"/>
    <xf numFmtId="0" fontId="6"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vertical="center"/>
      <protection locked="0"/>
    </xf>
    <xf numFmtId="0" fontId="10" fillId="0" borderId="0" xfId="0" applyFont="1" applyBorder="1" applyProtection="1">
      <protection locked="0"/>
    </xf>
    <xf numFmtId="0" fontId="3" fillId="0" borderId="0" xfId="0" applyFont="1" applyFill="1" applyBorder="1" applyAlignment="1" applyProtection="1">
      <alignment vertical="center"/>
      <protection locked="0"/>
    </xf>
    <xf numFmtId="0" fontId="4" fillId="0" borderId="55" xfId="0" applyFont="1" applyFill="1" applyBorder="1" applyAlignment="1" applyProtection="1">
      <alignment horizontal="center" vertical="center" wrapText="1"/>
      <protection locked="0"/>
    </xf>
    <xf numFmtId="0" fontId="2" fillId="0" borderId="22" xfId="0" applyFont="1" applyFill="1" applyBorder="1" applyAlignment="1">
      <alignment horizontal="center"/>
    </xf>
    <xf numFmtId="0" fontId="2" fillId="0" borderId="23" xfId="0" applyFont="1" applyFill="1" applyBorder="1" applyAlignment="1">
      <alignment horizontal="center"/>
    </xf>
    <xf numFmtId="0" fontId="2" fillId="0" borderId="60" xfId="0" applyFont="1" applyFill="1" applyBorder="1" applyAlignment="1">
      <alignment horizontal="center"/>
    </xf>
    <xf numFmtId="0" fontId="2" fillId="0" borderId="54" xfId="0" applyFont="1" applyFill="1" applyBorder="1" applyAlignment="1">
      <alignment horizontal="center"/>
    </xf>
    <xf numFmtId="0" fontId="4" fillId="0" borderId="20"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protection locked="0"/>
    </xf>
    <xf numFmtId="0" fontId="2" fillId="0" borderId="43" xfId="0" applyFont="1" applyFill="1" applyBorder="1" applyAlignment="1">
      <alignment horizontal="center"/>
    </xf>
    <xf numFmtId="0" fontId="48" fillId="0" borderId="48" xfId="0" applyFont="1" applyFill="1" applyBorder="1" applyAlignment="1">
      <alignment vertical="top" wrapText="1"/>
    </xf>
    <xf numFmtId="0" fontId="2" fillId="0" borderId="49" xfId="0" applyFont="1" applyFill="1" applyBorder="1" applyAlignment="1">
      <alignment vertical="top" wrapText="1"/>
    </xf>
    <xf numFmtId="0" fontId="2" fillId="0" borderId="14" xfId="0" applyFont="1" applyFill="1" applyBorder="1" applyAlignment="1">
      <alignment horizontal="center" vertical="center" wrapText="1"/>
    </xf>
    <xf numFmtId="0" fontId="2" fillId="0" borderId="31" xfId="0" applyFont="1" applyFill="1" applyBorder="1" applyAlignment="1">
      <alignment horizontal="center" vertical="top" wrapText="1"/>
    </xf>
    <xf numFmtId="0" fontId="2" fillId="0" borderId="56" xfId="0" applyFont="1" applyFill="1" applyBorder="1" applyAlignment="1">
      <alignment horizontal="center"/>
    </xf>
    <xf numFmtId="0" fontId="2" fillId="0" borderId="44" xfId="0" applyFont="1" applyFill="1" applyBorder="1" applyAlignment="1">
      <alignment horizontal="center"/>
    </xf>
    <xf numFmtId="0" fontId="2" fillId="0" borderId="20" xfId="0" applyFont="1" applyFill="1" applyBorder="1" applyAlignment="1" applyProtection="1">
      <alignment horizontal="center" vertical="center" wrapText="1"/>
      <protection locked="0"/>
    </xf>
    <xf numFmtId="0" fontId="2" fillId="0" borderId="53" xfId="0" applyFont="1" applyFill="1" applyBorder="1" applyAlignment="1">
      <alignment vertical="top" wrapText="1"/>
    </xf>
    <xf numFmtId="0" fontId="48" fillId="0" borderId="49" xfId="0" applyFont="1" applyFill="1" applyBorder="1" applyAlignment="1">
      <alignment vertical="top" wrapText="1"/>
    </xf>
    <xf numFmtId="0" fontId="0" fillId="0" borderId="2" xfId="0" applyBorder="1" applyAlignment="1">
      <alignment horizontal="center"/>
    </xf>
    <xf numFmtId="0" fontId="0" fillId="0" borderId="4" xfId="0" applyBorder="1" applyAlignment="1">
      <alignment horizontal="center"/>
    </xf>
    <xf numFmtId="0" fontId="0" fillId="0" borderId="53" xfId="0" applyBorder="1" applyAlignment="1">
      <alignment horizontal="center"/>
    </xf>
    <xf numFmtId="0" fontId="0" fillId="0" borderId="50" xfId="0" applyBorder="1" applyAlignment="1">
      <alignment horizontal="center"/>
    </xf>
    <xf numFmtId="0" fontId="0" fillId="0" borderId="61" xfId="0" applyFill="1" applyBorder="1" applyAlignment="1">
      <alignment horizontal="center"/>
    </xf>
    <xf numFmtId="0" fontId="0" fillId="0" borderId="59" xfId="0" applyFill="1" applyBorder="1" applyAlignment="1">
      <alignment horizontal="center"/>
    </xf>
    <xf numFmtId="0" fontId="0" fillId="0" borderId="12" xfId="0" applyBorder="1" applyAlignment="1">
      <alignment horizontal="center"/>
    </xf>
    <xf numFmtId="0" fontId="0" fillId="0" borderId="1" xfId="0" applyFill="1" applyBorder="1" applyAlignment="1">
      <alignment horizontal="center"/>
    </xf>
    <xf numFmtId="0" fontId="3" fillId="0" borderId="31" xfId="2" applyFill="1" applyBorder="1" applyAlignment="1" applyProtection="1">
      <alignment horizontal="center" vertical="center"/>
      <protection locked="0"/>
    </xf>
    <xf numFmtId="0" fontId="39" fillId="0" borderId="35" xfId="2" applyFont="1" applyFill="1" applyBorder="1" applyAlignment="1">
      <alignment vertical="center" wrapText="1"/>
    </xf>
    <xf numFmtId="0" fontId="7" fillId="0" borderId="0" xfId="0" applyFont="1" applyAlignment="1">
      <alignment horizontal="center" vertical="center"/>
    </xf>
    <xf numFmtId="0" fontId="2" fillId="0" borderId="43" xfId="0" applyFont="1" applyFill="1" applyBorder="1" applyAlignment="1">
      <alignment horizontal="center" vertical="center"/>
    </xf>
    <xf numFmtId="0" fontId="27" fillId="0" borderId="0" xfId="2" applyFont="1" applyFill="1" applyAlignment="1"/>
    <xf numFmtId="0" fontId="2" fillId="0" borderId="0" xfId="0" applyFont="1" applyFill="1" applyBorder="1" applyAlignment="1">
      <alignment horizontal="center" vertical="center"/>
    </xf>
    <xf numFmtId="0" fontId="4" fillId="0" borderId="9" xfId="0" applyFont="1" applyFill="1" applyBorder="1" applyAlignment="1" applyProtection="1">
      <alignment horizontal="center" vertical="center" wrapText="1"/>
      <protection locked="0"/>
    </xf>
    <xf numFmtId="0" fontId="2" fillId="0" borderId="62" xfId="0" applyFont="1" applyFill="1" applyBorder="1" applyAlignment="1">
      <alignment horizontal="center"/>
    </xf>
    <xf numFmtId="0" fontId="2" fillId="0" borderId="63" xfId="0" applyFont="1" applyFill="1" applyBorder="1" applyAlignment="1">
      <alignment horizontal="center"/>
    </xf>
    <xf numFmtId="0" fontId="2" fillId="0" borderId="64" xfId="0" applyFont="1" applyFill="1" applyBorder="1" applyAlignment="1">
      <alignment horizontal="center"/>
    </xf>
    <xf numFmtId="0" fontId="2" fillId="0" borderId="30" xfId="0" applyFont="1" applyFill="1" applyBorder="1" applyAlignment="1">
      <alignment horizontal="center"/>
    </xf>
    <xf numFmtId="0" fontId="48" fillId="0" borderId="35"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1"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48"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3" xfId="0" applyFont="1" applyFill="1" applyBorder="1" applyAlignment="1">
      <alignment horizontal="left"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1" fontId="3" fillId="0" borderId="0" xfId="0" applyNumberFormat="1" applyFont="1" applyAlignment="1">
      <alignment horizontal="center" vertical="center"/>
    </xf>
    <xf numFmtId="0" fontId="0" fillId="0" borderId="0" xfId="0" applyFill="1" applyBorder="1" applyAlignment="1">
      <alignment horizontal="center" vertical="center"/>
    </xf>
    <xf numFmtId="0" fontId="2" fillId="0" borderId="0" xfId="0" applyFont="1" applyFill="1" applyAlignment="1">
      <alignment horizontal="center" vertical="center"/>
    </xf>
    <xf numFmtId="0" fontId="5" fillId="0"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43" fillId="0" borderId="0" xfId="0" applyFont="1" applyAlignment="1">
      <alignment horizontal="center" vertical="center"/>
    </xf>
    <xf numFmtId="0" fontId="7" fillId="0" borderId="0" xfId="0" applyFont="1" applyFill="1" applyAlignment="1">
      <alignment horizontal="center" vertical="center"/>
    </xf>
    <xf numFmtId="0" fontId="0" fillId="0" borderId="0" xfId="0" applyBorder="1" applyAlignment="1">
      <alignment horizontal="center" vertical="center"/>
    </xf>
    <xf numFmtId="0" fontId="0" fillId="0" borderId="0" xfId="0" applyFill="1" applyAlignment="1">
      <alignment horizontal="center" vertical="center"/>
    </xf>
    <xf numFmtId="9" fontId="14" fillId="0" borderId="0"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2" fontId="0" fillId="0" borderId="0" xfId="0" applyNumberFormat="1" applyFill="1" applyBorder="1"/>
    <xf numFmtId="0" fontId="43" fillId="0" borderId="0" xfId="0" applyFont="1" applyFill="1" applyAlignment="1">
      <alignment horizontal="center" vertical="center"/>
    </xf>
    <xf numFmtId="0" fontId="3" fillId="0" borderId="0" xfId="0" applyFont="1" applyBorder="1" applyAlignment="1">
      <alignment horizontal="center" vertical="center"/>
    </xf>
    <xf numFmtId="1" fontId="3" fillId="0" borderId="0" xfId="0" applyNumberFormat="1" applyFont="1" applyBorder="1" applyAlignment="1">
      <alignment horizontal="center" vertical="center"/>
    </xf>
    <xf numFmtId="1" fontId="43" fillId="0" borderId="0" xfId="0" applyNumberFormat="1" applyFont="1" applyBorder="1" applyAlignment="1">
      <alignment horizontal="center" vertical="center"/>
    </xf>
    <xf numFmtId="0" fontId="43" fillId="0" borderId="0" xfId="0" applyFont="1" applyBorder="1" applyAlignment="1">
      <alignment horizontal="center" vertical="center"/>
    </xf>
    <xf numFmtId="0" fontId="7" fillId="5" borderId="0" xfId="0" applyFont="1" applyFill="1" applyBorder="1" applyAlignment="1">
      <alignment horizontal="center" vertical="center"/>
    </xf>
    <xf numFmtId="0" fontId="44" fillId="0" borderId="0" xfId="0" applyFont="1" applyFill="1" applyBorder="1" applyAlignment="1">
      <alignment horizontal="center" vertical="center"/>
    </xf>
    <xf numFmtId="209" fontId="44" fillId="0" borderId="0" xfId="4" applyNumberFormat="1" applyFont="1" applyFill="1" applyBorder="1" applyAlignment="1">
      <alignment horizontal="center" vertical="center"/>
    </xf>
    <xf numFmtId="209" fontId="2" fillId="0" borderId="0" xfId="4" applyNumberFormat="1" applyFont="1" applyFill="1" applyBorder="1" applyAlignment="1">
      <alignment horizontal="center" vertical="center"/>
    </xf>
    <xf numFmtId="9" fontId="2" fillId="0" borderId="0" xfId="4" applyFont="1" applyFill="1" applyBorder="1" applyAlignment="1">
      <alignment horizontal="center" vertical="center"/>
    </xf>
    <xf numFmtId="0" fontId="2" fillId="0" borderId="55"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49" fontId="2" fillId="0" borderId="5" xfId="0" applyNumberFormat="1" applyFont="1" applyFill="1" applyBorder="1" applyAlignment="1">
      <alignment vertical="top" wrapText="1"/>
    </xf>
    <xf numFmtId="49" fontId="2" fillId="0" borderId="31" xfId="0" applyNumberFormat="1" applyFont="1" applyFill="1" applyBorder="1" applyAlignment="1">
      <alignment horizontal="left" vertical="top" wrapText="1"/>
    </xf>
    <xf numFmtId="0" fontId="2" fillId="0" borderId="2" xfId="3" applyFont="1" applyFill="1" applyBorder="1" applyAlignment="1">
      <alignment vertical="top" wrapText="1"/>
    </xf>
    <xf numFmtId="0" fontId="2" fillId="0" borderId="3" xfId="3" applyFont="1" applyFill="1" applyBorder="1" applyAlignment="1">
      <alignment vertical="top" wrapText="1"/>
    </xf>
    <xf numFmtId="0" fontId="2" fillId="0" borderId="53" xfId="3" applyFont="1" applyFill="1" applyBorder="1" applyAlignment="1">
      <alignment vertical="top" wrapText="1"/>
    </xf>
    <xf numFmtId="0" fontId="2" fillId="0" borderId="42" xfId="0" applyFont="1" applyFill="1" applyBorder="1" applyAlignment="1">
      <alignment horizontal="left" vertical="center" wrapText="1"/>
    </xf>
    <xf numFmtId="0" fontId="48" fillId="0" borderId="2" xfId="0" applyFont="1" applyFill="1" applyBorder="1" applyAlignment="1">
      <alignment vertical="top" wrapText="1"/>
    </xf>
    <xf numFmtId="0" fontId="2" fillId="0" borderId="55" xfId="0" applyFont="1" applyFill="1" applyBorder="1" applyAlignment="1">
      <alignment vertical="top" wrapText="1"/>
    </xf>
    <xf numFmtId="0" fontId="4"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2" fillId="0" borderId="0" xfId="2" applyFont="1" applyFill="1" applyAlignment="1">
      <alignment horizontal="left"/>
    </xf>
    <xf numFmtId="1" fontId="0" fillId="0" borderId="0" xfId="0" applyNumberFormat="1" applyBorder="1" applyAlignment="1">
      <alignment horizontal="center"/>
    </xf>
    <xf numFmtId="1" fontId="0" fillId="0" borderId="0" xfId="0" applyNumberFormat="1" applyBorder="1" applyAlignment="1">
      <alignment horizontal="center" vertical="center"/>
    </xf>
    <xf numFmtId="0" fontId="3" fillId="0" borderId="0" xfId="0" applyFont="1" applyAlignment="1">
      <alignment horizontal="center"/>
    </xf>
    <xf numFmtId="0" fontId="0" fillId="0" borderId="47" xfId="0" applyBorder="1" applyAlignment="1">
      <alignment horizontal="center" vertical="center"/>
    </xf>
    <xf numFmtId="0" fontId="7" fillId="0" borderId="12" xfId="0" applyFont="1" applyBorder="1"/>
    <xf numFmtId="0" fontId="0" fillId="0" borderId="1" xfId="0" applyBorder="1"/>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0" fillId="0" borderId="25" xfId="0" applyBorder="1" applyAlignment="1">
      <alignment horizontal="center" vertical="center"/>
    </xf>
    <xf numFmtId="0" fontId="0" fillId="0" borderId="9" xfId="0" applyBorder="1"/>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xf>
    <xf numFmtId="49" fontId="17" fillId="0" borderId="1" xfId="2" applyNumberFormat="1" applyFont="1" applyFill="1" applyBorder="1" applyAlignment="1" applyProtection="1">
      <alignment horizontal="center" vertical="center" wrapText="1"/>
      <protection hidden="1"/>
    </xf>
    <xf numFmtId="0" fontId="17" fillId="0" borderId="2" xfId="2" applyFont="1" applyBorder="1" applyAlignment="1" applyProtection="1">
      <alignment horizontal="center" vertical="center"/>
      <protection locked="0"/>
    </xf>
    <xf numFmtId="0" fontId="17" fillId="0" borderId="11" xfId="2" applyFont="1" applyBorder="1" applyAlignment="1" applyProtection="1">
      <alignment horizontal="left" vertical="center" wrapText="1"/>
      <protection locked="0"/>
    </xf>
    <xf numFmtId="1" fontId="17" fillId="0" borderId="32" xfId="2" applyNumberFormat="1" applyFont="1" applyFill="1" applyBorder="1" applyAlignment="1" applyProtection="1">
      <alignment horizontal="center" vertical="center" wrapText="1"/>
      <protection hidden="1"/>
    </xf>
    <xf numFmtId="0" fontId="17" fillId="0" borderId="53" xfId="2" applyFont="1" applyBorder="1" applyAlignment="1" applyProtection="1">
      <alignment horizontal="center" vertical="center"/>
      <protection locked="0"/>
    </xf>
    <xf numFmtId="0" fontId="17" fillId="0" borderId="31" xfId="2" applyFont="1" applyBorder="1" applyAlignment="1" applyProtection="1">
      <alignment horizontal="justify" vertical="top" wrapText="1"/>
      <protection locked="0"/>
    </xf>
    <xf numFmtId="1" fontId="17" fillId="0" borderId="53" xfId="2" applyNumberFormat="1" applyFont="1" applyFill="1" applyBorder="1" applyAlignment="1" applyProtection="1">
      <alignment horizontal="center" vertical="center" wrapText="1"/>
      <protection hidden="1"/>
    </xf>
    <xf numFmtId="9" fontId="17" fillId="0" borderId="31" xfId="2" applyNumberFormat="1" applyFont="1" applyBorder="1" applyAlignment="1" applyProtection="1">
      <alignment horizontal="center" vertical="center" wrapText="1"/>
      <protection hidden="1"/>
    </xf>
    <xf numFmtId="1" fontId="17" fillId="0" borderId="31" xfId="2" applyNumberFormat="1" applyFont="1" applyBorder="1" applyAlignment="1" applyProtection="1">
      <alignment horizontal="center" vertical="center"/>
      <protection hidden="1"/>
    </xf>
    <xf numFmtId="49" fontId="3" fillId="0" borderId="8" xfId="2" applyNumberFormat="1" applyBorder="1" applyAlignment="1" applyProtection="1">
      <alignment horizontal="center" vertical="center"/>
      <protection locked="0"/>
    </xf>
    <xf numFmtId="49" fontId="3" fillId="0" borderId="0" xfId="2" applyNumberFormat="1" applyBorder="1" applyAlignment="1" applyProtection="1">
      <alignment horizontal="center" vertical="center"/>
      <protection locked="0"/>
    </xf>
    <xf numFmtId="49" fontId="3" fillId="0" borderId="66" xfId="2" applyNumberFormat="1" applyBorder="1" applyAlignment="1" applyProtection="1">
      <alignment horizontal="center" vertical="center"/>
      <protection locked="0"/>
    </xf>
    <xf numFmtId="49" fontId="3" fillId="0" borderId="18" xfId="2" applyNumberFormat="1" applyBorder="1" applyAlignment="1" applyProtection="1">
      <alignment horizontal="center" vertical="center"/>
      <protection locked="0"/>
    </xf>
    <xf numFmtId="0" fontId="7" fillId="0" borderId="13" xfId="0" applyFont="1" applyBorder="1" applyAlignment="1">
      <alignment horizontal="center" vertical="center"/>
    </xf>
    <xf numFmtId="0" fontId="0" fillId="0" borderId="41" xfId="0" applyBorder="1" applyAlignment="1">
      <alignment horizontal="center" vertical="center"/>
    </xf>
    <xf numFmtId="0" fontId="3" fillId="0" borderId="41" xfId="0" applyFont="1" applyBorder="1" applyAlignment="1">
      <alignment horizontal="center" vertical="center"/>
    </xf>
    <xf numFmtId="0" fontId="7" fillId="0" borderId="67" xfId="0" applyFont="1" applyBorder="1" applyAlignment="1">
      <alignment horizontal="center" vertical="center"/>
    </xf>
    <xf numFmtId="0" fontId="7" fillId="0" borderId="46" xfId="0" applyFont="1" applyBorder="1" applyAlignment="1">
      <alignment horizontal="center" vertical="center" wrapText="1"/>
    </xf>
    <xf numFmtId="0" fontId="7" fillId="0" borderId="68" xfId="0" applyFont="1" applyBorder="1" applyAlignment="1">
      <alignment horizontal="center" vertical="center"/>
    </xf>
    <xf numFmtId="0" fontId="7" fillId="0" borderId="12" xfId="0" applyFont="1" applyBorder="1" applyAlignment="1">
      <alignment horizontal="center" vertical="center"/>
    </xf>
    <xf numFmtId="0" fontId="0" fillId="0" borderId="1" xfId="0" applyBorder="1" applyAlignment="1">
      <alignment horizontal="center" vertical="center"/>
    </xf>
    <xf numFmtId="0" fontId="7" fillId="0" borderId="10" xfId="0" applyFont="1" applyBorder="1" applyAlignment="1">
      <alignment horizontal="center" vertical="center"/>
    </xf>
    <xf numFmtId="0" fontId="7" fillId="0" borderId="0" xfId="2" applyFont="1" applyAlignment="1">
      <alignment vertical="center"/>
    </xf>
    <xf numFmtId="0" fontId="22" fillId="0" borderId="0" xfId="2" applyFont="1" applyFill="1" applyAlignment="1">
      <alignment horizontal="left"/>
    </xf>
    <xf numFmtId="0" fontId="8" fillId="0" borderId="0" xfId="2" applyFont="1" applyFill="1" applyAlignment="1">
      <alignment horizontal="left"/>
    </xf>
    <xf numFmtId="0" fontId="3" fillId="0" borderId="0" xfId="2" applyFont="1" applyFill="1" applyAlignment="1">
      <alignment horizontal="left"/>
    </xf>
    <xf numFmtId="0" fontId="21" fillId="0" borderId="0" xfId="2" applyFont="1" applyFill="1" applyBorder="1" applyAlignment="1">
      <alignment horizontal="left"/>
    </xf>
    <xf numFmtId="0" fontId="8" fillId="0" borderId="0" xfId="2" applyFont="1" applyFill="1" applyAlignment="1">
      <alignment horizontal="center"/>
    </xf>
    <xf numFmtId="0" fontId="7" fillId="0" borderId="0" xfId="2" applyFont="1" applyFill="1" applyAlignment="1">
      <alignment horizontal="center"/>
    </xf>
    <xf numFmtId="0" fontId="8" fillId="0" borderId="0" xfId="2" applyFont="1" applyFill="1"/>
    <xf numFmtId="0" fontId="27" fillId="0" borderId="0" xfId="2" applyFont="1" applyFill="1" applyAlignment="1">
      <alignment horizontal="center"/>
    </xf>
    <xf numFmtId="0" fontId="15" fillId="0" borderId="0" xfId="2" applyFont="1" applyAlignment="1">
      <alignment horizontal="left" vertical="center"/>
    </xf>
    <xf numFmtId="0" fontId="10" fillId="0" borderId="0" xfId="0" applyFont="1" applyAlignment="1" applyProtection="1">
      <alignment horizontal="left"/>
      <protection locked="0"/>
    </xf>
    <xf numFmtId="0" fontId="2" fillId="0" borderId="40"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69" xfId="0" applyFont="1" applyFill="1" applyBorder="1" applyAlignment="1" applyProtection="1">
      <alignment horizontal="center" vertical="center" wrapText="1"/>
      <protection locked="0"/>
    </xf>
    <xf numFmtId="0" fontId="2" fillId="0" borderId="52"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19" fillId="0" borderId="0" xfId="0" applyFont="1" applyFill="1" applyAlignment="1" applyProtection="1">
      <alignment horizontal="center"/>
      <protection locked="0"/>
    </xf>
    <xf numFmtId="0" fontId="2" fillId="0" borderId="35" xfId="0" applyFont="1" applyFill="1" applyBorder="1" applyAlignment="1" applyProtection="1">
      <alignment horizontal="center" vertical="center" wrapText="1"/>
      <protection locked="0"/>
    </xf>
    <xf numFmtId="0" fontId="2" fillId="0" borderId="63"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protection locked="0"/>
    </xf>
    <xf numFmtId="0" fontId="6" fillId="0" borderId="72" xfId="0" applyFont="1" applyFill="1" applyBorder="1" applyAlignment="1" applyProtection="1">
      <alignment horizontal="center"/>
      <protection locked="0"/>
    </xf>
    <xf numFmtId="0" fontId="6" fillId="0" borderId="62" xfId="0" applyFont="1" applyFill="1" applyBorder="1" applyAlignment="1" applyProtection="1">
      <alignment horizontal="center"/>
      <protection locked="0"/>
    </xf>
    <xf numFmtId="0" fontId="16" fillId="0" borderId="25"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1" fontId="2" fillId="0" borderId="53" xfId="0" applyNumberFormat="1" applyFont="1" applyFill="1" applyBorder="1" applyAlignment="1" applyProtection="1">
      <alignment horizontal="center" vertical="center"/>
      <protection hidden="1"/>
    </xf>
    <xf numFmtId="1" fontId="2" fillId="0" borderId="42" xfId="0" applyNumberFormat="1" applyFont="1" applyFill="1" applyBorder="1" applyAlignment="1" applyProtection="1">
      <alignment horizontal="center" vertical="center"/>
      <protection hidden="1"/>
    </xf>
    <xf numFmtId="1" fontId="2" fillId="0" borderId="43" xfId="0" applyNumberFormat="1" applyFont="1" applyFill="1" applyBorder="1" applyAlignment="1" applyProtection="1">
      <alignment horizontal="center" vertical="center"/>
      <protection hidden="1"/>
    </xf>
    <xf numFmtId="0" fontId="2" fillId="0" borderId="38" xfId="0" applyFont="1" applyFill="1" applyBorder="1" applyAlignment="1" applyProtection="1">
      <alignment horizontal="center" vertical="center"/>
      <protection hidden="1"/>
    </xf>
    <xf numFmtId="0" fontId="2" fillId="0" borderId="73"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5" xfId="0"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protection hidden="1"/>
    </xf>
    <xf numFmtId="0" fontId="8" fillId="0" borderId="34" xfId="0" applyFont="1" applyFill="1" applyBorder="1" applyAlignment="1" applyProtection="1">
      <alignment horizontal="center" vertical="center"/>
      <protection hidden="1"/>
    </xf>
    <xf numFmtId="0" fontId="16" fillId="0" borderId="63"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34" xfId="0" applyFont="1" applyFill="1" applyBorder="1" applyAlignment="1">
      <alignment horizontal="center" vertical="center"/>
    </xf>
    <xf numFmtId="0" fontId="4" fillId="0" borderId="1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0" fillId="0" borderId="17" xfId="0" applyFill="1" applyBorder="1" applyAlignment="1">
      <alignment horizontal="center" vertical="center" wrapText="1"/>
    </xf>
    <xf numFmtId="0" fontId="8" fillId="0" borderId="53" xfId="0" applyFont="1" applyFill="1" applyBorder="1" applyAlignment="1" applyProtection="1">
      <alignment horizontal="center" vertic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 fillId="0" borderId="21"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hidden="1"/>
    </xf>
    <xf numFmtId="0" fontId="4" fillId="0" borderId="33" xfId="0" applyFont="1" applyFill="1" applyBorder="1" applyAlignment="1" applyProtection="1">
      <alignment horizontal="center" vertical="center"/>
      <protection hidden="1"/>
    </xf>
    <xf numFmtId="0" fontId="6" fillId="0" borderId="21"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0" fontId="6" fillId="0" borderId="63" xfId="0" applyFont="1" applyFill="1" applyBorder="1" applyAlignment="1" applyProtection="1">
      <alignment horizontal="center"/>
      <protection locked="0"/>
    </xf>
    <xf numFmtId="0" fontId="4" fillId="0" borderId="21"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4" fillId="0" borderId="63" xfId="0" applyFont="1" applyFill="1" applyBorder="1" applyAlignment="1" applyProtection="1">
      <alignment horizontal="center"/>
      <protection locked="0"/>
    </xf>
    <xf numFmtId="0" fontId="2" fillId="0" borderId="6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0" fontId="18" fillId="0" borderId="36" xfId="0"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protection locked="0"/>
    </xf>
    <xf numFmtId="0" fontId="3" fillId="0" borderId="46"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2" fillId="0" borderId="72" xfId="0" applyFont="1" applyFill="1" applyBorder="1" applyAlignment="1" applyProtection="1">
      <alignment horizontal="center" vertical="center"/>
      <protection hidden="1"/>
    </xf>
    <xf numFmtId="0" fontId="16" fillId="0" borderId="35" xfId="0" applyFont="1" applyFill="1" applyBorder="1" applyAlignment="1" applyProtection="1">
      <alignment horizontal="center" vertical="center" wrapText="1"/>
      <protection locked="0"/>
    </xf>
    <xf numFmtId="0" fontId="16" fillId="0" borderId="63"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8" fillId="0" borderId="60" xfId="0" applyFont="1" applyFill="1" applyBorder="1" applyAlignment="1" applyProtection="1">
      <alignment horizontal="center" vertical="center"/>
      <protection hidden="1"/>
    </xf>
    <xf numFmtId="0" fontId="4" fillId="0" borderId="21"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63" xfId="0"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wrapText="1"/>
      <protection locked="0"/>
    </xf>
    <xf numFmtId="0" fontId="2" fillId="0" borderId="72" xfId="0" applyFont="1" applyFill="1" applyBorder="1" applyAlignment="1" applyProtection="1">
      <alignment horizontal="center" vertical="center" wrapText="1"/>
      <protection locked="0"/>
    </xf>
    <xf numFmtId="0" fontId="2" fillId="0" borderId="73" xfId="0" applyFont="1" applyFill="1" applyBorder="1" applyAlignment="1" applyProtection="1">
      <alignment horizontal="center" vertical="center" wrapText="1"/>
      <protection locked="0"/>
    </xf>
    <xf numFmtId="0" fontId="4" fillId="0" borderId="46"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6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wrapText="1"/>
      <protection locked="0"/>
    </xf>
    <xf numFmtId="0" fontId="8" fillId="0" borderId="0" xfId="0" applyFont="1" applyFill="1" applyProtection="1">
      <protection locked="0"/>
    </xf>
    <xf numFmtId="0" fontId="2" fillId="0" borderId="24"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8" xfId="0" applyFont="1" applyFill="1" applyBorder="1" applyAlignment="1" applyProtection="1">
      <alignment horizontal="center" vertical="center"/>
      <protection locked="0"/>
    </xf>
    <xf numFmtId="0" fontId="2" fillId="0" borderId="0" xfId="0" applyFont="1" applyAlignment="1"/>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58"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69" xfId="0" applyFont="1" applyFill="1" applyBorder="1" applyAlignment="1">
      <alignment horizontal="center" vertical="center"/>
    </xf>
    <xf numFmtId="0" fontId="7" fillId="0" borderId="0" xfId="0" applyFont="1" applyAlignment="1">
      <alignment horizontal="left"/>
    </xf>
    <xf numFmtId="0" fontId="4" fillId="0" borderId="4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7" fillId="0" borderId="0" xfId="2" applyFont="1" applyAlignment="1">
      <alignment horizontal="left" vertical="center"/>
    </xf>
    <xf numFmtId="0" fontId="4" fillId="0" borderId="47"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protection locked="0"/>
    </xf>
    <xf numFmtId="0" fontId="10" fillId="0" borderId="63"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0" fontId="34" fillId="0" borderId="21" xfId="0" applyFont="1" applyFill="1" applyBorder="1" applyAlignment="1" applyProtection="1">
      <alignment horizontal="center" vertical="center" wrapText="1"/>
      <protection locked="0"/>
    </xf>
    <xf numFmtId="0" fontId="34" fillId="0" borderId="63" xfId="0" applyFont="1" applyFill="1" applyBorder="1" applyAlignment="1" applyProtection="1">
      <alignment horizontal="center" vertical="center" wrapText="1"/>
      <protection locked="0"/>
    </xf>
    <xf numFmtId="0" fontId="34" fillId="0" borderId="33"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33" xfId="0" applyFont="1" applyFill="1" applyBorder="1" applyAlignment="1" applyProtection="1">
      <alignment horizontal="center" vertical="center" wrapText="1"/>
      <protection locked="0"/>
    </xf>
    <xf numFmtId="0" fontId="34" fillId="0" borderId="20" xfId="0" applyFont="1" applyFill="1" applyBorder="1" applyAlignment="1" applyProtection="1">
      <alignment horizontal="center" vertical="center" wrapText="1"/>
      <protection locked="0"/>
    </xf>
    <xf numFmtId="0" fontId="34" fillId="0" borderId="30" xfId="0" applyFont="1" applyFill="1" applyBorder="1" applyAlignment="1" applyProtection="1">
      <alignment horizontal="center" vertical="center" wrapText="1"/>
      <protection locked="0"/>
    </xf>
    <xf numFmtId="0" fontId="34" fillId="0" borderId="37" xfId="0" applyFont="1" applyFill="1" applyBorder="1" applyAlignment="1" applyProtection="1">
      <alignment horizontal="center" vertical="center" wrapText="1"/>
      <protection locked="0"/>
    </xf>
    <xf numFmtId="0" fontId="13" fillId="0" borderId="60" xfId="0" applyFont="1" applyFill="1" applyBorder="1" applyAlignment="1" applyProtection="1">
      <alignment horizontal="center" vertical="center"/>
      <protection hidden="1"/>
    </xf>
    <xf numFmtId="0" fontId="13" fillId="0" borderId="34" xfId="0" applyFont="1" applyFill="1" applyBorder="1" applyAlignment="1" applyProtection="1">
      <alignment horizontal="center" vertical="center"/>
      <protection hidden="1"/>
    </xf>
    <xf numFmtId="0" fontId="2" fillId="0" borderId="6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2" fillId="0" borderId="23" xfId="0" applyFont="1" applyFill="1" applyBorder="1" applyAlignment="1" applyProtection="1">
      <alignment horizontal="center" vertical="center"/>
      <protection hidden="1"/>
    </xf>
    <xf numFmtId="0" fontId="12" fillId="0" borderId="33" xfId="0" applyFont="1" applyFill="1" applyBorder="1" applyAlignment="1" applyProtection="1">
      <alignment horizontal="center" vertical="center"/>
      <protection hidden="1"/>
    </xf>
    <xf numFmtId="0" fontId="12" fillId="0" borderId="37" xfId="0" applyFont="1" applyFill="1" applyBorder="1" applyAlignment="1" applyProtection="1">
      <alignment horizontal="center" vertical="center"/>
      <protection hidden="1"/>
    </xf>
    <xf numFmtId="0" fontId="2" fillId="0" borderId="1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32" fillId="0" borderId="3"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45" xfId="0" applyFont="1" applyFill="1" applyBorder="1" applyAlignment="1" applyProtection="1">
      <alignment horizontal="center" vertical="center"/>
      <protection locked="0"/>
    </xf>
    <xf numFmtId="0" fontId="32" fillId="0" borderId="66" xfId="0" applyFon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62"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6" fillId="0" borderId="35" xfId="0" applyFont="1" applyFill="1" applyBorder="1" applyAlignment="1" applyProtection="1">
      <alignment horizontal="center"/>
      <protection locked="0"/>
    </xf>
    <xf numFmtId="0" fontId="6" fillId="0" borderId="33" xfId="0" applyFont="1" applyFill="1" applyBorder="1" applyAlignment="1" applyProtection="1">
      <alignment horizontal="center"/>
      <protection locked="0"/>
    </xf>
    <xf numFmtId="0" fontId="2" fillId="0" borderId="35" xfId="0"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protection locked="0"/>
    </xf>
    <xf numFmtId="0" fontId="4" fillId="0" borderId="34" xfId="0" applyFont="1" applyFill="1" applyBorder="1" applyAlignment="1" applyProtection="1">
      <alignment horizontal="center"/>
      <protection locked="0"/>
    </xf>
    <xf numFmtId="0" fontId="2" fillId="0" borderId="48" xfId="0" applyFont="1" applyFill="1" applyBorder="1" applyAlignment="1" applyProtection="1">
      <alignment horizontal="center" vertical="center" wrapText="1"/>
      <protection locked="0"/>
    </xf>
    <xf numFmtId="0" fontId="2" fillId="0" borderId="49"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0" fontId="12" fillId="0" borderId="24"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wrapText="1"/>
      <protection locked="0"/>
    </xf>
    <xf numFmtId="0" fontId="12" fillId="0" borderId="34" xfId="0" applyFont="1" applyFill="1" applyBorder="1" applyAlignment="1" applyProtection="1">
      <alignment horizontal="center" vertical="center" wrapText="1"/>
      <protection locked="0"/>
    </xf>
    <xf numFmtId="0" fontId="34" fillId="0" borderId="21" xfId="0" applyFont="1" applyFill="1" applyBorder="1" applyAlignment="1" applyProtection="1">
      <alignment horizontal="center" vertical="center"/>
      <protection locked="0"/>
    </xf>
    <xf numFmtId="0" fontId="34" fillId="0" borderId="63" xfId="0" applyFont="1" applyFill="1" applyBorder="1" applyAlignment="1" applyProtection="1">
      <alignment horizontal="center" vertical="center"/>
      <protection locked="0"/>
    </xf>
    <xf numFmtId="0" fontId="34" fillId="0" borderId="33"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protection hidden="1"/>
    </xf>
    <xf numFmtId="0" fontId="2" fillId="0" borderId="33"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10" fillId="0" borderId="24" xfId="0" applyFont="1" applyFill="1" applyBorder="1" applyAlignment="1" applyProtection="1">
      <alignment horizontal="center"/>
      <protection locked="0"/>
    </xf>
    <xf numFmtId="0" fontId="10" fillId="0" borderId="26" xfId="0" applyFont="1" applyFill="1" applyBorder="1" applyAlignment="1" applyProtection="1">
      <alignment horizontal="center"/>
      <protection locked="0"/>
    </xf>
    <xf numFmtId="0" fontId="10" fillId="0" borderId="34" xfId="0" applyFont="1" applyFill="1" applyBorder="1" applyAlignment="1" applyProtection="1">
      <alignment horizontal="center"/>
      <protection locked="0"/>
    </xf>
    <xf numFmtId="0" fontId="6" fillId="0" borderId="20" xfId="0" applyFont="1" applyFill="1" applyBorder="1" applyAlignment="1" applyProtection="1">
      <alignment horizontal="center"/>
      <protection locked="0"/>
    </xf>
    <xf numFmtId="0" fontId="6" fillId="0" borderId="29" xfId="0" applyFont="1" applyFill="1" applyBorder="1" applyAlignment="1" applyProtection="1">
      <alignment horizontal="center"/>
      <protection locked="0"/>
    </xf>
    <xf numFmtId="0" fontId="6" fillId="0" borderId="37" xfId="0" applyFont="1" applyFill="1" applyBorder="1" applyAlignment="1" applyProtection="1">
      <alignment horizontal="center"/>
      <protection locked="0"/>
    </xf>
    <xf numFmtId="0" fontId="2" fillId="0" borderId="17" xfId="0" applyFont="1" applyFill="1" applyBorder="1" applyAlignment="1">
      <alignment horizontal="center" vertical="center"/>
    </xf>
    <xf numFmtId="0" fontId="2" fillId="0" borderId="58" xfId="0" applyFont="1" applyFill="1" applyBorder="1" applyAlignment="1">
      <alignment horizontal="center" vertical="center"/>
    </xf>
    <xf numFmtId="0" fontId="8" fillId="0" borderId="36" xfId="0" applyFont="1" applyFill="1" applyBorder="1" applyAlignment="1">
      <alignment horizontal="center" vertical="center"/>
    </xf>
    <xf numFmtId="0" fontId="4" fillId="0" borderId="35" xfId="0" applyFont="1" applyFill="1" applyBorder="1" applyAlignment="1" applyProtection="1">
      <alignment horizontal="center"/>
      <protection locked="0"/>
    </xf>
    <xf numFmtId="0" fontId="4" fillId="0" borderId="33" xfId="0" applyFont="1" applyFill="1" applyBorder="1" applyAlignment="1" applyProtection="1">
      <alignment horizontal="center"/>
      <protection locked="0"/>
    </xf>
    <xf numFmtId="0" fontId="2" fillId="0" borderId="4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4" xfId="0" applyFont="1" applyFill="1" applyBorder="1" applyAlignment="1">
      <alignment horizontal="center" vertical="center"/>
    </xf>
    <xf numFmtId="0" fontId="10" fillId="0" borderId="0" xfId="0" applyFont="1" applyAlignment="1" applyProtection="1">
      <alignment horizontal="left" vertical="center"/>
      <protection locked="0"/>
    </xf>
    <xf numFmtId="0" fontId="19" fillId="0" borderId="0" xfId="2" applyFont="1" applyAlignment="1">
      <alignment horizontal="center"/>
    </xf>
    <xf numFmtId="0" fontId="45" fillId="0" borderId="0" xfId="2" applyFont="1" applyFill="1" applyAlignment="1">
      <alignment horizontal="left"/>
    </xf>
    <xf numFmtId="0" fontId="7" fillId="0" borderId="0" xfId="0" applyFont="1" applyAlignment="1">
      <alignment horizontal="left" vertical="center"/>
    </xf>
    <xf numFmtId="0" fontId="3" fillId="0" borderId="3"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2" xfId="2" applyFont="1" applyBorder="1" applyAlignment="1" applyProtection="1">
      <alignment horizontal="center"/>
      <protection locked="0"/>
    </xf>
    <xf numFmtId="0" fontId="3" fillId="0" borderId="50" xfId="2" applyFont="1" applyBorder="1" applyAlignment="1" applyProtection="1">
      <alignment horizontal="center"/>
      <protection locked="0"/>
    </xf>
    <xf numFmtId="0" fontId="3" fillId="0" borderId="6" xfId="2" applyFont="1" applyBorder="1" applyAlignment="1" applyProtection="1">
      <alignment horizontal="center"/>
      <protection locked="0"/>
    </xf>
    <xf numFmtId="0" fontId="3" fillId="0" borderId="18" xfId="2" applyFont="1" applyBorder="1" applyAlignment="1" applyProtection="1">
      <alignment horizontal="center"/>
      <protection locked="0"/>
    </xf>
    <xf numFmtId="0" fontId="3" fillId="0" borderId="7" xfId="2" applyFont="1" applyBorder="1" applyAlignment="1" applyProtection="1">
      <alignment horizontal="center"/>
      <protection locked="0"/>
    </xf>
    <xf numFmtId="0" fontId="3" fillId="0" borderId="11" xfId="2" applyFont="1" applyBorder="1" applyAlignment="1" applyProtection="1">
      <alignment horizontal="center" vertical="center"/>
      <protection locked="0"/>
    </xf>
    <xf numFmtId="0" fontId="3" fillId="0" borderId="5" xfId="2" applyFont="1" applyBorder="1" applyAlignment="1" applyProtection="1">
      <alignment horizontal="center" vertical="center"/>
      <protection locked="0"/>
    </xf>
    <xf numFmtId="10" fontId="17" fillId="0" borderId="11" xfId="2" applyNumberFormat="1" applyFont="1" applyFill="1" applyBorder="1" applyAlignment="1" applyProtection="1">
      <alignment horizontal="center" vertical="center" wrapText="1"/>
      <protection hidden="1"/>
    </xf>
    <xf numFmtId="10" fontId="17" fillId="0" borderId="14" xfId="2" applyNumberFormat="1" applyFont="1" applyFill="1" applyBorder="1" applyAlignment="1" applyProtection="1">
      <alignment horizontal="center" vertical="center" wrapText="1"/>
      <protection hidden="1"/>
    </xf>
    <xf numFmtId="0" fontId="3" fillId="0" borderId="11" xfId="2" applyFont="1" applyBorder="1" applyAlignment="1" applyProtection="1">
      <alignment horizontal="center" vertical="top" wrapText="1"/>
      <protection locked="0"/>
    </xf>
    <xf numFmtId="0" fontId="3" fillId="0" borderId="5" xfId="2" applyFont="1" applyBorder="1" applyAlignment="1" applyProtection="1">
      <alignment horizontal="center" vertical="top" wrapText="1"/>
      <protection locked="0"/>
    </xf>
    <xf numFmtId="49" fontId="17" fillId="0" borderId="11" xfId="2" applyNumberFormat="1" applyFont="1" applyFill="1" applyBorder="1" applyAlignment="1" applyProtection="1">
      <alignment horizontal="center" vertical="center" wrapText="1"/>
      <protection hidden="1"/>
    </xf>
    <xf numFmtId="49" fontId="17" fillId="0" borderId="14" xfId="2" applyNumberFormat="1" applyFont="1" applyFill="1" applyBorder="1" applyAlignment="1" applyProtection="1">
      <alignment horizontal="center" vertical="center" wrapText="1"/>
      <protection hidden="1"/>
    </xf>
    <xf numFmtId="0" fontId="3" fillId="0" borderId="32" xfId="2" applyFont="1" applyBorder="1" applyAlignment="1" applyProtection="1">
      <alignment horizontal="center" vertical="top" wrapText="1"/>
      <protection locked="0"/>
    </xf>
    <xf numFmtId="0" fontId="3" fillId="0" borderId="45" xfId="2" applyFont="1" applyBorder="1" applyAlignment="1" applyProtection="1">
      <alignment horizontal="center" vertical="top" wrapText="1"/>
      <protection locked="0"/>
    </xf>
    <xf numFmtId="0" fontId="3" fillId="0" borderId="11"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locked="0"/>
    </xf>
    <xf numFmtId="0" fontId="8" fillId="0" borderId="0" xfId="2" applyFont="1" applyProtection="1">
      <protection locked="0"/>
    </xf>
    <xf numFmtId="0" fontId="3" fillId="0" borderId="0" xfId="0" applyFont="1" applyFill="1" applyBorder="1" applyAlignment="1">
      <alignment horizontal="center" vertical="center" wrapText="1"/>
    </xf>
    <xf numFmtId="0" fontId="19" fillId="0" borderId="0" xfId="2" applyFont="1" applyAlignment="1" applyProtection="1">
      <alignment horizontal="center"/>
      <protection locked="0"/>
    </xf>
    <xf numFmtId="0" fontId="38" fillId="0" borderId="0" xfId="0" applyFont="1" applyAlignment="1">
      <alignment horizontal="center"/>
    </xf>
    <xf numFmtId="0" fontId="39" fillId="0" borderId="0" xfId="0" applyFont="1" applyAlignment="1">
      <alignment horizontal="center"/>
    </xf>
    <xf numFmtId="0" fontId="0" fillId="0" borderId="32" xfId="0" applyBorder="1" applyAlignment="1">
      <alignment horizontal="center" vertical="center"/>
    </xf>
    <xf numFmtId="0" fontId="0" fillId="0" borderId="51" xfId="0" applyBorder="1" applyAlignment="1">
      <alignment horizontal="center" vertical="center"/>
    </xf>
    <xf numFmtId="0" fontId="3" fillId="0" borderId="11" xfId="2" applyFont="1" applyBorder="1" applyAlignment="1" applyProtection="1">
      <alignment horizontal="center" wrapText="1"/>
      <protection locked="0"/>
    </xf>
    <xf numFmtId="0" fontId="3" fillId="0" borderId="5" xfId="2" applyFont="1" applyBorder="1" applyAlignment="1" applyProtection="1">
      <alignment horizontal="center" wrapText="1"/>
      <protection locked="0"/>
    </xf>
    <xf numFmtId="0" fontId="3" fillId="0" borderId="11" xfId="2" applyBorder="1" applyAlignment="1" applyProtection="1">
      <alignment horizontal="center" vertical="center" wrapText="1"/>
      <protection locked="0"/>
    </xf>
    <xf numFmtId="0" fontId="3" fillId="0" borderId="5" xfId="2" applyBorder="1" applyAlignment="1" applyProtection="1">
      <alignment horizontal="center" vertical="center"/>
      <protection locked="0"/>
    </xf>
    <xf numFmtId="0" fontId="17" fillId="0" borderId="9" xfId="2" applyFont="1" applyBorder="1" applyAlignment="1" applyProtection="1">
      <alignment horizontal="center" vertical="center"/>
      <protection locked="0"/>
    </xf>
    <xf numFmtId="0" fontId="17" fillId="0" borderId="14" xfId="2" applyFont="1" applyBorder="1" applyAlignment="1" applyProtection="1">
      <alignment horizontal="center" vertical="center"/>
      <protection locked="0"/>
    </xf>
    <xf numFmtId="9" fontId="17" fillId="0" borderId="11" xfId="2" applyNumberFormat="1" applyFont="1" applyBorder="1" applyAlignment="1" applyProtection="1">
      <alignment horizontal="center" vertical="center" wrapText="1"/>
      <protection hidden="1"/>
    </xf>
    <xf numFmtId="9" fontId="17" fillId="0" borderId="71" xfId="2" applyNumberFormat="1" applyFont="1" applyBorder="1" applyAlignment="1" applyProtection="1">
      <alignment horizontal="center" vertical="center" wrapText="1"/>
      <protection hidden="1"/>
    </xf>
    <xf numFmtId="0" fontId="17" fillId="0" borderId="11" xfId="2" applyFont="1" applyBorder="1" applyAlignment="1" applyProtection="1">
      <alignment horizontal="center" vertical="center"/>
      <protection locked="0"/>
    </xf>
    <xf numFmtId="0" fontId="3" fillId="0" borderId="0" xfId="0" applyFont="1" applyAlignment="1">
      <alignment horizontal="left"/>
    </xf>
    <xf numFmtId="0" fontId="0" fillId="0" borderId="0" xfId="0" applyAlignment="1">
      <alignment horizontal="left"/>
    </xf>
    <xf numFmtId="0" fontId="0" fillId="0" borderId="25" xfId="0" applyBorder="1" applyAlignment="1">
      <alignment horizontal="center" vertical="center"/>
    </xf>
    <xf numFmtId="0" fontId="0" fillId="0" borderId="35" xfId="0" applyBorder="1" applyAlignment="1">
      <alignment horizontal="center" vertical="center"/>
    </xf>
    <xf numFmtId="0" fontId="49" fillId="0" borderId="0" xfId="0" applyFont="1" applyAlignment="1">
      <alignment horizontal="center"/>
    </xf>
    <xf numFmtId="0" fontId="0" fillId="0" borderId="26" xfId="0" applyBorder="1" applyAlignment="1">
      <alignment horizontal="center" vertical="center"/>
    </xf>
    <xf numFmtId="0" fontId="0" fillId="0" borderId="47" xfId="0" applyBorder="1" applyAlignment="1">
      <alignment horizontal="center" vertical="center"/>
    </xf>
    <xf numFmtId="0" fontId="3" fillId="0" borderId="41" xfId="0" applyFont="1" applyFill="1" applyBorder="1" applyAlignment="1" applyProtection="1">
      <alignment horizontal="center" vertical="center"/>
      <protection locked="0"/>
    </xf>
    <xf numFmtId="0" fontId="10" fillId="0" borderId="41" xfId="0" applyFont="1" applyFill="1" applyBorder="1" applyAlignment="1" applyProtection="1">
      <alignment horizontal="center" vertical="center" wrapText="1"/>
      <protection locked="0"/>
    </xf>
    <xf numFmtId="0" fontId="10" fillId="0" borderId="65" xfId="0" applyFont="1"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cellXfs>
  <cellStyles count="5">
    <cellStyle name="Currency 2" xfId="1"/>
    <cellStyle name="Normal" xfId="0" builtinId="0"/>
    <cellStyle name="Normal 2" xfId="2"/>
    <cellStyle name="Normal 3" xfId="3"/>
    <cellStyle name="Procent" xfId="4" builtinId="5"/>
  </cellStyles>
  <dxfs count="1">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48</xdr:row>
      <xdr:rowOff>76200</xdr:rowOff>
    </xdr:from>
    <xdr:to>
      <xdr:col>17</xdr:col>
      <xdr:colOff>85725</xdr:colOff>
      <xdr:row>53</xdr:row>
      <xdr:rowOff>57150</xdr:rowOff>
    </xdr:to>
    <xdr:pic>
      <xdr:nvPicPr>
        <xdr:cNvPr id="5121" name="Picture 1">
          <a:extLst>
            <a:ext uri="{FF2B5EF4-FFF2-40B4-BE49-F238E27FC236}">
              <a16:creationId xmlns:a16="http://schemas.microsoft.com/office/drawing/2014/main" id="{E1E46CA8-9A3E-6F82-9AB1-21C156F69A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058150"/>
          <a:ext cx="6238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17</xdr:col>
      <xdr:colOff>285750</xdr:colOff>
      <xdr:row>54</xdr:row>
      <xdr:rowOff>142875</xdr:rowOff>
    </xdr:to>
    <xdr:pic>
      <xdr:nvPicPr>
        <xdr:cNvPr id="2049" name="Picture 1">
          <a:extLst>
            <a:ext uri="{FF2B5EF4-FFF2-40B4-BE49-F238E27FC236}">
              <a16:creationId xmlns:a16="http://schemas.microsoft.com/office/drawing/2014/main" id="{A2778B81-9292-CC07-8BFC-91FD39C825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82025"/>
          <a:ext cx="62579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18</xdr:row>
      <xdr:rowOff>104775</xdr:rowOff>
    </xdr:from>
    <xdr:to>
      <xdr:col>1</xdr:col>
      <xdr:colOff>4000500</xdr:colOff>
      <xdr:row>23</xdr:row>
      <xdr:rowOff>66675</xdr:rowOff>
    </xdr:to>
    <xdr:pic>
      <xdr:nvPicPr>
        <xdr:cNvPr id="6145" name="Picture 2">
          <a:extLst>
            <a:ext uri="{FF2B5EF4-FFF2-40B4-BE49-F238E27FC236}">
              <a16:creationId xmlns:a16="http://schemas.microsoft.com/office/drawing/2014/main" id="{8784403E-DC06-18B0-F194-7476E36F8C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153275"/>
          <a:ext cx="80200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45</xdr:row>
      <xdr:rowOff>152400</xdr:rowOff>
    </xdr:from>
    <xdr:to>
      <xdr:col>8</xdr:col>
      <xdr:colOff>457200</xdr:colOff>
      <xdr:row>50</xdr:row>
      <xdr:rowOff>133350</xdr:rowOff>
    </xdr:to>
    <xdr:pic>
      <xdr:nvPicPr>
        <xdr:cNvPr id="1025" name="Picture 1">
          <a:extLst>
            <a:ext uri="{FF2B5EF4-FFF2-40B4-BE49-F238E27FC236}">
              <a16:creationId xmlns:a16="http://schemas.microsoft.com/office/drawing/2014/main" id="{19B87218-948D-E746-33DA-3FDA76A965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858125"/>
          <a:ext cx="62484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59"/>
  <sheetViews>
    <sheetView view="pageBreakPreview" topLeftCell="A5" zoomScale="70" zoomScaleNormal="100" zoomScaleSheetLayoutView="70" workbookViewId="0">
      <selection activeCell="AF20" sqref="AF20"/>
    </sheetView>
  </sheetViews>
  <sheetFormatPr defaultRowHeight="12.75" x14ac:dyDescent="0.2"/>
  <cols>
    <col min="1" max="1" width="9.140625" style="1"/>
    <col min="2" max="2" width="16.85546875" style="1" customWidth="1"/>
    <col min="3" max="3" width="4.7109375" style="1" hidden="1" customWidth="1"/>
    <col min="4" max="4" width="9.140625" style="1" hidden="1" customWidth="1"/>
    <col min="5" max="5" width="6.140625" style="1" customWidth="1"/>
    <col min="6" max="13" width="1.85546875" style="1" customWidth="1"/>
    <col min="14" max="25" width="1.7109375" style="1" customWidth="1"/>
    <col min="26" max="33" width="1.85546875" style="1" customWidth="1"/>
    <col min="34" max="37" width="2.140625" style="1" customWidth="1"/>
    <col min="38" max="40" width="1.7109375" style="1" customWidth="1"/>
    <col min="41" max="41" width="3.7109375" style="1" customWidth="1"/>
    <col min="42" max="42" width="3.140625" style="1" customWidth="1"/>
    <col min="43" max="44" width="3.7109375" style="1" customWidth="1"/>
    <col min="45" max="45" width="3.140625" style="1" customWidth="1"/>
    <col min="46" max="46" width="0.28515625" style="1" hidden="1" customWidth="1"/>
    <col min="47" max="52" width="9.140625" style="1" hidden="1" customWidth="1"/>
    <col min="53" max="16384" width="9.140625" style="1"/>
  </cols>
  <sheetData>
    <row r="1" spans="2:45" x14ac:dyDescent="0.2">
      <c r="B1" s="426" t="s">
        <v>33</v>
      </c>
      <c r="C1" s="426"/>
      <c r="D1" s="426"/>
      <c r="E1" s="426"/>
      <c r="F1" s="426"/>
      <c r="G1" s="426"/>
      <c r="H1" s="426"/>
      <c r="I1" s="426"/>
      <c r="J1" s="426"/>
      <c r="K1" s="426"/>
      <c r="L1" s="426"/>
      <c r="M1" s="426"/>
      <c r="N1" s="18"/>
      <c r="O1" s="18"/>
      <c r="P1" s="18"/>
      <c r="Q1" s="18"/>
      <c r="R1" s="18"/>
      <c r="S1" s="16"/>
      <c r="T1" s="16"/>
      <c r="U1" s="16"/>
      <c r="V1" s="16"/>
      <c r="W1" s="16"/>
      <c r="X1" s="16"/>
      <c r="Y1" s="16"/>
      <c r="Z1" s="16"/>
      <c r="AA1" s="16"/>
      <c r="AB1" s="19"/>
      <c r="AC1" s="31"/>
      <c r="AD1" s="31"/>
      <c r="AE1" s="31"/>
      <c r="AF1" s="31"/>
      <c r="AG1" s="31"/>
      <c r="AH1" s="31"/>
      <c r="AI1" s="31"/>
      <c r="AJ1" s="31"/>
      <c r="AK1" s="31"/>
      <c r="AL1" s="31"/>
      <c r="AM1" s="31"/>
      <c r="AN1" s="31"/>
      <c r="AO1" s="31"/>
      <c r="AP1" s="31"/>
      <c r="AQ1" s="31"/>
      <c r="AR1" s="31"/>
      <c r="AS1" s="31"/>
    </row>
    <row r="2" spans="2:45" x14ac:dyDescent="0.2">
      <c r="B2" s="426" t="s">
        <v>53</v>
      </c>
      <c r="C2" s="426"/>
      <c r="D2" s="426"/>
      <c r="E2" s="426"/>
      <c r="F2" s="426"/>
      <c r="G2" s="426"/>
      <c r="H2" s="426"/>
      <c r="I2" s="426"/>
      <c r="J2" s="426"/>
      <c r="K2" s="426"/>
      <c r="L2" s="426"/>
      <c r="M2" s="426"/>
      <c r="N2" s="18"/>
      <c r="O2" s="18"/>
      <c r="P2" s="18"/>
      <c r="Q2" s="18"/>
      <c r="R2" s="18"/>
      <c r="S2" s="16"/>
      <c r="T2" s="16"/>
      <c r="U2" s="16"/>
      <c r="V2" s="16"/>
      <c r="W2" s="16"/>
      <c r="X2" s="16"/>
      <c r="Y2" s="16"/>
      <c r="Z2" s="16"/>
      <c r="AA2" s="16"/>
      <c r="AB2" s="16"/>
      <c r="AC2" s="16"/>
      <c r="AD2" s="16"/>
      <c r="AE2" s="20"/>
      <c r="AF2" s="20"/>
      <c r="AG2" s="20"/>
      <c r="AH2" s="20"/>
      <c r="AI2" s="20"/>
      <c r="AJ2" s="20"/>
      <c r="AK2" s="20"/>
      <c r="AL2" s="20"/>
      <c r="AM2" s="20"/>
      <c r="AN2" s="20"/>
      <c r="AO2" s="20"/>
      <c r="AP2" s="20"/>
      <c r="AQ2" s="20"/>
      <c r="AR2" s="20"/>
      <c r="AS2" s="20"/>
    </row>
    <row r="3" spans="2:45" x14ac:dyDescent="0.2">
      <c r="B3" s="21"/>
      <c r="C3" s="18"/>
      <c r="D3" s="18"/>
      <c r="E3" s="18"/>
      <c r="F3" s="18"/>
      <c r="G3" s="18"/>
      <c r="H3" s="18"/>
      <c r="I3" s="18"/>
      <c r="J3" s="18"/>
      <c r="K3" s="18"/>
      <c r="L3" s="18"/>
      <c r="M3" s="18"/>
      <c r="N3" s="18"/>
      <c r="O3" s="18"/>
      <c r="P3" s="18"/>
      <c r="Q3" s="18"/>
      <c r="R3" s="18"/>
      <c r="S3" s="16"/>
      <c r="T3" s="16"/>
      <c r="U3" s="16"/>
      <c r="V3" s="16"/>
      <c r="W3" s="16"/>
      <c r="X3" s="16"/>
      <c r="Y3" s="16"/>
      <c r="Z3" s="16"/>
      <c r="AA3" s="16"/>
      <c r="AB3" s="16"/>
      <c r="AC3" s="16"/>
      <c r="AD3" s="16"/>
      <c r="AE3" s="20"/>
      <c r="AF3" s="20"/>
      <c r="AG3" s="20"/>
      <c r="AH3" s="20"/>
      <c r="AI3" s="20"/>
      <c r="AJ3" s="20"/>
      <c r="AK3" s="20"/>
      <c r="AL3" s="20"/>
      <c r="AM3" s="20"/>
      <c r="AN3" s="20"/>
      <c r="AO3" s="20"/>
      <c r="AP3" s="20"/>
      <c r="AQ3" s="20"/>
      <c r="AR3" s="20"/>
      <c r="AS3" s="20"/>
    </row>
    <row r="4" spans="2:45" x14ac:dyDescent="0.2">
      <c r="B4" s="21"/>
      <c r="C4" s="18"/>
      <c r="D4" s="18"/>
      <c r="E4" s="18"/>
      <c r="F4" s="18"/>
      <c r="G4" s="18"/>
      <c r="H4" s="18"/>
      <c r="I4" s="18"/>
      <c r="J4" s="18"/>
      <c r="K4" s="18"/>
      <c r="L4" s="18"/>
      <c r="M4" s="18"/>
      <c r="N4" s="18"/>
      <c r="O4" s="18"/>
      <c r="P4" s="18"/>
      <c r="Q4" s="18"/>
      <c r="R4" s="18"/>
      <c r="S4" s="16"/>
      <c r="T4" s="16"/>
      <c r="U4" s="16"/>
      <c r="V4" s="16"/>
      <c r="W4" s="16"/>
      <c r="X4" s="16"/>
      <c r="Y4" s="16"/>
      <c r="Z4" s="16"/>
      <c r="AA4" s="16"/>
      <c r="AB4" s="16"/>
      <c r="AC4" s="16"/>
      <c r="AD4" s="16"/>
      <c r="AE4" s="20"/>
      <c r="AF4" s="20"/>
      <c r="AG4" s="20"/>
      <c r="AH4" s="20"/>
      <c r="AI4" s="20"/>
      <c r="AJ4" s="20"/>
      <c r="AK4" s="20"/>
      <c r="AL4" s="20"/>
      <c r="AM4" s="20"/>
      <c r="AN4" s="20"/>
      <c r="AO4" s="20"/>
      <c r="AP4" s="20"/>
      <c r="AQ4" s="20"/>
      <c r="AR4" s="20"/>
      <c r="AS4" s="20"/>
    </row>
    <row r="5" spans="2:45" x14ac:dyDescent="0.2">
      <c r="B5" s="21"/>
      <c r="C5" s="18"/>
      <c r="D5" s="18"/>
      <c r="E5" s="18"/>
      <c r="F5" s="18"/>
      <c r="G5" s="18"/>
      <c r="H5" s="18"/>
      <c r="I5" s="18"/>
      <c r="J5" s="18"/>
      <c r="K5" s="18"/>
      <c r="L5" s="18"/>
      <c r="M5" s="18"/>
      <c r="N5" s="18"/>
      <c r="O5" s="18"/>
      <c r="P5" s="18"/>
      <c r="Q5" s="18"/>
      <c r="R5" s="18"/>
      <c r="S5" s="16"/>
      <c r="T5" s="16"/>
      <c r="U5" s="16"/>
      <c r="V5" s="16"/>
      <c r="W5" s="16"/>
      <c r="X5" s="16"/>
      <c r="Y5" s="16"/>
      <c r="Z5" s="16"/>
      <c r="AA5" s="16"/>
      <c r="AB5" s="16"/>
      <c r="AC5" s="16"/>
      <c r="AD5" s="16"/>
      <c r="AE5" s="20"/>
      <c r="AF5" s="20"/>
      <c r="AG5" s="20"/>
      <c r="AH5" s="20"/>
      <c r="AI5" s="20"/>
      <c r="AJ5" s="20"/>
      <c r="AK5" s="20"/>
      <c r="AL5" s="20"/>
      <c r="AM5" s="20"/>
      <c r="AN5" s="20"/>
      <c r="AO5" s="20"/>
      <c r="AP5" s="20"/>
      <c r="AQ5" s="20"/>
      <c r="AR5" s="20"/>
      <c r="AS5" s="20"/>
    </row>
    <row r="6" spans="2:45" ht="18" customHeight="1" x14ac:dyDescent="0.25">
      <c r="B6" s="427" t="s">
        <v>24</v>
      </c>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325"/>
      <c r="AN6" s="325"/>
      <c r="AO6" s="325"/>
      <c r="AP6" s="325"/>
      <c r="AQ6" s="325"/>
      <c r="AR6" s="325"/>
      <c r="AS6" s="325"/>
    </row>
    <row r="7" spans="2:45" ht="14.25" customHeight="1" x14ac:dyDescent="0.25">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32"/>
      <c r="AM7" s="32"/>
      <c r="AN7" s="32"/>
      <c r="AO7" s="32"/>
      <c r="AP7" s="32"/>
      <c r="AQ7" s="32"/>
      <c r="AR7" s="32"/>
      <c r="AS7" s="22"/>
    </row>
    <row r="8" spans="2:45" x14ac:dyDescent="0.2">
      <c r="B8" s="420"/>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18"/>
      <c r="AH8" s="18"/>
      <c r="AI8" s="18"/>
      <c r="AJ8" s="18"/>
      <c r="AK8" s="18"/>
      <c r="AL8" s="18"/>
      <c r="AM8" s="18"/>
      <c r="AN8" s="18"/>
      <c r="AO8" s="18"/>
      <c r="AP8" s="18"/>
      <c r="AQ8" s="18"/>
      <c r="AR8" s="18"/>
      <c r="AS8" s="18"/>
    </row>
    <row r="9" spans="2:45" x14ac:dyDescent="0.2">
      <c r="B9" s="420" t="s">
        <v>78</v>
      </c>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16"/>
      <c r="AH9" s="16"/>
      <c r="AI9" s="32"/>
      <c r="AJ9" s="32"/>
      <c r="AK9" s="32"/>
      <c r="AL9" s="32"/>
      <c r="AM9" s="32"/>
      <c r="AN9" s="32"/>
      <c r="AO9" s="32"/>
      <c r="AP9" s="32"/>
      <c r="AQ9" s="32"/>
      <c r="AR9" s="32"/>
      <c r="AS9" s="16"/>
    </row>
    <row r="10" spans="2:45" x14ac:dyDescent="0.2">
      <c r="B10" s="420" t="s">
        <v>108</v>
      </c>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23"/>
      <c r="AH10" s="23"/>
      <c r="AI10" s="23"/>
      <c r="AJ10" s="23"/>
      <c r="AK10" s="23"/>
      <c r="AL10" s="23"/>
      <c r="AM10" s="23"/>
      <c r="AN10" s="23"/>
      <c r="AO10" s="23"/>
      <c r="AP10" s="23"/>
      <c r="AQ10" s="23"/>
      <c r="AR10" s="23"/>
      <c r="AS10" s="23"/>
    </row>
    <row r="11" spans="2:45" x14ac:dyDescent="0.2">
      <c r="B11" s="383" t="s">
        <v>183</v>
      </c>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23"/>
      <c r="AH11" s="23"/>
      <c r="AI11" s="23"/>
      <c r="AJ11" s="23"/>
      <c r="AK11" s="23"/>
      <c r="AL11" s="23"/>
      <c r="AM11" s="23"/>
      <c r="AN11" s="23"/>
      <c r="AO11" s="23"/>
      <c r="AP11" s="23"/>
      <c r="AQ11" s="23"/>
      <c r="AR11" s="23"/>
      <c r="AS11" s="23"/>
    </row>
    <row r="12" spans="2:45" x14ac:dyDescent="0.2">
      <c r="B12" s="420" t="s">
        <v>68</v>
      </c>
      <c r="C12" s="420"/>
      <c r="D12" s="420"/>
      <c r="E12" s="420"/>
      <c r="F12" s="420"/>
      <c r="G12" s="420"/>
      <c r="H12" s="420"/>
      <c r="I12" s="420"/>
      <c r="J12" s="420"/>
      <c r="K12" s="420"/>
      <c r="L12" s="420"/>
      <c r="M12" s="420"/>
      <c r="N12" s="420"/>
      <c r="O12" s="18"/>
      <c r="P12" s="18"/>
      <c r="Q12" s="18"/>
      <c r="R12" s="18"/>
      <c r="S12" s="18"/>
      <c r="T12" s="18"/>
      <c r="U12" s="18"/>
      <c r="V12" s="18"/>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2:45" x14ac:dyDescent="0.2">
      <c r="B13" s="420" t="s">
        <v>109</v>
      </c>
      <c r="C13" s="420"/>
      <c r="D13" s="420"/>
      <c r="E13" s="420"/>
      <c r="F13" s="18"/>
      <c r="G13" s="18"/>
      <c r="H13" s="18"/>
      <c r="I13" s="18"/>
      <c r="J13" s="18"/>
      <c r="K13" s="18"/>
      <c r="L13" s="18"/>
      <c r="M13" s="18"/>
      <c r="N13" s="18"/>
      <c r="O13" s="18"/>
      <c r="P13" s="18"/>
      <c r="Q13" s="18"/>
      <c r="R13" s="18"/>
      <c r="S13" s="18"/>
      <c r="T13" s="18"/>
      <c r="U13" s="18"/>
      <c r="V13" s="18"/>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2:45" x14ac:dyDescent="0.2">
      <c r="B14" s="421" t="s">
        <v>148</v>
      </c>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24"/>
      <c r="AH14" s="24"/>
      <c r="AI14" s="24"/>
      <c r="AJ14" s="24"/>
      <c r="AK14" s="24"/>
      <c r="AL14" s="24"/>
      <c r="AM14" s="24"/>
      <c r="AN14" s="24"/>
      <c r="AO14" s="24"/>
      <c r="AP14" s="24"/>
      <c r="AQ14" s="24"/>
      <c r="AR14" s="24"/>
      <c r="AS14" s="24"/>
    </row>
    <row r="15" spans="2:45" x14ac:dyDescent="0.2">
      <c r="B15" s="286"/>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142"/>
      <c r="AA15" s="142"/>
      <c r="AB15" s="142"/>
      <c r="AC15" s="142"/>
      <c r="AD15" s="142"/>
      <c r="AE15" s="142"/>
      <c r="AF15" s="142"/>
      <c r="AG15" s="142"/>
      <c r="AH15" s="142"/>
      <c r="AI15" s="142"/>
      <c r="AJ15" s="142"/>
      <c r="AK15" s="142"/>
      <c r="AL15" s="142"/>
      <c r="AM15" s="142"/>
      <c r="AN15" s="142"/>
      <c r="AO15" s="142"/>
      <c r="AP15" s="142"/>
      <c r="AQ15" s="142"/>
      <c r="AR15" s="24"/>
      <c r="AS15" s="24"/>
    </row>
    <row r="16" spans="2:45" x14ac:dyDescent="0.2">
      <c r="B16" s="423" t="s">
        <v>54</v>
      </c>
      <c r="C16" s="423"/>
      <c r="D16" s="423"/>
      <c r="E16" s="423"/>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3"/>
      <c r="AO16" s="423"/>
      <c r="AP16" s="423"/>
      <c r="AQ16" s="423"/>
      <c r="AR16" s="25"/>
      <c r="AS16" s="25"/>
    </row>
    <row r="17" spans="2:45" ht="15.75" customHeight="1" x14ac:dyDescent="0.2">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25"/>
      <c r="AS17" s="25"/>
    </row>
    <row r="18" spans="2:45" x14ac:dyDescent="0.2">
      <c r="B18" s="32">
        <v>120</v>
      </c>
      <c r="C18" s="26"/>
      <c r="D18" s="26"/>
      <c r="E18" s="26" t="s">
        <v>72</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5"/>
      <c r="AS18" s="25"/>
    </row>
    <row r="19" spans="2:45" x14ac:dyDescent="0.2">
      <c r="B19" s="32">
        <v>10</v>
      </c>
      <c r="C19" s="26"/>
      <c r="D19" s="26"/>
      <c r="E19" s="26" t="s">
        <v>73</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5"/>
      <c r="AS19" s="25"/>
    </row>
    <row r="20" spans="2:45" x14ac:dyDescent="0.2">
      <c r="B20" s="32"/>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5"/>
      <c r="AS20" s="25"/>
    </row>
    <row r="21" spans="2:45" s="139" customFormat="1" x14ac:dyDescent="0.2">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row>
    <row r="22" spans="2:45" s="139" customFormat="1" x14ac:dyDescent="0.2">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row>
    <row r="23" spans="2:45" s="139" customFormat="1" x14ac:dyDescent="0.2">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row>
    <row r="24" spans="2:45" s="139" customFormat="1" x14ac:dyDescent="0.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row>
    <row r="25" spans="2:45" s="139" customFormat="1" ht="13.15" customHeight="1" x14ac:dyDescent="0.2">
      <c r="B25" s="163"/>
      <c r="C25" s="33"/>
      <c r="D25" s="33"/>
      <c r="E25" s="140"/>
      <c r="F25" s="148"/>
      <c r="G25" s="148"/>
      <c r="H25" s="148"/>
      <c r="I25" s="148"/>
      <c r="J25" s="148"/>
      <c r="K25" s="148"/>
      <c r="L25" s="148"/>
      <c r="M25" s="148"/>
      <c r="N25" s="148"/>
      <c r="O25" s="148"/>
      <c r="P25" s="148"/>
      <c r="Q25" s="148"/>
      <c r="R25" s="148"/>
      <c r="S25" s="148"/>
      <c r="T25" s="148"/>
      <c r="U25" s="148"/>
      <c r="V25" s="148"/>
      <c r="W25" s="148"/>
      <c r="X25" s="148"/>
      <c r="Y25" s="148"/>
      <c r="Z25" s="149"/>
      <c r="AA25" s="149"/>
      <c r="AB25" s="149"/>
      <c r="AC25" s="149"/>
      <c r="AD25" s="148"/>
      <c r="AE25" s="148"/>
      <c r="AF25" s="148"/>
      <c r="AG25" s="148"/>
      <c r="AH25" s="148"/>
      <c r="AI25" s="148"/>
      <c r="AJ25" s="148"/>
      <c r="AK25" s="148"/>
      <c r="AL25" s="27"/>
      <c r="AM25" s="27"/>
      <c r="AN25" s="27"/>
      <c r="AO25" s="27"/>
      <c r="AP25" s="33"/>
      <c r="AQ25" s="33"/>
      <c r="AR25" s="33"/>
      <c r="AS25" s="33"/>
    </row>
    <row r="26" spans="2:45" s="139" customFormat="1" ht="25.5" customHeight="1" x14ac:dyDescent="0.2">
      <c r="B26" s="164"/>
      <c r="C26" s="33"/>
      <c r="D26" s="33"/>
      <c r="E26" s="141"/>
      <c r="F26" s="148"/>
      <c r="G26" s="148"/>
      <c r="H26" s="148"/>
      <c r="I26" s="148"/>
      <c r="J26" s="148"/>
      <c r="K26" s="148"/>
      <c r="L26" s="148"/>
      <c r="M26" s="148"/>
      <c r="N26" s="148"/>
      <c r="O26" s="148"/>
      <c r="P26" s="148"/>
      <c r="Q26" s="148"/>
      <c r="R26" s="148"/>
      <c r="S26" s="148"/>
      <c r="T26" s="148"/>
      <c r="U26" s="148"/>
      <c r="V26" s="148"/>
      <c r="W26" s="148"/>
      <c r="X26" s="148"/>
      <c r="Y26" s="148"/>
      <c r="Z26" s="149"/>
      <c r="AA26" s="149"/>
      <c r="AB26" s="149"/>
      <c r="AC26" s="149"/>
      <c r="AD26" s="148"/>
      <c r="AE26" s="148"/>
      <c r="AF26" s="148"/>
      <c r="AG26" s="148"/>
      <c r="AH26" s="148"/>
      <c r="AI26" s="148"/>
      <c r="AJ26" s="148"/>
      <c r="AK26" s="148"/>
      <c r="AL26" s="33"/>
      <c r="AM26" s="33"/>
      <c r="AN26" s="33"/>
      <c r="AO26" s="33"/>
      <c r="AP26" s="33"/>
      <c r="AQ26" s="138"/>
      <c r="AR26" s="138"/>
      <c r="AS26" s="138"/>
    </row>
    <row r="27" spans="2:45" s="139" customFormat="1" x14ac:dyDescent="0.2">
      <c r="B27" s="33"/>
      <c r="C27" s="33"/>
      <c r="D27" s="33"/>
      <c r="E27" s="14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33"/>
      <c r="AM27" s="33"/>
      <c r="AN27" s="33"/>
      <c r="AO27" s="33"/>
      <c r="AP27" s="33"/>
      <c r="AQ27" s="138"/>
      <c r="AR27" s="138"/>
      <c r="AS27" s="138"/>
    </row>
    <row r="28" spans="2:45" s="139" customFormat="1" x14ac:dyDescent="0.2">
      <c r="B28" s="33"/>
      <c r="C28" s="33"/>
      <c r="D28" s="33"/>
      <c r="E28" s="14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33"/>
      <c r="AM28" s="33"/>
      <c r="AN28" s="33"/>
      <c r="AO28" s="33"/>
      <c r="AP28" s="33"/>
      <c r="AQ28" s="138"/>
      <c r="AR28" s="138"/>
      <c r="AS28" s="138"/>
    </row>
    <row r="29" spans="2:45" s="139" customFormat="1" x14ac:dyDescent="0.2">
      <c r="B29" s="33"/>
      <c r="C29" s="33"/>
      <c r="D29" s="33"/>
      <c r="E29" s="14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33"/>
      <c r="AM29" s="33"/>
      <c r="AN29" s="33"/>
      <c r="AO29" s="33"/>
      <c r="AP29" s="33"/>
      <c r="AQ29" s="138"/>
      <c r="AR29" s="138"/>
      <c r="AS29" s="138"/>
    </row>
    <row r="30" spans="2:45" s="139" customFormat="1" x14ac:dyDescent="0.2">
      <c r="B30" s="33"/>
      <c r="C30" s="33"/>
      <c r="D30" s="33"/>
      <c r="E30" s="142"/>
      <c r="F30" s="142"/>
      <c r="G30" s="142"/>
      <c r="H30" s="142"/>
      <c r="I30" s="142"/>
      <c r="J30" s="142"/>
      <c r="K30" s="142"/>
      <c r="L30" s="142"/>
      <c r="M30" s="142"/>
      <c r="N30" s="142"/>
      <c r="O30" s="142"/>
      <c r="P30" s="142"/>
      <c r="Q30" s="142"/>
      <c r="R30" s="142"/>
      <c r="S30" s="142"/>
      <c r="T30" s="142"/>
      <c r="U30" s="142"/>
      <c r="V30" s="142"/>
      <c r="W30" s="142"/>
      <c r="X30" s="142"/>
      <c r="Y30" s="142"/>
      <c r="Z30" s="151"/>
      <c r="AA30" s="151"/>
      <c r="AB30" s="151"/>
      <c r="AC30" s="151"/>
      <c r="AD30" s="142"/>
      <c r="AE30" s="142"/>
      <c r="AF30" s="142"/>
      <c r="AG30" s="142"/>
      <c r="AH30" s="142"/>
      <c r="AI30" s="33"/>
      <c r="AJ30" s="33"/>
      <c r="AK30" s="33"/>
      <c r="AL30" s="33"/>
      <c r="AM30" s="33"/>
      <c r="AN30" s="33"/>
      <c r="AO30" s="33"/>
      <c r="AP30" s="33"/>
      <c r="AQ30" s="33"/>
      <c r="AR30" s="33"/>
      <c r="AS30" s="33"/>
    </row>
    <row r="31" spans="2:45" s="139" customFormat="1" x14ac:dyDescent="0.2">
      <c r="B31" s="33"/>
      <c r="C31" s="33"/>
      <c r="D31" s="33"/>
      <c r="E31" s="142"/>
      <c r="F31" s="142"/>
      <c r="G31" s="142"/>
      <c r="H31" s="142"/>
      <c r="I31" s="142"/>
      <c r="J31" s="142"/>
      <c r="K31" s="142"/>
      <c r="L31" s="142"/>
      <c r="M31" s="142"/>
      <c r="N31" s="142"/>
      <c r="O31" s="142"/>
      <c r="P31" s="142"/>
      <c r="Q31" s="142"/>
      <c r="R31" s="142"/>
      <c r="S31" s="142"/>
      <c r="T31" s="142"/>
      <c r="U31" s="142"/>
      <c r="V31" s="142"/>
      <c r="W31" s="142"/>
      <c r="X31" s="142"/>
      <c r="Y31" s="142"/>
      <c r="Z31" s="28"/>
      <c r="AA31" s="28"/>
      <c r="AB31" s="28"/>
      <c r="AC31" s="28"/>
      <c r="AD31" s="142"/>
      <c r="AE31" s="142"/>
      <c r="AF31" s="142"/>
      <c r="AG31" s="142"/>
      <c r="AH31" s="142"/>
      <c r="AI31" s="33"/>
      <c r="AJ31" s="33"/>
      <c r="AK31" s="33"/>
      <c r="AL31" s="33"/>
      <c r="AM31" s="33"/>
      <c r="AN31" s="33"/>
      <c r="AO31" s="33"/>
      <c r="AP31" s="33"/>
      <c r="AQ31" s="33"/>
      <c r="AR31" s="33"/>
      <c r="AS31" s="33"/>
    </row>
    <row r="32" spans="2:45" s="139" customFormat="1" x14ac:dyDescent="0.2">
      <c r="B32" s="33"/>
      <c r="C32" s="33"/>
      <c r="D32" s="33"/>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33"/>
      <c r="AJ32" s="33"/>
      <c r="AK32" s="33"/>
      <c r="AL32" s="143"/>
      <c r="AM32" s="143"/>
      <c r="AN32" s="143"/>
      <c r="AO32" s="143"/>
      <c r="AP32" s="33"/>
      <c r="AQ32" s="33"/>
      <c r="AR32" s="33"/>
      <c r="AS32" s="33"/>
    </row>
    <row r="33" spans="2:45" s="139" customFormat="1" x14ac:dyDescent="0.2">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33"/>
      <c r="AM33" s="33"/>
      <c r="AN33" s="33"/>
      <c r="AO33" s="33"/>
      <c r="AP33" s="143"/>
      <c r="AQ33" s="143"/>
      <c r="AR33" s="33"/>
      <c r="AS33" s="33"/>
    </row>
    <row r="34" spans="2:45" s="139" customFormat="1" x14ac:dyDescent="0.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140"/>
      <c r="AM34" s="140"/>
      <c r="AN34" s="140"/>
      <c r="AO34" s="140"/>
      <c r="AP34" s="33"/>
      <c r="AQ34" s="33"/>
      <c r="AR34" s="33"/>
      <c r="AS34" s="33"/>
    </row>
    <row r="35" spans="2:45" s="139" customFormat="1" x14ac:dyDescent="0.2">
      <c r="B35" s="140"/>
      <c r="C35" s="140"/>
      <c r="D35" s="140"/>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0"/>
      <c r="AF35" s="140"/>
      <c r="AG35" s="140"/>
      <c r="AH35" s="140"/>
      <c r="AI35" s="140"/>
      <c r="AJ35" s="140"/>
      <c r="AK35" s="140"/>
      <c r="AL35" s="140"/>
      <c r="AM35" s="140"/>
      <c r="AN35" s="140"/>
      <c r="AO35" s="140"/>
      <c r="AP35" s="140"/>
      <c r="AQ35" s="140"/>
      <c r="AR35" s="33"/>
      <c r="AS35" s="33"/>
    </row>
    <row r="36" spans="2:45" s="139" customFormat="1" x14ac:dyDescent="0.2">
      <c r="B36" s="140"/>
      <c r="C36" s="140"/>
      <c r="D36" s="140"/>
      <c r="E36" s="150"/>
      <c r="F36" s="150"/>
      <c r="G36" s="150"/>
      <c r="H36" s="150"/>
      <c r="I36" s="150"/>
      <c r="J36" s="150"/>
      <c r="K36" s="150"/>
      <c r="L36" s="150"/>
      <c r="M36" s="150"/>
      <c r="N36" s="150"/>
      <c r="O36" s="150"/>
      <c r="P36" s="150"/>
      <c r="Q36" s="150"/>
      <c r="R36" s="152"/>
      <c r="S36" s="152"/>
      <c r="T36" s="152"/>
      <c r="U36" s="152"/>
      <c r="V36" s="152"/>
      <c r="W36" s="152"/>
      <c r="X36" s="152"/>
      <c r="Y36" s="152"/>
      <c r="Z36" s="152"/>
      <c r="AA36" s="152"/>
      <c r="AB36" s="152"/>
      <c r="AC36" s="152"/>
      <c r="AD36" s="152"/>
      <c r="AE36" s="140"/>
      <c r="AF36" s="140"/>
      <c r="AG36" s="140"/>
      <c r="AH36" s="140"/>
      <c r="AI36" s="140"/>
      <c r="AJ36" s="140"/>
      <c r="AK36" s="140"/>
      <c r="AL36" s="140"/>
      <c r="AM36" s="140"/>
      <c r="AN36" s="140"/>
      <c r="AO36" s="140"/>
      <c r="AP36" s="140"/>
      <c r="AQ36" s="140"/>
      <c r="AR36" s="33"/>
      <c r="AS36" s="33"/>
    </row>
    <row r="37" spans="2:45" s="139" customFormat="1" x14ac:dyDescent="0.2">
      <c r="B37" s="140"/>
      <c r="C37" s="140"/>
      <c r="D37" s="140"/>
      <c r="E37" s="150"/>
      <c r="F37" s="150"/>
      <c r="G37" s="150"/>
      <c r="H37" s="150"/>
      <c r="I37" s="150"/>
      <c r="J37" s="150"/>
      <c r="K37" s="150"/>
      <c r="L37" s="150"/>
      <c r="M37" s="150"/>
      <c r="N37" s="150"/>
      <c r="O37" s="150"/>
      <c r="P37" s="150"/>
      <c r="Q37" s="150"/>
      <c r="R37" s="152"/>
      <c r="S37" s="152"/>
      <c r="T37" s="152"/>
      <c r="U37" s="152"/>
      <c r="V37" s="152"/>
      <c r="W37" s="152"/>
      <c r="X37" s="152"/>
      <c r="Y37" s="152"/>
      <c r="Z37" s="152"/>
      <c r="AA37" s="152"/>
      <c r="AB37" s="152"/>
      <c r="AC37" s="152"/>
      <c r="AD37" s="152"/>
      <c r="AE37" s="140"/>
      <c r="AF37" s="140"/>
      <c r="AG37" s="140"/>
      <c r="AH37" s="140"/>
      <c r="AI37" s="140"/>
      <c r="AJ37" s="140"/>
      <c r="AK37" s="140"/>
      <c r="AL37" s="140"/>
      <c r="AM37" s="140"/>
      <c r="AN37" s="140"/>
      <c r="AO37" s="140"/>
      <c r="AP37" s="140"/>
      <c r="AQ37" s="140"/>
      <c r="AR37" s="33"/>
      <c r="AS37" s="33"/>
    </row>
    <row r="38" spans="2:45" s="139" customFormat="1" x14ac:dyDescent="0.2">
      <c r="B38" s="140"/>
      <c r="C38" s="140"/>
      <c r="D38" s="140"/>
      <c r="E38" s="150"/>
      <c r="F38" s="150"/>
      <c r="G38" s="150"/>
      <c r="H38" s="150"/>
      <c r="I38" s="150"/>
      <c r="J38" s="150"/>
      <c r="K38" s="150"/>
      <c r="L38" s="150"/>
      <c r="M38" s="150"/>
      <c r="N38" s="150"/>
      <c r="O38" s="150"/>
      <c r="P38" s="150"/>
      <c r="Q38" s="150"/>
      <c r="R38" s="152"/>
      <c r="S38" s="152"/>
      <c r="T38" s="152"/>
      <c r="U38" s="152"/>
      <c r="V38" s="152"/>
      <c r="W38" s="152"/>
      <c r="X38" s="152"/>
      <c r="Y38" s="152"/>
      <c r="Z38" s="152"/>
      <c r="AA38" s="152"/>
      <c r="AB38" s="152"/>
      <c r="AC38" s="152"/>
      <c r="AD38" s="152"/>
      <c r="AE38" s="140"/>
      <c r="AF38" s="140"/>
      <c r="AG38" s="140"/>
      <c r="AH38" s="140"/>
      <c r="AI38" s="140"/>
      <c r="AJ38" s="140"/>
      <c r="AK38" s="140"/>
      <c r="AL38" s="140"/>
      <c r="AM38" s="140"/>
      <c r="AN38" s="140"/>
      <c r="AO38" s="140"/>
      <c r="AP38" s="140"/>
      <c r="AQ38" s="145"/>
      <c r="AR38" s="33"/>
      <c r="AS38" s="33"/>
    </row>
    <row r="39" spans="2:45" s="139" customFormat="1" x14ac:dyDescent="0.2">
      <c r="B39" s="140"/>
      <c r="C39" s="140"/>
      <c r="D39" s="140"/>
      <c r="E39" s="144"/>
      <c r="F39" s="144"/>
      <c r="G39" s="144"/>
      <c r="H39" s="144"/>
      <c r="I39" s="144"/>
      <c r="J39" s="144"/>
      <c r="K39" s="144"/>
      <c r="L39" s="144"/>
      <c r="M39" s="144"/>
      <c r="N39" s="144"/>
      <c r="O39" s="144"/>
      <c r="P39" s="144"/>
      <c r="Q39" s="144"/>
      <c r="R39" s="153"/>
      <c r="S39" s="153"/>
      <c r="T39" s="153"/>
      <c r="U39" s="153"/>
      <c r="V39" s="153"/>
      <c r="W39" s="153"/>
      <c r="X39" s="153"/>
      <c r="Y39" s="153"/>
      <c r="Z39" s="153"/>
      <c r="AA39" s="153"/>
      <c r="AB39" s="153"/>
      <c r="AC39" s="153"/>
      <c r="AD39" s="153"/>
      <c r="AE39" s="140"/>
      <c r="AF39" s="140"/>
      <c r="AG39" s="140"/>
      <c r="AH39" s="140"/>
      <c r="AI39" s="140"/>
      <c r="AJ39" s="140"/>
      <c r="AK39" s="140"/>
      <c r="AL39" s="140"/>
      <c r="AM39" s="140"/>
      <c r="AN39" s="140"/>
      <c r="AO39" s="140"/>
      <c r="AP39" s="140"/>
      <c r="AQ39" s="140"/>
      <c r="AR39" s="33"/>
      <c r="AS39" s="33"/>
    </row>
    <row r="40" spans="2:45" s="139" customFormat="1" x14ac:dyDescent="0.2">
      <c r="B40" s="140"/>
      <c r="C40" s="140"/>
      <c r="D40" s="140"/>
      <c r="E40" s="144"/>
      <c r="F40" s="144"/>
      <c r="G40" s="144"/>
      <c r="H40" s="144"/>
      <c r="I40" s="144"/>
      <c r="J40" s="144"/>
      <c r="K40" s="144"/>
      <c r="L40" s="144"/>
      <c r="M40" s="144"/>
      <c r="N40" s="144"/>
      <c r="O40" s="144"/>
      <c r="P40" s="144"/>
      <c r="Q40" s="144"/>
      <c r="R40" s="153"/>
      <c r="S40" s="153"/>
      <c r="T40" s="153"/>
      <c r="U40" s="153"/>
      <c r="V40" s="153"/>
      <c r="W40" s="153"/>
      <c r="X40" s="153"/>
      <c r="Y40" s="153"/>
      <c r="Z40" s="153"/>
      <c r="AA40" s="153"/>
      <c r="AB40" s="153"/>
      <c r="AC40" s="153"/>
      <c r="AD40" s="153"/>
      <c r="AE40" s="140"/>
      <c r="AF40" s="140"/>
      <c r="AG40" s="140"/>
      <c r="AH40" s="140"/>
      <c r="AI40" s="140"/>
      <c r="AJ40" s="140"/>
      <c r="AK40" s="140"/>
      <c r="AL40" s="33"/>
      <c r="AM40" s="33"/>
      <c r="AN40" s="33"/>
      <c r="AO40" s="33"/>
      <c r="AP40" s="140"/>
      <c r="AQ40" s="140"/>
      <c r="AR40" s="33"/>
      <c r="AS40" s="33"/>
    </row>
    <row r="41" spans="2:45" s="139" customFormat="1" x14ac:dyDescent="0.2">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138"/>
      <c r="AM41" s="138"/>
      <c r="AN41" s="138"/>
      <c r="AO41" s="138"/>
      <c r="AP41" s="33"/>
      <c r="AQ41" s="33"/>
      <c r="AR41" s="33"/>
      <c r="AS41" s="33"/>
    </row>
    <row r="42" spans="2:45" s="139" customFormat="1" x14ac:dyDescent="0.2">
      <c r="B42" s="147"/>
      <c r="C42" s="147"/>
      <c r="D42" s="147"/>
      <c r="E42" s="147"/>
      <c r="F42" s="147"/>
      <c r="G42" s="147"/>
      <c r="H42" s="147"/>
      <c r="I42" s="147"/>
      <c r="J42" s="147"/>
      <c r="K42" s="147"/>
      <c r="L42" s="147"/>
      <c r="M42" s="147"/>
      <c r="N42" s="147"/>
      <c r="O42" s="147"/>
      <c r="P42" s="147"/>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33"/>
      <c r="AS42" s="33"/>
    </row>
    <row r="43" spans="2:45" s="139" customFormat="1" x14ac:dyDescent="0.2">
      <c r="B43" s="33"/>
      <c r="C43" s="138"/>
      <c r="D43" s="138"/>
      <c r="E43" s="147"/>
      <c r="F43" s="147"/>
      <c r="G43" s="147"/>
      <c r="H43" s="147"/>
      <c r="I43" s="147"/>
      <c r="J43" s="147"/>
      <c r="K43" s="147"/>
      <c r="L43" s="147"/>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33"/>
      <c r="AM43" s="33"/>
      <c r="AN43" s="33"/>
      <c r="AO43" s="33"/>
      <c r="AP43" s="138"/>
      <c r="AQ43" s="138"/>
      <c r="AR43" s="33"/>
      <c r="AS43" s="33"/>
    </row>
    <row r="44" spans="2:45" s="139" customFormat="1" x14ac:dyDescent="0.2">
      <c r="B44" s="33"/>
      <c r="C44" s="143"/>
      <c r="D44" s="143"/>
      <c r="E44" s="146"/>
      <c r="F44" s="143"/>
      <c r="G44" s="143"/>
      <c r="H44" s="143"/>
      <c r="I44" s="143"/>
      <c r="J44" s="143"/>
      <c r="K44" s="143"/>
      <c r="L44" s="143"/>
      <c r="M44" s="143"/>
      <c r="N44" s="143"/>
      <c r="O44" s="143"/>
      <c r="P44" s="143"/>
      <c r="Q44" s="143"/>
      <c r="R44" s="143"/>
      <c r="S44" s="143"/>
      <c r="T44" s="143"/>
      <c r="U44" s="143"/>
      <c r="V44" s="143"/>
      <c r="W44" s="143"/>
      <c r="X44" s="143"/>
      <c r="Y44" s="143"/>
      <c r="Z44" s="33"/>
      <c r="AA44" s="33"/>
      <c r="AB44" s="33"/>
      <c r="AC44" s="33"/>
      <c r="AD44" s="33"/>
      <c r="AE44" s="33"/>
      <c r="AF44" s="33"/>
      <c r="AG44" s="33"/>
      <c r="AH44" s="33"/>
      <c r="AI44" s="33"/>
      <c r="AJ44" s="33"/>
      <c r="AK44" s="33"/>
      <c r="AL44" s="138"/>
      <c r="AM44" s="138"/>
      <c r="AN44" s="138"/>
      <c r="AO44" s="138"/>
      <c r="AP44" s="33"/>
      <c r="AQ44" s="33"/>
      <c r="AR44" s="33"/>
      <c r="AS44" s="33"/>
    </row>
    <row r="45" spans="2:45" s="139" customFormat="1" x14ac:dyDescent="0.2">
      <c r="B45" s="33"/>
      <c r="C45" s="143"/>
      <c r="D45" s="143"/>
      <c r="E45" s="146"/>
      <c r="F45" s="143"/>
      <c r="G45" s="143"/>
      <c r="H45" s="143"/>
      <c r="I45" s="143"/>
      <c r="J45" s="143"/>
      <c r="K45" s="143"/>
      <c r="L45" s="143"/>
      <c r="M45" s="143"/>
      <c r="N45" s="143"/>
      <c r="O45" s="143"/>
      <c r="P45" s="143"/>
      <c r="Q45" s="143"/>
      <c r="R45" s="143"/>
      <c r="S45" s="143"/>
      <c r="T45" s="143"/>
      <c r="U45" s="143"/>
      <c r="V45" s="143"/>
      <c r="W45" s="143"/>
      <c r="X45" s="143"/>
      <c r="Y45" s="143"/>
      <c r="Z45" s="33"/>
      <c r="AA45" s="33"/>
      <c r="AB45" s="33"/>
      <c r="AC45" s="33"/>
      <c r="AD45" s="33"/>
      <c r="AE45" s="33"/>
      <c r="AF45" s="33"/>
      <c r="AG45" s="33"/>
      <c r="AH45" s="33"/>
      <c r="AI45" s="33"/>
      <c r="AJ45" s="33"/>
      <c r="AK45" s="33"/>
      <c r="AL45" s="138"/>
      <c r="AM45" s="138"/>
      <c r="AN45" s="138"/>
      <c r="AO45" s="138"/>
      <c r="AP45" s="33"/>
      <c r="AQ45" s="33"/>
      <c r="AR45" s="33"/>
      <c r="AS45" s="33"/>
    </row>
    <row r="46" spans="2:45" s="139" customFormat="1" x14ac:dyDescent="0.2">
      <c r="B46" s="33"/>
      <c r="C46" s="143"/>
      <c r="D46" s="143"/>
      <c r="E46" s="146"/>
      <c r="F46" s="143"/>
      <c r="G46" s="143"/>
      <c r="H46" s="143"/>
      <c r="I46" s="143"/>
      <c r="J46" s="143"/>
      <c r="K46" s="143"/>
      <c r="L46" s="143"/>
      <c r="M46" s="143"/>
      <c r="N46" s="143"/>
      <c r="O46" s="143"/>
      <c r="P46" s="143"/>
      <c r="Q46" s="143"/>
      <c r="R46" s="143"/>
      <c r="S46" s="143"/>
      <c r="T46" s="143"/>
      <c r="U46" s="143"/>
      <c r="V46" s="143"/>
      <c r="W46" s="143"/>
      <c r="X46" s="143"/>
      <c r="Y46" s="143"/>
      <c r="Z46" s="33"/>
      <c r="AA46" s="33"/>
      <c r="AB46" s="33"/>
      <c r="AC46" s="33"/>
      <c r="AD46" s="33"/>
      <c r="AE46" s="33"/>
      <c r="AF46" s="33"/>
      <c r="AG46" s="33"/>
      <c r="AH46" s="33"/>
      <c r="AI46" s="33"/>
      <c r="AJ46" s="33"/>
      <c r="AK46" s="33"/>
      <c r="AL46" s="138"/>
      <c r="AM46" s="138"/>
      <c r="AN46" s="138"/>
      <c r="AO46" s="138"/>
      <c r="AP46" s="33"/>
      <c r="AQ46" s="33"/>
      <c r="AR46" s="33"/>
      <c r="AS46" s="33"/>
    </row>
    <row r="47" spans="2:45" s="139" customFormat="1" x14ac:dyDescent="0.2">
      <c r="B47" s="33"/>
      <c r="C47" s="143"/>
      <c r="D47" s="143"/>
      <c r="E47" s="146"/>
      <c r="F47" s="143"/>
      <c r="G47" s="143"/>
      <c r="H47" s="143"/>
      <c r="I47" s="143"/>
      <c r="J47" s="143"/>
      <c r="K47" s="143"/>
      <c r="L47" s="143"/>
      <c r="M47" s="143"/>
      <c r="N47" s="143"/>
      <c r="O47" s="143"/>
      <c r="P47" s="143"/>
      <c r="Q47" s="143"/>
      <c r="R47" s="143"/>
      <c r="S47" s="143"/>
      <c r="T47" s="143"/>
      <c r="U47" s="143"/>
      <c r="V47" s="143"/>
      <c r="W47" s="143"/>
      <c r="X47" s="143"/>
      <c r="Y47" s="143"/>
      <c r="Z47" s="33"/>
      <c r="AA47" s="33"/>
      <c r="AB47" s="33"/>
      <c r="AC47" s="33"/>
      <c r="AD47" s="33"/>
      <c r="AE47" s="33"/>
      <c r="AF47" s="33"/>
      <c r="AG47" s="33"/>
      <c r="AH47" s="33"/>
      <c r="AI47" s="33"/>
      <c r="AJ47" s="33"/>
      <c r="AK47" s="33"/>
      <c r="AL47" s="138"/>
      <c r="AM47" s="138"/>
      <c r="AN47" s="138"/>
      <c r="AO47" s="138"/>
      <c r="AP47" s="33"/>
      <c r="AQ47" s="33"/>
      <c r="AR47" s="33"/>
      <c r="AS47" s="33"/>
    </row>
    <row r="48" spans="2:45" s="139" customFormat="1" x14ac:dyDescent="0.2">
      <c r="B48" s="33"/>
      <c r="C48" s="143"/>
      <c r="D48" s="143"/>
      <c r="E48" s="146"/>
      <c r="F48" s="143"/>
      <c r="G48" s="143"/>
      <c r="H48" s="143"/>
      <c r="I48" s="143"/>
      <c r="J48" s="143"/>
      <c r="K48" s="143"/>
      <c r="L48" s="143"/>
      <c r="M48" s="143"/>
      <c r="N48" s="143"/>
      <c r="O48" s="143"/>
      <c r="P48" s="143"/>
      <c r="Q48" s="143"/>
      <c r="R48" s="143"/>
      <c r="S48" s="143"/>
      <c r="T48" s="143"/>
      <c r="U48" s="143"/>
      <c r="V48" s="143"/>
      <c r="W48" s="143"/>
      <c r="X48" s="143"/>
      <c r="Y48" s="143"/>
      <c r="Z48" s="33"/>
      <c r="AA48" s="33"/>
      <c r="AB48" s="33"/>
      <c r="AC48" s="33"/>
      <c r="AD48" s="33"/>
      <c r="AE48" s="33"/>
      <c r="AF48" s="33"/>
      <c r="AG48" s="33"/>
      <c r="AH48" s="33"/>
      <c r="AI48" s="33"/>
      <c r="AJ48" s="33"/>
      <c r="AK48" s="33"/>
      <c r="AL48" s="138"/>
      <c r="AM48" s="138"/>
      <c r="AN48" s="138"/>
      <c r="AO48" s="138"/>
      <c r="AP48" s="33"/>
      <c r="AQ48" s="33"/>
      <c r="AR48" s="33"/>
      <c r="AS48" s="33"/>
    </row>
    <row r="49" spans="1:45" s="139" customFormat="1" x14ac:dyDescent="0.2">
      <c r="B49" s="33"/>
      <c r="C49" s="143"/>
      <c r="D49" s="143"/>
      <c r="E49" s="146"/>
      <c r="F49" s="143"/>
      <c r="G49" s="143"/>
      <c r="H49" s="143"/>
      <c r="I49" s="143"/>
      <c r="J49" s="143"/>
      <c r="K49" s="143"/>
      <c r="L49" s="143"/>
      <c r="M49" s="143"/>
      <c r="N49" s="143"/>
      <c r="O49" s="143"/>
      <c r="P49" s="143"/>
      <c r="Q49" s="143"/>
      <c r="R49" s="143"/>
      <c r="S49" s="143"/>
      <c r="T49" s="143"/>
      <c r="U49" s="143"/>
      <c r="V49" s="143"/>
      <c r="W49" s="143"/>
      <c r="X49" s="143"/>
      <c r="Y49" s="143"/>
      <c r="Z49" s="33"/>
      <c r="AA49" s="33"/>
      <c r="AB49" s="33"/>
      <c r="AC49" s="33"/>
      <c r="AD49" s="33"/>
      <c r="AE49" s="33"/>
      <c r="AF49" s="33"/>
      <c r="AG49" s="33"/>
      <c r="AH49" s="33"/>
      <c r="AI49" s="33"/>
      <c r="AJ49" s="33"/>
      <c r="AK49" s="33"/>
      <c r="AL49" s="138"/>
      <c r="AM49" s="138"/>
      <c r="AN49" s="138"/>
      <c r="AO49" s="138"/>
      <c r="AP49" s="33"/>
      <c r="AQ49" s="33"/>
      <c r="AR49" s="33"/>
      <c r="AS49" s="33"/>
    </row>
    <row r="50" spans="1:45" x14ac:dyDescent="0.2">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25"/>
      <c r="AS50" s="25"/>
    </row>
    <row r="51" spans="1:45" x14ac:dyDescent="0.2">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25"/>
      <c r="AS51" s="25"/>
    </row>
    <row r="52" spans="1:45" x14ac:dyDescent="0.2">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25"/>
      <c r="AS52" s="25"/>
    </row>
    <row r="53" spans="1:45" x14ac:dyDescent="0.2">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25"/>
      <c r="AS53" s="25"/>
    </row>
    <row r="54" spans="1:45" x14ac:dyDescent="0.2">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25"/>
      <c r="AS54" s="25"/>
    </row>
    <row r="55" spans="1:45" x14ac:dyDescent="0.2">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29"/>
      <c r="AS55" s="32"/>
    </row>
    <row r="56" spans="1:45" x14ac:dyDescent="0.2">
      <c r="B56" s="32"/>
      <c r="C56" s="30" t="s">
        <v>11</v>
      </c>
      <c r="D56" s="30"/>
      <c r="E56" s="32"/>
      <c r="F56" s="30"/>
      <c r="G56" s="30"/>
      <c r="H56" s="30"/>
      <c r="I56" s="32"/>
      <c r="J56" s="30"/>
      <c r="K56" s="30"/>
      <c r="L56" s="30"/>
      <c r="M56" s="30"/>
      <c r="N56" s="30"/>
      <c r="O56" s="30"/>
      <c r="P56" s="30"/>
      <c r="Q56" s="29"/>
      <c r="R56" s="29"/>
      <c r="S56" s="29"/>
      <c r="T56" s="29"/>
      <c r="U56" s="29"/>
      <c r="V56" s="29"/>
      <c r="W56" s="29"/>
      <c r="X56" s="29"/>
      <c r="Y56" s="29"/>
      <c r="Z56" s="29"/>
      <c r="AA56" s="29"/>
      <c r="AB56" s="32"/>
      <c r="AC56" s="32"/>
      <c r="AD56" s="32"/>
      <c r="AE56" s="32"/>
      <c r="AF56" s="32"/>
      <c r="AG56" s="32"/>
      <c r="AH56" s="424"/>
      <c r="AI56" s="425"/>
      <c r="AJ56" s="425"/>
      <c r="AK56" s="425"/>
      <c r="AL56" s="425"/>
      <c r="AM56" s="425"/>
      <c r="AN56" s="31"/>
      <c r="AO56" s="31"/>
      <c r="AP56" s="32"/>
      <c r="AQ56" s="32"/>
      <c r="AR56" s="32"/>
      <c r="AS56" s="32"/>
    </row>
    <row r="57" spans="1:45" x14ac:dyDescent="0.2">
      <c r="C57" s="10"/>
      <c r="D57" s="10"/>
      <c r="F57" s="10"/>
      <c r="G57" s="10"/>
      <c r="H57" s="10"/>
      <c r="J57" s="10"/>
      <c r="K57" s="10"/>
      <c r="L57" s="10"/>
      <c r="M57" s="10"/>
      <c r="N57" s="10"/>
      <c r="O57" s="10"/>
      <c r="P57" s="10"/>
      <c r="AF57" s="9"/>
      <c r="AG57" s="9"/>
      <c r="AH57" s="9"/>
      <c r="AI57" s="9"/>
      <c r="AJ57" s="9"/>
      <c r="AK57" s="9"/>
      <c r="AL57" s="6"/>
      <c r="AM57" s="6"/>
      <c r="AN57" s="6"/>
      <c r="AO57" s="6"/>
      <c r="AP57" s="9"/>
      <c r="AQ57" s="9"/>
      <c r="AR57" s="9"/>
    </row>
    <row r="58" spans="1:45" x14ac:dyDescent="0.2">
      <c r="C58" s="9"/>
      <c r="D58" s="4"/>
      <c r="F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6"/>
      <c r="AS58" s="6"/>
    </row>
    <row r="59" spans="1:45" x14ac:dyDescent="0.2">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P59" s="6"/>
      <c r="AQ59" s="6"/>
      <c r="AR59" s="6"/>
      <c r="AS59" s="6"/>
    </row>
  </sheetData>
  <mergeCells count="11">
    <mergeCell ref="B10:AF10"/>
    <mergeCell ref="B13:E13"/>
    <mergeCell ref="B14:AF14"/>
    <mergeCell ref="B16:AQ16"/>
    <mergeCell ref="B12:N12"/>
    <mergeCell ref="AH56:AM56"/>
    <mergeCell ref="B1:M1"/>
    <mergeCell ref="B2:M2"/>
    <mergeCell ref="B8:AF8"/>
    <mergeCell ref="B9:AF9"/>
    <mergeCell ref="B6:AL6"/>
  </mergeCells>
  <phoneticPr fontId="0" type="noConversion"/>
  <printOptions horizontalCentered="1" verticalCentered="1"/>
  <pageMargins left="0.511811023622047" right="0.511811023622047" top="0.74803149606299202" bottom="0.98425196850393704" header="0.511811023622047" footer="0.511811023622047"/>
  <pageSetup paperSize="9" orientation="portrait" copies="2" r:id="rId1"/>
  <headerFooter alignWithMargins="0">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52"/>
  <sheetViews>
    <sheetView showZeros="0" view="pageBreakPreview" topLeftCell="A34" zoomScale="115" zoomScaleNormal="100" zoomScaleSheetLayoutView="115" workbookViewId="0">
      <selection activeCell="A50" sqref="A50:Q52"/>
    </sheetView>
  </sheetViews>
  <sheetFormatPr defaultRowHeight="12.75" x14ac:dyDescent="0.2"/>
  <cols>
    <col min="1" max="1" width="3.28515625" style="36" customWidth="1"/>
    <col min="2" max="2" width="29" style="36" customWidth="1"/>
    <col min="3" max="3" width="11.28515625" style="58" customWidth="1"/>
    <col min="4" max="4" width="3" style="36" customWidth="1"/>
    <col min="5" max="7" width="2.42578125" style="36" customWidth="1"/>
    <col min="8" max="8" width="3" style="36" customWidth="1"/>
    <col min="9" max="9" width="6.7109375" style="36" customWidth="1"/>
    <col min="10" max="10" width="4.7109375" style="36" customWidth="1"/>
    <col min="11" max="14" width="2.42578125" style="36" customWidth="1"/>
    <col min="15" max="15" width="2.85546875" style="36" customWidth="1"/>
    <col min="16" max="16" width="6.7109375" style="36" customWidth="1"/>
    <col min="17" max="17" width="4.7109375" style="36" customWidth="1"/>
    <col min="18" max="18" width="9.140625" style="36" customWidth="1"/>
    <col min="19" max="16384" width="9.140625" style="36"/>
  </cols>
  <sheetData>
    <row r="1" spans="1:27" ht="15" customHeight="1" x14ac:dyDescent="0.2">
      <c r="A1" s="519" t="s">
        <v>33</v>
      </c>
      <c r="B1" s="519"/>
      <c r="C1" s="519"/>
      <c r="D1" s="34"/>
      <c r="E1" s="34"/>
      <c r="F1" s="34"/>
      <c r="G1" s="34"/>
      <c r="H1" s="34"/>
      <c r="I1" s="34"/>
      <c r="J1" s="34"/>
      <c r="K1" s="34"/>
      <c r="L1" s="34"/>
      <c r="M1" s="34"/>
      <c r="N1" s="34"/>
      <c r="O1" s="34"/>
      <c r="P1" s="34"/>
      <c r="Q1" s="35"/>
      <c r="R1" s="34"/>
      <c r="S1" s="34"/>
    </row>
    <row r="2" spans="1:27" ht="15" customHeight="1" x14ac:dyDescent="0.2">
      <c r="A2" s="519" t="s">
        <v>22</v>
      </c>
      <c r="B2" s="519"/>
      <c r="C2" s="519"/>
      <c r="D2" s="34"/>
      <c r="E2" s="34"/>
      <c r="F2" s="34"/>
      <c r="G2" s="34"/>
      <c r="H2" s="34"/>
      <c r="I2" s="34"/>
      <c r="J2" s="34"/>
      <c r="K2" s="34"/>
      <c r="L2" s="34"/>
      <c r="M2" s="34"/>
      <c r="N2" s="34"/>
      <c r="O2" s="34"/>
      <c r="P2" s="34"/>
      <c r="Q2" s="35"/>
      <c r="R2" s="34"/>
      <c r="S2" s="34"/>
    </row>
    <row r="3" spans="1:27" ht="15.75" x14ac:dyDescent="0.25">
      <c r="A3" s="442" t="s">
        <v>34</v>
      </c>
      <c r="B3" s="442"/>
      <c r="C3" s="442"/>
      <c r="D3" s="442"/>
      <c r="E3" s="442"/>
      <c r="F3" s="442"/>
      <c r="G3" s="442"/>
      <c r="H3" s="442"/>
      <c r="I3" s="442"/>
      <c r="J3" s="442"/>
      <c r="K3" s="442"/>
      <c r="L3" s="442"/>
      <c r="M3" s="442"/>
      <c r="N3" s="442"/>
      <c r="O3" s="442"/>
      <c r="P3" s="442"/>
      <c r="Q3" s="442"/>
      <c r="R3" s="442"/>
      <c r="S3" s="34"/>
    </row>
    <row r="4" spans="1:27" x14ac:dyDescent="0.2">
      <c r="A4" s="34"/>
      <c r="B4" s="34"/>
      <c r="C4" s="38"/>
      <c r="D4" s="34"/>
      <c r="E4" s="34"/>
      <c r="F4" s="34"/>
      <c r="G4" s="34"/>
      <c r="H4" s="34"/>
      <c r="I4" s="34"/>
      <c r="J4" s="34"/>
      <c r="K4" s="34"/>
      <c r="L4" s="34"/>
      <c r="M4" s="34"/>
      <c r="N4" s="34"/>
      <c r="O4" s="34"/>
      <c r="P4" s="34"/>
      <c r="Q4" s="34"/>
      <c r="R4" s="34"/>
      <c r="S4" s="34"/>
    </row>
    <row r="5" spans="1:27" x14ac:dyDescent="0.2">
      <c r="A5" s="420" t="s">
        <v>78</v>
      </c>
      <c r="B5" s="420"/>
      <c r="C5" s="420"/>
      <c r="D5" s="420"/>
      <c r="E5" s="420"/>
      <c r="F5" s="420"/>
      <c r="G5" s="420"/>
      <c r="H5" s="420"/>
      <c r="I5" s="420"/>
      <c r="J5" s="420"/>
      <c r="K5" s="420"/>
      <c r="L5" s="420"/>
      <c r="M5" s="420"/>
      <c r="N5" s="420"/>
      <c r="O5" s="420"/>
      <c r="P5" s="420"/>
      <c r="Q5" s="420"/>
      <c r="R5" s="420"/>
      <c r="S5" s="420"/>
    </row>
    <row r="6" spans="1:27" x14ac:dyDescent="0.2">
      <c r="A6" s="420" t="s">
        <v>108</v>
      </c>
      <c r="B6" s="420"/>
      <c r="C6" s="420"/>
      <c r="D6" s="420"/>
      <c r="E6" s="420"/>
      <c r="F6" s="420"/>
      <c r="G6" s="420"/>
      <c r="H6" s="420"/>
      <c r="I6" s="420"/>
      <c r="J6" s="420"/>
      <c r="K6" s="420"/>
      <c r="L6" s="420"/>
      <c r="M6" s="420"/>
      <c r="N6" s="420"/>
      <c r="O6" s="420"/>
      <c r="P6" s="420"/>
      <c r="Q6" s="420"/>
      <c r="R6" s="420"/>
      <c r="S6" s="420"/>
    </row>
    <row r="7" spans="1:27" x14ac:dyDescent="0.2">
      <c r="A7" s="383" t="s">
        <v>183</v>
      </c>
      <c r="B7" s="383"/>
      <c r="C7" s="383"/>
      <c r="D7" s="383"/>
      <c r="E7" s="383"/>
      <c r="F7" s="383"/>
      <c r="G7" s="383"/>
      <c r="H7" s="383"/>
      <c r="I7" s="383"/>
      <c r="J7" s="383"/>
      <c r="K7" s="383"/>
      <c r="L7" s="383"/>
      <c r="M7" s="383"/>
      <c r="N7" s="383"/>
      <c r="O7" s="383"/>
      <c r="P7" s="383"/>
      <c r="Q7" s="383"/>
      <c r="R7" s="383"/>
      <c r="S7" s="383"/>
    </row>
    <row r="8" spans="1:27" x14ac:dyDescent="0.2">
      <c r="A8" s="420" t="s">
        <v>68</v>
      </c>
      <c r="B8" s="420"/>
      <c r="C8" s="420"/>
      <c r="D8" s="420"/>
      <c r="E8" s="420"/>
      <c r="F8" s="420"/>
      <c r="G8" s="420"/>
      <c r="H8" s="420"/>
      <c r="I8" s="420"/>
      <c r="J8" s="420"/>
      <c r="K8" s="420"/>
      <c r="L8" s="420"/>
      <c r="M8" s="420"/>
      <c r="N8" s="18"/>
      <c r="O8" s="18"/>
      <c r="P8" s="18"/>
      <c r="Q8" s="18"/>
      <c r="R8" s="18"/>
      <c r="S8" s="23"/>
    </row>
    <row r="9" spans="1:27" x14ac:dyDescent="0.2">
      <c r="A9" s="420" t="s">
        <v>109</v>
      </c>
      <c r="B9" s="420"/>
      <c r="C9" s="420"/>
      <c r="D9" s="420"/>
      <c r="E9" s="18"/>
      <c r="F9" s="18"/>
      <c r="G9" s="18"/>
      <c r="H9" s="18"/>
      <c r="I9" s="18"/>
      <c r="J9" s="18"/>
      <c r="K9" s="18"/>
      <c r="L9" s="18"/>
      <c r="M9" s="18"/>
      <c r="N9" s="18"/>
      <c r="O9" s="18"/>
      <c r="P9" s="18"/>
      <c r="Q9" s="18"/>
      <c r="R9" s="18"/>
      <c r="S9" s="23"/>
    </row>
    <row r="10" spans="1:27" x14ac:dyDescent="0.2">
      <c r="A10" s="421" t="s">
        <v>148</v>
      </c>
      <c r="B10" s="421"/>
      <c r="C10" s="421"/>
      <c r="D10" s="421"/>
      <c r="E10" s="421"/>
      <c r="F10" s="421"/>
      <c r="G10" s="421"/>
      <c r="H10" s="421"/>
      <c r="I10" s="421"/>
      <c r="J10" s="421"/>
      <c r="K10" s="421"/>
      <c r="L10" s="421"/>
      <c r="M10" s="421"/>
      <c r="N10" s="421"/>
      <c r="O10" s="421"/>
      <c r="P10" s="421"/>
      <c r="Q10" s="421"/>
      <c r="R10" s="421"/>
      <c r="S10" s="421"/>
    </row>
    <row r="11" spans="1:27" ht="24" customHeight="1" thickBot="1" x14ac:dyDescent="0.3">
      <c r="A11" s="39" t="s">
        <v>2</v>
      </c>
      <c r="B11" s="39"/>
      <c r="C11" s="39"/>
      <c r="D11" s="39"/>
      <c r="E11" s="39"/>
      <c r="F11" s="39"/>
      <c r="G11" s="39"/>
      <c r="H11" s="39"/>
      <c r="I11" s="39"/>
      <c r="J11" s="39"/>
      <c r="K11" s="39"/>
      <c r="L11" s="39"/>
      <c r="M11" s="39"/>
      <c r="N11" s="39"/>
      <c r="O11" s="39"/>
      <c r="P11" s="39"/>
      <c r="Q11" s="39"/>
      <c r="R11" s="34"/>
      <c r="S11" s="34"/>
    </row>
    <row r="12" spans="1:27" ht="12.75" customHeight="1" x14ac:dyDescent="0.2">
      <c r="A12" s="492" t="s">
        <v>13</v>
      </c>
      <c r="B12" s="460" t="s">
        <v>3</v>
      </c>
      <c r="C12" s="492" t="s">
        <v>101</v>
      </c>
      <c r="D12" s="498" t="s">
        <v>0</v>
      </c>
      <c r="E12" s="499"/>
      <c r="F12" s="499"/>
      <c r="G12" s="499"/>
      <c r="H12" s="499"/>
      <c r="I12" s="499"/>
      <c r="J12" s="500"/>
      <c r="K12" s="459" t="s">
        <v>1</v>
      </c>
      <c r="L12" s="460"/>
      <c r="M12" s="460"/>
      <c r="N12" s="460"/>
      <c r="O12" s="460"/>
      <c r="P12" s="460"/>
      <c r="Q12" s="461"/>
      <c r="R12" s="34"/>
      <c r="S12" s="34"/>
    </row>
    <row r="13" spans="1:27" ht="12.75" customHeight="1" x14ac:dyDescent="0.2">
      <c r="A13" s="493"/>
      <c r="B13" s="495"/>
      <c r="C13" s="493"/>
      <c r="D13" s="501" t="s">
        <v>4</v>
      </c>
      <c r="E13" s="443" t="s">
        <v>5</v>
      </c>
      <c r="F13" s="443" t="s">
        <v>6</v>
      </c>
      <c r="G13" s="443" t="s">
        <v>7</v>
      </c>
      <c r="H13" s="443" t="s">
        <v>31</v>
      </c>
      <c r="I13" s="504" t="s">
        <v>15</v>
      </c>
      <c r="J13" s="448" t="s">
        <v>16</v>
      </c>
      <c r="K13" s="523" t="s">
        <v>4</v>
      </c>
      <c r="L13" s="443" t="s">
        <v>5</v>
      </c>
      <c r="M13" s="443" t="s">
        <v>6</v>
      </c>
      <c r="N13" s="443" t="s">
        <v>7</v>
      </c>
      <c r="O13" s="443" t="s">
        <v>31</v>
      </c>
      <c r="P13" s="504" t="s">
        <v>15</v>
      </c>
      <c r="Q13" s="448" t="s">
        <v>16</v>
      </c>
      <c r="R13" s="34"/>
      <c r="S13" s="34"/>
    </row>
    <row r="14" spans="1:27" ht="12.75" customHeight="1" thickBot="1" x14ac:dyDescent="0.25">
      <c r="A14" s="494"/>
      <c r="B14" s="496"/>
      <c r="C14" s="497"/>
      <c r="D14" s="502"/>
      <c r="E14" s="444"/>
      <c r="F14" s="444"/>
      <c r="G14" s="444"/>
      <c r="H14" s="444"/>
      <c r="I14" s="505"/>
      <c r="J14" s="449"/>
      <c r="K14" s="518"/>
      <c r="L14" s="444"/>
      <c r="M14" s="444"/>
      <c r="N14" s="444"/>
      <c r="O14" s="444"/>
      <c r="P14" s="505"/>
      <c r="Q14" s="449"/>
      <c r="R14" s="34"/>
      <c r="S14" s="34"/>
    </row>
    <row r="15" spans="1:27" ht="12.75" customHeight="1" x14ac:dyDescent="0.2">
      <c r="A15" s="310">
        <v>1</v>
      </c>
      <c r="B15" s="304" t="s">
        <v>79</v>
      </c>
      <c r="C15" s="178" t="s">
        <v>56</v>
      </c>
      <c r="D15" s="236">
        <v>2</v>
      </c>
      <c r="E15" s="234">
        <v>1</v>
      </c>
      <c r="F15" s="234"/>
      <c r="G15" s="234"/>
      <c r="H15" s="234"/>
      <c r="I15" s="234" t="s">
        <v>8</v>
      </c>
      <c r="J15" s="243">
        <v>7</v>
      </c>
      <c r="K15" s="233"/>
      <c r="L15" s="234"/>
      <c r="M15" s="234"/>
      <c r="N15" s="234"/>
      <c r="O15" s="234"/>
      <c r="P15" s="234"/>
      <c r="Q15" s="235"/>
      <c r="R15" s="294"/>
      <c r="S15" s="42"/>
      <c r="T15" s="293"/>
      <c r="U15" s="293"/>
      <c r="V15" s="293"/>
      <c r="W15" s="293"/>
      <c r="X15" s="293"/>
      <c r="Y15" s="293"/>
      <c r="Z15" s="293"/>
      <c r="AA15" s="293"/>
    </row>
    <row r="16" spans="1:27" ht="12.75" customHeight="1" x14ac:dyDescent="0.2">
      <c r="A16" s="232">
        <v>2</v>
      </c>
      <c r="B16" s="312" t="s">
        <v>80</v>
      </c>
      <c r="C16" s="179" t="s">
        <v>65</v>
      </c>
      <c r="D16" s="241">
        <v>2</v>
      </c>
      <c r="E16" s="239">
        <v>1</v>
      </c>
      <c r="F16" s="239"/>
      <c r="G16" s="239"/>
      <c r="H16" s="239"/>
      <c r="I16" s="239" t="s">
        <v>8</v>
      </c>
      <c r="J16" s="244">
        <v>6</v>
      </c>
      <c r="K16" s="238"/>
      <c r="L16" s="239"/>
      <c r="M16" s="239"/>
      <c r="N16" s="239"/>
      <c r="O16" s="239"/>
      <c r="P16" s="239"/>
      <c r="Q16" s="240"/>
      <c r="R16" s="294"/>
      <c r="S16" s="42"/>
      <c r="T16" s="293"/>
      <c r="U16" s="293"/>
      <c r="V16" s="293"/>
      <c r="W16" s="293"/>
      <c r="X16" s="293"/>
      <c r="Y16" s="293"/>
      <c r="Z16" s="293"/>
      <c r="AA16" s="293"/>
    </row>
    <row r="17" spans="1:27" ht="12.75" customHeight="1" x14ac:dyDescent="0.2">
      <c r="A17" s="232">
        <v>3</v>
      </c>
      <c r="B17" s="305" t="s">
        <v>81</v>
      </c>
      <c r="C17" s="179" t="s">
        <v>105</v>
      </c>
      <c r="D17" s="241">
        <v>2</v>
      </c>
      <c r="E17" s="239">
        <v>1</v>
      </c>
      <c r="F17" s="239"/>
      <c r="G17" s="239"/>
      <c r="H17" s="239"/>
      <c r="I17" s="239" t="s">
        <v>8</v>
      </c>
      <c r="J17" s="244">
        <v>6</v>
      </c>
      <c r="K17" s="238"/>
      <c r="L17" s="239"/>
      <c r="M17" s="239"/>
      <c r="N17" s="239"/>
      <c r="O17" s="239"/>
      <c r="P17" s="239"/>
      <c r="Q17" s="240"/>
      <c r="R17" s="294"/>
      <c r="S17" s="42"/>
      <c r="T17" s="293"/>
      <c r="U17" s="293"/>
      <c r="V17" s="293"/>
      <c r="W17" s="293"/>
      <c r="X17" s="293"/>
      <c r="Y17" s="293"/>
      <c r="Z17" s="293"/>
      <c r="AA17" s="293"/>
    </row>
    <row r="18" spans="1:27" ht="12.75" customHeight="1" thickBot="1" x14ac:dyDescent="0.25">
      <c r="A18" s="267">
        <v>4</v>
      </c>
      <c r="B18" s="311" t="s">
        <v>153</v>
      </c>
      <c r="C18" s="307" t="s">
        <v>110</v>
      </c>
      <c r="D18" s="324">
        <v>2</v>
      </c>
      <c r="E18" s="334">
        <v>1</v>
      </c>
      <c r="F18" s="334">
        <v>0</v>
      </c>
      <c r="G18" s="334">
        <v>0</v>
      </c>
      <c r="H18" s="334"/>
      <c r="I18" s="334" t="s">
        <v>4</v>
      </c>
      <c r="J18" s="335">
        <v>5</v>
      </c>
      <c r="K18" s="264"/>
      <c r="L18" s="265"/>
      <c r="M18" s="265"/>
      <c r="N18" s="265"/>
      <c r="O18" s="265"/>
      <c r="P18" s="265"/>
      <c r="Q18" s="266"/>
      <c r="R18" s="41"/>
      <c r="S18" s="42"/>
    </row>
    <row r="19" spans="1:27" ht="11.45" customHeight="1" x14ac:dyDescent="0.2">
      <c r="A19" s="182">
        <v>5</v>
      </c>
      <c r="B19" s="187" t="s">
        <v>83</v>
      </c>
      <c r="C19" s="178" t="s">
        <v>130</v>
      </c>
      <c r="D19" s="233"/>
      <c r="E19" s="234"/>
      <c r="F19" s="234"/>
      <c r="G19" s="234"/>
      <c r="H19" s="234"/>
      <c r="I19" s="234"/>
      <c r="J19" s="235"/>
      <c r="K19" s="233">
        <v>2</v>
      </c>
      <c r="L19" s="234">
        <v>1</v>
      </c>
      <c r="M19" s="234"/>
      <c r="N19" s="234"/>
      <c r="O19" s="234"/>
      <c r="P19" s="234" t="s">
        <v>8</v>
      </c>
      <c r="Q19" s="235">
        <v>6</v>
      </c>
      <c r="R19" s="41"/>
      <c r="S19" s="164"/>
    </row>
    <row r="20" spans="1:27" ht="10.15" customHeight="1" x14ac:dyDescent="0.2">
      <c r="A20" s="40">
        <v>6</v>
      </c>
      <c r="B20" s="173" t="s">
        <v>87</v>
      </c>
      <c r="C20" s="174" t="s">
        <v>106</v>
      </c>
      <c r="D20" s="238"/>
      <c r="E20" s="239"/>
      <c r="F20" s="239"/>
      <c r="G20" s="239"/>
      <c r="H20" s="239"/>
      <c r="I20" s="239"/>
      <c r="J20" s="240"/>
      <c r="K20" s="238">
        <v>2</v>
      </c>
      <c r="L20" s="239">
        <v>1</v>
      </c>
      <c r="M20" s="239"/>
      <c r="N20" s="239"/>
      <c r="O20" s="239"/>
      <c r="P20" s="239" t="s">
        <v>8</v>
      </c>
      <c r="Q20" s="240">
        <v>6</v>
      </c>
      <c r="R20" s="41"/>
      <c r="S20" s="42"/>
    </row>
    <row r="21" spans="1:27" ht="11.45" customHeight="1" x14ac:dyDescent="0.2">
      <c r="A21" s="40">
        <v>7</v>
      </c>
      <c r="B21" s="173" t="s">
        <v>98</v>
      </c>
      <c r="C21" s="179" t="s">
        <v>111</v>
      </c>
      <c r="D21" s="238"/>
      <c r="E21" s="239"/>
      <c r="F21" s="239"/>
      <c r="G21" s="239"/>
      <c r="H21" s="239"/>
      <c r="I21" s="239"/>
      <c r="J21" s="240"/>
      <c r="K21" s="238">
        <v>2</v>
      </c>
      <c r="L21" s="239">
        <v>1</v>
      </c>
      <c r="M21" s="239"/>
      <c r="N21" s="239"/>
      <c r="O21" s="239"/>
      <c r="P21" s="239" t="s">
        <v>8</v>
      </c>
      <c r="Q21" s="240">
        <v>7</v>
      </c>
      <c r="R21" s="41"/>
      <c r="S21" s="42"/>
    </row>
    <row r="22" spans="1:27" ht="11.45" customHeight="1" thickBot="1" x14ac:dyDescent="0.25">
      <c r="A22" s="136">
        <v>8</v>
      </c>
      <c r="B22" s="378" t="s">
        <v>152</v>
      </c>
      <c r="C22" s="180" t="s">
        <v>160</v>
      </c>
      <c r="D22" s="264"/>
      <c r="E22" s="265"/>
      <c r="F22" s="265"/>
      <c r="G22" s="265"/>
      <c r="H22" s="265"/>
      <c r="I22" s="265"/>
      <c r="J22" s="266"/>
      <c r="K22" s="264">
        <v>2</v>
      </c>
      <c r="L22" s="265">
        <v>1</v>
      </c>
      <c r="M22" s="265"/>
      <c r="N22" s="265"/>
      <c r="O22" s="265"/>
      <c r="P22" s="265" t="s">
        <v>4</v>
      </c>
      <c r="Q22" s="266">
        <v>5</v>
      </c>
      <c r="R22" s="41"/>
      <c r="S22" s="42"/>
    </row>
    <row r="23" spans="1:27" ht="12.75" customHeight="1" x14ac:dyDescent="0.2">
      <c r="A23" s="455" t="s">
        <v>17</v>
      </c>
      <c r="B23" s="456"/>
      <c r="C23" s="456"/>
      <c r="D23" s="165">
        <f>SUM(D15:D22)</f>
        <v>8</v>
      </c>
      <c r="E23" s="166">
        <f>SUM(E15:E22)</f>
        <v>4</v>
      </c>
      <c r="F23" s="166">
        <f>SUM(F15:F22)</f>
        <v>0</v>
      </c>
      <c r="G23" s="166">
        <f>SUM(G15:G22)</f>
        <v>0</v>
      </c>
      <c r="H23" s="503">
        <f>SUM(H15:H22)</f>
        <v>0</v>
      </c>
      <c r="I23" s="506" t="s">
        <v>114</v>
      </c>
      <c r="J23" s="507">
        <f t="shared" ref="J23:O23" si="0">SUM(J15:J22)</f>
        <v>24</v>
      </c>
      <c r="K23" s="165">
        <f t="shared" si="0"/>
        <v>8</v>
      </c>
      <c r="L23" s="166">
        <f t="shared" si="0"/>
        <v>4</v>
      </c>
      <c r="M23" s="166">
        <f t="shared" si="0"/>
        <v>0</v>
      </c>
      <c r="N23" s="166">
        <f t="shared" si="0"/>
        <v>0</v>
      </c>
      <c r="O23" s="503">
        <f t="shared" si="0"/>
        <v>0</v>
      </c>
      <c r="P23" s="517" t="s">
        <v>115</v>
      </c>
      <c r="Q23" s="507">
        <f>SUM(Q15:Q22)</f>
        <v>24</v>
      </c>
      <c r="R23" s="34"/>
      <c r="S23" s="42"/>
    </row>
    <row r="24" spans="1:27" ht="12.75" customHeight="1" thickBot="1" x14ac:dyDescent="0.25">
      <c r="A24" s="457"/>
      <c r="B24" s="458"/>
      <c r="C24" s="458"/>
      <c r="D24" s="450">
        <f>SUM(D23:F23)</f>
        <v>12</v>
      </c>
      <c r="E24" s="451"/>
      <c r="F24" s="451"/>
      <c r="G24" s="452"/>
      <c r="H24" s="454"/>
      <c r="I24" s="478"/>
      <c r="J24" s="463"/>
      <c r="K24" s="450">
        <f>SUM(K23:M23)</f>
        <v>12</v>
      </c>
      <c r="L24" s="451"/>
      <c r="M24" s="451"/>
      <c r="N24" s="452"/>
      <c r="O24" s="454"/>
      <c r="P24" s="478"/>
      <c r="Q24" s="463"/>
      <c r="R24" s="34"/>
      <c r="S24" s="42"/>
    </row>
    <row r="25" spans="1:27" ht="12.75" customHeight="1" thickBot="1" x14ac:dyDescent="0.25">
      <c r="A25" s="45"/>
      <c r="B25" s="45"/>
      <c r="C25" s="37"/>
      <c r="D25" s="46"/>
      <c r="E25" s="46"/>
      <c r="F25" s="46"/>
      <c r="G25" s="46"/>
      <c r="H25" s="46"/>
      <c r="I25" s="46"/>
      <c r="J25" s="46"/>
      <c r="K25" s="46"/>
      <c r="L25" s="46"/>
      <c r="M25" s="46"/>
      <c r="N25" s="46"/>
      <c r="O25" s="46"/>
      <c r="P25" s="46"/>
      <c r="Q25" s="46"/>
      <c r="R25" s="34"/>
      <c r="S25" s="34"/>
    </row>
    <row r="26" spans="1:27" ht="12.75" customHeight="1" x14ac:dyDescent="0.2">
      <c r="A26" s="492" t="s">
        <v>13</v>
      </c>
      <c r="B26" s="460" t="s">
        <v>9</v>
      </c>
      <c r="C26" s="492" t="s">
        <v>101</v>
      </c>
      <c r="D26" s="498" t="s">
        <v>0</v>
      </c>
      <c r="E26" s="499"/>
      <c r="F26" s="499"/>
      <c r="G26" s="499"/>
      <c r="H26" s="499"/>
      <c r="I26" s="499"/>
      <c r="J26" s="500"/>
      <c r="K26" s="498" t="s">
        <v>1</v>
      </c>
      <c r="L26" s="499"/>
      <c r="M26" s="499"/>
      <c r="N26" s="499"/>
      <c r="O26" s="499"/>
      <c r="P26" s="499"/>
      <c r="Q26" s="500"/>
      <c r="R26" s="34"/>
      <c r="S26" s="34"/>
    </row>
    <row r="27" spans="1:27" ht="12.75" customHeight="1" x14ac:dyDescent="0.2">
      <c r="A27" s="493"/>
      <c r="B27" s="495"/>
      <c r="C27" s="493"/>
      <c r="D27" s="501" t="s">
        <v>4</v>
      </c>
      <c r="E27" s="443" t="s">
        <v>5</v>
      </c>
      <c r="F27" s="443" t="s">
        <v>6</v>
      </c>
      <c r="G27" s="443" t="s">
        <v>7</v>
      </c>
      <c r="H27" s="443" t="s">
        <v>31</v>
      </c>
      <c r="I27" s="504" t="s">
        <v>15</v>
      </c>
      <c r="J27" s="448" t="s">
        <v>16</v>
      </c>
      <c r="K27" s="518" t="s">
        <v>4</v>
      </c>
      <c r="L27" s="443" t="s">
        <v>5</v>
      </c>
      <c r="M27" s="443" t="s">
        <v>6</v>
      </c>
      <c r="N27" s="443" t="s">
        <v>7</v>
      </c>
      <c r="O27" s="443" t="s">
        <v>31</v>
      </c>
      <c r="P27" s="504" t="s">
        <v>15</v>
      </c>
      <c r="Q27" s="448" t="s">
        <v>16</v>
      </c>
      <c r="R27" s="34"/>
      <c r="S27" s="34"/>
    </row>
    <row r="28" spans="1:27" ht="12.75" customHeight="1" thickBot="1" x14ac:dyDescent="0.25">
      <c r="A28" s="494"/>
      <c r="B28" s="496"/>
      <c r="C28" s="497"/>
      <c r="D28" s="502"/>
      <c r="E28" s="444"/>
      <c r="F28" s="444"/>
      <c r="G28" s="444"/>
      <c r="H28" s="444"/>
      <c r="I28" s="505"/>
      <c r="J28" s="449"/>
      <c r="K28" s="435"/>
      <c r="L28" s="444"/>
      <c r="M28" s="444"/>
      <c r="N28" s="444"/>
      <c r="O28" s="444"/>
      <c r="P28" s="505"/>
      <c r="Q28" s="449"/>
      <c r="R28" s="34"/>
      <c r="S28" s="42"/>
    </row>
    <row r="29" spans="1:27" ht="12.75" customHeight="1" x14ac:dyDescent="0.2">
      <c r="A29" s="176">
        <v>9</v>
      </c>
      <c r="B29" s="375" t="s">
        <v>86</v>
      </c>
      <c r="C29" s="381" t="s">
        <v>131</v>
      </c>
      <c r="D29" s="514">
        <v>2</v>
      </c>
      <c r="E29" s="508">
        <v>1</v>
      </c>
      <c r="F29" s="508"/>
      <c r="G29" s="508"/>
      <c r="H29" s="477"/>
      <c r="I29" s="508" t="s">
        <v>4</v>
      </c>
      <c r="J29" s="520">
        <v>6</v>
      </c>
      <c r="K29" s="445"/>
      <c r="L29" s="481"/>
      <c r="M29" s="484"/>
      <c r="N29" s="484"/>
      <c r="O29" s="477"/>
      <c r="P29" s="481"/>
      <c r="Q29" s="488"/>
      <c r="R29" s="42"/>
      <c r="S29" s="42"/>
    </row>
    <row r="30" spans="1:27" ht="12.75" customHeight="1" x14ac:dyDescent="0.2">
      <c r="A30" s="370">
        <v>10</v>
      </c>
      <c r="B30" s="376" t="s">
        <v>96</v>
      </c>
      <c r="C30" s="191" t="s">
        <v>132</v>
      </c>
      <c r="D30" s="515"/>
      <c r="E30" s="509"/>
      <c r="F30" s="509"/>
      <c r="G30" s="509"/>
      <c r="H30" s="437"/>
      <c r="I30" s="509"/>
      <c r="J30" s="521"/>
      <c r="K30" s="446"/>
      <c r="L30" s="482"/>
      <c r="M30" s="485"/>
      <c r="N30" s="485"/>
      <c r="O30" s="437"/>
      <c r="P30" s="482"/>
      <c r="Q30" s="489"/>
      <c r="R30" s="42"/>
      <c r="S30" s="42"/>
    </row>
    <row r="31" spans="1:27" ht="12.75" customHeight="1" thickBot="1" x14ac:dyDescent="0.25">
      <c r="A31" s="177">
        <v>11</v>
      </c>
      <c r="B31" s="377" t="s">
        <v>97</v>
      </c>
      <c r="C31" s="189" t="s">
        <v>162</v>
      </c>
      <c r="D31" s="516"/>
      <c r="E31" s="510"/>
      <c r="F31" s="510"/>
      <c r="G31" s="510"/>
      <c r="H31" s="487"/>
      <c r="I31" s="510"/>
      <c r="J31" s="522"/>
      <c r="K31" s="447"/>
      <c r="L31" s="483"/>
      <c r="M31" s="486"/>
      <c r="N31" s="486"/>
      <c r="O31" s="487"/>
      <c r="P31" s="483"/>
      <c r="Q31" s="490"/>
      <c r="R31" s="34"/>
      <c r="S31" s="43"/>
    </row>
    <row r="32" spans="1:27" ht="12.75" customHeight="1" x14ac:dyDescent="0.2">
      <c r="A32" s="40">
        <v>12</v>
      </c>
      <c r="B32" s="379" t="s">
        <v>82</v>
      </c>
      <c r="C32" s="382" t="s">
        <v>169</v>
      </c>
      <c r="D32" s="511"/>
      <c r="E32" s="439"/>
      <c r="F32" s="439"/>
      <c r="G32" s="439"/>
      <c r="H32" s="436"/>
      <c r="I32" s="439"/>
      <c r="J32" s="430"/>
      <c r="K32" s="433">
        <v>2</v>
      </c>
      <c r="L32" s="436">
        <v>1</v>
      </c>
      <c r="M32" s="439"/>
      <c r="N32" s="439"/>
      <c r="O32" s="439"/>
      <c r="P32" s="439" t="s">
        <v>4</v>
      </c>
      <c r="Q32" s="430">
        <v>6</v>
      </c>
      <c r="R32" s="34"/>
      <c r="S32" s="43"/>
    </row>
    <row r="33" spans="1:26" ht="12.75" customHeight="1" x14ac:dyDescent="0.2">
      <c r="A33" s="40">
        <v>13</v>
      </c>
      <c r="B33" s="380" t="s">
        <v>92</v>
      </c>
      <c r="C33" s="40" t="s">
        <v>170</v>
      </c>
      <c r="D33" s="512"/>
      <c r="E33" s="440"/>
      <c r="F33" s="440"/>
      <c r="G33" s="440"/>
      <c r="H33" s="437"/>
      <c r="I33" s="440"/>
      <c r="J33" s="431"/>
      <c r="K33" s="434"/>
      <c r="L33" s="437"/>
      <c r="M33" s="440"/>
      <c r="N33" s="440"/>
      <c r="O33" s="440"/>
      <c r="P33" s="440"/>
      <c r="Q33" s="431"/>
      <c r="R33" s="34"/>
      <c r="S33" s="43"/>
    </row>
    <row r="34" spans="1:26" ht="12.75" customHeight="1" thickBot="1" x14ac:dyDescent="0.25">
      <c r="A34" s="40">
        <v>14</v>
      </c>
      <c r="B34" s="311" t="s">
        <v>163</v>
      </c>
      <c r="C34" s="136" t="s">
        <v>171</v>
      </c>
      <c r="D34" s="513"/>
      <c r="E34" s="441"/>
      <c r="F34" s="441"/>
      <c r="G34" s="441"/>
      <c r="H34" s="438"/>
      <c r="I34" s="441"/>
      <c r="J34" s="432"/>
      <c r="K34" s="435"/>
      <c r="L34" s="438"/>
      <c r="M34" s="441"/>
      <c r="N34" s="441"/>
      <c r="O34" s="441"/>
      <c r="P34" s="441"/>
      <c r="Q34" s="432"/>
      <c r="R34" s="34"/>
      <c r="S34" s="43"/>
    </row>
    <row r="35" spans="1:26" x14ac:dyDescent="0.2">
      <c r="A35" s="455" t="s">
        <v>18</v>
      </c>
      <c r="B35" s="527"/>
      <c r="C35" s="456"/>
      <c r="D35" s="114">
        <f>SUM(D29:D34)</f>
        <v>2</v>
      </c>
      <c r="E35" s="117">
        <f>SUM(E29:E34)</f>
        <v>1</v>
      </c>
      <c r="F35" s="117">
        <f>SUM(F29:F34)</f>
        <v>0</v>
      </c>
      <c r="G35" s="117">
        <f>SUM(G29:G34)</f>
        <v>0</v>
      </c>
      <c r="H35" s="453">
        <f>SUM(H29:H34)</f>
        <v>0</v>
      </c>
      <c r="I35" s="477" t="s">
        <v>66</v>
      </c>
      <c r="J35" s="462">
        <f t="shared" ref="J35:O35" si="1">SUM(J29:J34)</f>
        <v>6</v>
      </c>
      <c r="K35" s="114">
        <f t="shared" si="1"/>
        <v>2</v>
      </c>
      <c r="L35" s="117">
        <f t="shared" si="1"/>
        <v>1</v>
      </c>
      <c r="M35" s="117">
        <f t="shared" si="1"/>
        <v>0</v>
      </c>
      <c r="N35" s="117">
        <f t="shared" si="1"/>
        <v>0</v>
      </c>
      <c r="O35" s="453">
        <f t="shared" si="1"/>
        <v>0</v>
      </c>
      <c r="P35" s="477" t="s">
        <v>66</v>
      </c>
      <c r="Q35" s="462">
        <f>SUM(Q29:Q34)</f>
        <v>6</v>
      </c>
      <c r="R35" s="34"/>
      <c r="S35" s="34"/>
    </row>
    <row r="36" spans="1:26" ht="13.5" thickBot="1" x14ac:dyDescent="0.25">
      <c r="A36" s="457"/>
      <c r="B36" s="458"/>
      <c r="C36" s="458"/>
      <c r="D36" s="450">
        <f>SUM(D35:F35)</f>
        <v>3</v>
      </c>
      <c r="E36" s="451"/>
      <c r="F36" s="451"/>
      <c r="G36" s="452"/>
      <c r="H36" s="454"/>
      <c r="I36" s="478"/>
      <c r="J36" s="463"/>
      <c r="K36" s="450">
        <f>SUM(K35:M35)</f>
        <v>3</v>
      </c>
      <c r="L36" s="451"/>
      <c r="M36" s="451"/>
      <c r="N36" s="452"/>
      <c r="O36" s="454"/>
      <c r="P36" s="478"/>
      <c r="Q36" s="463"/>
      <c r="R36" s="34"/>
      <c r="S36" s="34"/>
    </row>
    <row r="37" spans="1:26" ht="13.5" thickBot="1" x14ac:dyDescent="0.25">
      <c r="A37" s="44"/>
      <c r="B37" s="248" t="s">
        <v>129</v>
      </c>
      <c r="C37" s="44"/>
      <c r="D37" s="47"/>
      <c r="E37" s="47"/>
      <c r="F37" s="47"/>
      <c r="G37" s="47"/>
      <c r="H37" s="47"/>
      <c r="I37" s="44"/>
      <c r="J37" s="48"/>
      <c r="K37" s="47"/>
      <c r="L37" s="47"/>
      <c r="M37" s="47"/>
      <c r="N37" s="47"/>
      <c r="O37" s="47"/>
      <c r="P37" s="44"/>
      <c r="Q37" s="48"/>
      <c r="R37" s="34"/>
      <c r="S37" s="34"/>
    </row>
    <row r="38" spans="1:26" x14ac:dyDescent="0.2">
      <c r="A38" s="49"/>
      <c r="B38" s="50" t="s">
        <v>57</v>
      </c>
      <c r="C38" s="51"/>
      <c r="D38" s="115">
        <f>SUM(D23,D35)</f>
        <v>10</v>
      </c>
      <c r="E38" s="116">
        <f>SUM(E23,E35)</f>
        <v>5</v>
      </c>
      <c r="F38" s="116">
        <f>SUM(F23,F35)</f>
        <v>0</v>
      </c>
      <c r="G38" s="116">
        <f>SUM(G23,G35)</f>
        <v>0</v>
      </c>
      <c r="H38" s="479">
        <f>SUM(H23,H35)</f>
        <v>0</v>
      </c>
      <c r="I38" s="479" t="s">
        <v>67</v>
      </c>
      <c r="J38" s="466">
        <f>IF((J23+J35)&lt;&gt;30,"NU",30)</f>
        <v>30</v>
      </c>
      <c r="K38" s="115">
        <f>SUM(K23,K35)</f>
        <v>10</v>
      </c>
      <c r="L38" s="116">
        <f>SUM(L23,L35)</f>
        <v>5</v>
      </c>
      <c r="M38" s="116">
        <f>SUM(M23,M35)</f>
        <v>0</v>
      </c>
      <c r="N38" s="116">
        <f>SUM(N23,N35)</f>
        <v>0</v>
      </c>
      <c r="O38" s="479">
        <f>SUM(O23,O35)</f>
        <v>0</v>
      </c>
      <c r="P38" s="479" t="s">
        <v>67</v>
      </c>
      <c r="Q38" s="466">
        <f>IF((Q23+Q35)&lt;&gt;30,"NU",30)</f>
        <v>30</v>
      </c>
      <c r="R38" s="34"/>
      <c r="S38" s="34"/>
    </row>
    <row r="39" spans="1:26" ht="13.5" thickBot="1" x14ac:dyDescent="0.25">
      <c r="A39" s="49"/>
      <c r="B39" s="52"/>
      <c r="C39" s="51"/>
      <c r="D39" s="474">
        <f>SUM(D38:G38)</f>
        <v>15</v>
      </c>
      <c r="E39" s="475"/>
      <c r="F39" s="475"/>
      <c r="G39" s="476"/>
      <c r="H39" s="480"/>
      <c r="I39" s="480"/>
      <c r="J39" s="467"/>
      <c r="K39" s="474">
        <f>SUM(K38:N38)</f>
        <v>15</v>
      </c>
      <c r="L39" s="475"/>
      <c r="M39" s="475"/>
      <c r="N39" s="476"/>
      <c r="O39" s="480"/>
      <c r="P39" s="480"/>
      <c r="Q39" s="467"/>
      <c r="R39" s="34"/>
      <c r="S39" s="34"/>
    </row>
    <row r="40" spans="1:26" ht="13.5" thickBot="1" x14ac:dyDescent="0.25">
      <c r="A40" s="44"/>
      <c r="B40" s="44"/>
      <c r="C40" s="44"/>
      <c r="D40" s="54"/>
      <c r="E40" s="54"/>
      <c r="F40" s="54"/>
      <c r="G40" s="54"/>
      <c r="H40" s="54"/>
      <c r="I40" s="54"/>
      <c r="J40" s="54"/>
      <c r="K40" s="54"/>
      <c r="L40" s="54"/>
      <c r="M40" s="54"/>
      <c r="N40" s="54"/>
      <c r="O40" s="54"/>
      <c r="P40" s="54"/>
      <c r="Q40" s="54"/>
      <c r="R40" s="34"/>
      <c r="S40" s="34"/>
    </row>
    <row r="41" spans="1:26" ht="13.15" customHeight="1" x14ac:dyDescent="0.2">
      <c r="A41" s="524" t="s">
        <v>13</v>
      </c>
      <c r="B41" s="543" t="s">
        <v>10</v>
      </c>
      <c r="C41" s="524" t="s">
        <v>112</v>
      </c>
      <c r="D41" s="469" t="s">
        <v>0</v>
      </c>
      <c r="E41" s="470"/>
      <c r="F41" s="470"/>
      <c r="G41" s="470"/>
      <c r="H41" s="470"/>
      <c r="I41" s="470"/>
      <c r="J41" s="471"/>
      <c r="K41" s="469" t="s">
        <v>1</v>
      </c>
      <c r="L41" s="470"/>
      <c r="M41" s="470"/>
      <c r="N41" s="470"/>
      <c r="O41" s="470"/>
      <c r="P41" s="470"/>
      <c r="Q41" s="471"/>
      <c r="R41" s="34"/>
      <c r="S41" s="34"/>
    </row>
    <row r="42" spans="1:26" ht="13.15" customHeight="1" x14ac:dyDescent="0.2">
      <c r="A42" s="525"/>
      <c r="B42" s="544"/>
      <c r="C42" s="525"/>
      <c r="D42" s="526" t="s">
        <v>4</v>
      </c>
      <c r="E42" s="472" t="s">
        <v>5</v>
      </c>
      <c r="F42" s="468" t="s">
        <v>6</v>
      </c>
      <c r="G42" s="468" t="s">
        <v>7</v>
      </c>
      <c r="H42" s="468" t="s">
        <v>31</v>
      </c>
      <c r="I42" s="464" t="s">
        <v>15</v>
      </c>
      <c r="J42" s="491" t="s">
        <v>16</v>
      </c>
      <c r="K42" s="526" t="s">
        <v>4</v>
      </c>
      <c r="L42" s="468" t="s">
        <v>5</v>
      </c>
      <c r="M42" s="472" t="s">
        <v>6</v>
      </c>
      <c r="N42" s="468" t="s">
        <v>7</v>
      </c>
      <c r="O42" s="468" t="s">
        <v>31</v>
      </c>
      <c r="P42" s="464" t="s">
        <v>15</v>
      </c>
      <c r="Q42" s="491" t="s">
        <v>16</v>
      </c>
      <c r="R42" s="34"/>
      <c r="S42" s="34"/>
    </row>
    <row r="43" spans="1:26" ht="13.5" thickBot="1" x14ac:dyDescent="0.25">
      <c r="A43" s="525"/>
      <c r="B43" s="544"/>
      <c r="C43" s="525"/>
      <c r="D43" s="526"/>
      <c r="E43" s="473"/>
      <c r="F43" s="468"/>
      <c r="G43" s="468"/>
      <c r="H43" s="468"/>
      <c r="I43" s="465"/>
      <c r="J43" s="491"/>
      <c r="K43" s="526"/>
      <c r="L43" s="468"/>
      <c r="M43" s="473"/>
      <c r="N43" s="468"/>
      <c r="O43" s="468"/>
      <c r="P43" s="465"/>
      <c r="Q43" s="491"/>
      <c r="R43" s="34"/>
      <c r="S43" s="34"/>
      <c r="T43" s="536"/>
      <c r="U43" s="536"/>
      <c r="V43" s="536"/>
      <c r="W43" s="536"/>
      <c r="X43" s="536"/>
      <c r="Y43" s="536"/>
      <c r="Z43" s="536"/>
    </row>
    <row r="44" spans="1:26" x14ac:dyDescent="0.2">
      <c r="A44" s="197">
        <v>15</v>
      </c>
      <c r="B44" s="187" t="s">
        <v>156</v>
      </c>
      <c r="C44" s="381" t="s">
        <v>172</v>
      </c>
      <c r="D44" s="233">
        <v>2</v>
      </c>
      <c r="E44" s="234">
        <v>1</v>
      </c>
      <c r="F44" s="234">
        <v>0</v>
      </c>
      <c r="G44" s="234">
        <v>0</v>
      </c>
      <c r="H44" s="234">
        <v>2</v>
      </c>
      <c r="I44" s="234" t="s">
        <v>8</v>
      </c>
      <c r="J44" s="235">
        <v>5</v>
      </c>
      <c r="K44" s="196"/>
      <c r="L44" s="194"/>
      <c r="M44" s="194"/>
      <c r="N44" s="194"/>
      <c r="O44" s="194"/>
      <c r="P44" s="194"/>
      <c r="Q44" s="195"/>
      <c r="R44" s="34"/>
      <c r="S44" s="34"/>
      <c r="T44" s="428"/>
      <c r="U44" s="428"/>
      <c r="V44" s="428"/>
      <c r="W44" s="428"/>
      <c r="X44" s="428"/>
      <c r="Y44" s="428"/>
      <c r="Z44" s="428"/>
    </row>
    <row r="45" spans="1:26" ht="13.5" thickBot="1" x14ac:dyDescent="0.25">
      <c r="A45" s="268">
        <v>16</v>
      </c>
      <c r="B45" s="373" t="s">
        <v>158</v>
      </c>
      <c r="C45" s="189" t="s">
        <v>173</v>
      </c>
      <c r="D45" s="269"/>
      <c r="E45" s="270"/>
      <c r="F45" s="270"/>
      <c r="G45" s="270"/>
      <c r="H45" s="270"/>
      <c r="I45" s="270"/>
      <c r="J45" s="271"/>
      <c r="K45" s="184">
        <v>2</v>
      </c>
      <c r="L45" s="183">
        <v>1</v>
      </c>
      <c r="M45" s="183">
        <v>0</v>
      </c>
      <c r="N45" s="183">
        <v>0</v>
      </c>
      <c r="O45" s="183">
        <v>2</v>
      </c>
      <c r="P45" s="183" t="s">
        <v>8</v>
      </c>
      <c r="Q45" s="186">
        <v>5</v>
      </c>
      <c r="R45" s="34"/>
      <c r="S45" s="34"/>
    </row>
    <row r="46" spans="1:26" x14ac:dyDescent="0.2">
      <c r="A46" s="529" t="s">
        <v>32</v>
      </c>
      <c r="B46" s="530"/>
      <c r="C46" s="531"/>
      <c r="D46" s="272">
        <f>SUM(D44:D45)</f>
        <v>2</v>
      </c>
      <c r="E46" s="273">
        <f>SUM(E44:E45)</f>
        <v>1</v>
      </c>
      <c r="F46" s="273">
        <f>SUM(F44:F45)</f>
        <v>0</v>
      </c>
      <c r="G46" s="273">
        <f>SUM(G44:G45)</f>
        <v>0</v>
      </c>
      <c r="H46" s="532">
        <f>SUM(H44:H45)</f>
        <v>2</v>
      </c>
      <c r="I46" s="532" t="s">
        <v>58</v>
      </c>
      <c r="J46" s="534">
        <f t="shared" ref="J46:O46" si="2">SUM(J44:J45)</f>
        <v>5</v>
      </c>
      <c r="K46" s="274">
        <f t="shared" si="2"/>
        <v>2</v>
      </c>
      <c r="L46" s="275">
        <f t="shared" si="2"/>
        <v>1</v>
      </c>
      <c r="M46" s="275">
        <f t="shared" si="2"/>
        <v>0</v>
      </c>
      <c r="N46" s="275">
        <f t="shared" si="2"/>
        <v>0</v>
      </c>
      <c r="O46" s="532">
        <f t="shared" si="2"/>
        <v>2</v>
      </c>
      <c r="P46" s="532" t="s">
        <v>58</v>
      </c>
      <c r="Q46" s="534">
        <f>SUM(Q44:Q45)</f>
        <v>5</v>
      </c>
      <c r="R46" s="34"/>
      <c r="S46" s="34"/>
    </row>
    <row r="47" spans="1:26" ht="13.5" thickBot="1" x14ac:dyDescent="0.25">
      <c r="A47" s="537"/>
      <c r="B47" s="538"/>
      <c r="C47" s="539"/>
      <c r="D47" s="540">
        <f>SUM(D46:G46)</f>
        <v>3</v>
      </c>
      <c r="E47" s="541"/>
      <c r="F47" s="541"/>
      <c r="G47" s="542"/>
      <c r="H47" s="533"/>
      <c r="I47" s="533"/>
      <c r="J47" s="535"/>
      <c r="K47" s="540">
        <v>4</v>
      </c>
      <c r="L47" s="541"/>
      <c r="M47" s="541"/>
      <c r="N47" s="542"/>
      <c r="O47" s="533"/>
      <c r="P47" s="533"/>
      <c r="Q47" s="535"/>
      <c r="R47" s="34"/>
      <c r="S47" s="34"/>
    </row>
    <row r="48" spans="1:26" x14ac:dyDescent="0.2">
      <c r="A48" s="181"/>
      <c r="B48" s="528" t="s">
        <v>113</v>
      </c>
      <c r="C48" s="528"/>
      <c r="D48" s="528"/>
      <c r="E48" s="528"/>
      <c r="F48" s="528"/>
      <c r="G48" s="528"/>
      <c r="H48" s="528"/>
      <c r="I48" s="528"/>
      <c r="J48" s="528"/>
      <c r="K48" s="528"/>
      <c r="L48" s="528"/>
      <c r="M48" s="528"/>
      <c r="N48" s="528"/>
      <c r="O48" s="528"/>
      <c r="P48" s="528"/>
      <c r="Q48" s="528"/>
    </row>
    <row r="49" spans="1:18" x14ac:dyDescent="0.2">
      <c r="A49" s="55"/>
      <c r="B49" s="55"/>
      <c r="C49" s="56"/>
      <c r="D49" s="55"/>
      <c r="E49" s="55"/>
      <c r="F49" s="55"/>
      <c r="G49" s="55"/>
      <c r="H49" s="55"/>
      <c r="I49" s="55"/>
      <c r="J49" s="55"/>
      <c r="K49" s="55"/>
      <c r="L49" s="55"/>
      <c r="M49" s="55"/>
      <c r="N49" s="55"/>
      <c r="O49" s="55"/>
      <c r="P49" s="55"/>
      <c r="Q49" s="55"/>
    </row>
    <row r="50" spans="1:18" x14ac:dyDescent="0.2">
      <c r="A50" s="536"/>
      <c r="B50" s="536"/>
      <c r="C50" s="536"/>
      <c r="D50" s="536"/>
      <c r="E50" s="536"/>
      <c r="F50" s="536"/>
      <c r="G50" s="536"/>
      <c r="H50" s="536"/>
      <c r="I50" s="536"/>
      <c r="J50" s="536"/>
      <c r="K50" s="536"/>
      <c r="L50" s="536"/>
      <c r="M50" s="536"/>
      <c r="N50" s="536"/>
      <c r="O50" s="536"/>
      <c r="P50" s="536"/>
      <c r="Q50" s="536"/>
      <c r="R50" s="134"/>
    </row>
    <row r="51" spans="1:18" x14ac:dyDescent="0.2">
      <c r="A51" s="428"/>
      <c r="B51" s="428"/>
      <c r="C51" s="428"/>
      <c r="D51" s="428"/>
      <c r="E51" s="428"/>
      <c r="F51" s="428"/>
      <c r="G51" s="428"/>
      <c r="H51" s="428"/>
      <c r="I51" s="428"/>
      <c r="J51" s="428"/>
      <c r="K51" s="428"/>
      <c r="L51" s="428"/>
      <c r="M51" s="428"/>
      <c r="N51" s="428"/>
      <c r="O51" s="428"/>
      <c r="P51" s="428"/>
      <c r="Q51" s="428"/>
      <c r="R51" s="170"/>
    </row>
    <row r="52" spans="1:18" x14ac:dyDescent="0.2">
      <c r="A52" s="429"/>
      <c r="B52" s="429"/>
      <c r="C52" s="429"/>
      <c r="D52" s="429"/>
      <c r="E52" s="429"/>
      <c r="F52" s="429"/>
      <c r="G52" s="429"/>
      <c r="H52" s="429"/>
      <c r="I52" s="429"/>
      <c r="J52" s="429"/>
      <c r="K52" s="429"/>
      <c r="L52" s="429"/>
      <c r="M52" s="429"/>
      <c r="N52" s="429"/>
      <c r="O52" s="429"/>
      <c r="P52" s="429"/>
      <c r="Q52" s="429"/>
      <c r="R52" s="61"/>
    </row>
  </sheetData>
  <mergeCells count="135">
    <mergeCell ref="A50:Q50"/>
    <mergeCell ref="T43:Z43"/>
    <mergeCell ref="T44:Z44"/>
    <mergeCell ref="Q46:Q47"/>
    <mergeCell ref="A47:C47"/>
    <mergeCell ref="D47:G47"/>
    <mergeCell ref="K47:N47"/>
    <mergeCell ref="H42:H43"/>
    <mergeCell ref="D42:D43"/>
    <mergeCell ref="E42:E43"/>
    <mergeCell ref="B41:B43"/>
    <mergeCell ref="A35:C36"/>
    <mergeCell ref="D39:G39"/>
    <mergeCell ref="B48:Q48"/>
    <mergeCell ref="A46:C46"/>
    <mergeCell ref="H46:H47"/>
    <mergeCell ref="I46:I47"/>
    <mergeCell ref="J46:J47"/>
    <mergeCell ref="O46:O47"/>
    <mergeCell ref="P46:P47"/>
    <mergeCell ref="A41:A43"/>
    <mergeCell ref="C41:C43"/>
    <mergeCell ref="G42:G43"/>
    <mergeCell ref="K42:K43"/>
    <mergeCell ref="N42:N43"/>
    <mergeCell ref="F42:F43"/>
    <mergeCell ref="O27:O28"/>
    <mergeCell ref="G29:G31"/>
    <mergeCell ref="I29:I31"/>
    <mergeCell ref="F29:F31"/>
    <mergeCell ref="M29:M31"/>
    <mergeCell ref="H29:H31"/>
    <mergeCell ref="A10:S10"/>
    <mergeCell ref="O23:O24"/>
    <mergeCell ref="K24:N24"/>
    <mergeCell ref="M13:M14"/>
    <mergeCell ref="Q23:Q24"/>
    <mergeCell ref="K13:K14"/>
    <mergeCell ref="P13:P14"/>
    <mergeCell ref="P27:P28"/>
    <mergeCell ref="D24:G24"/>
    <mergeCell ref="A1:C1"/>
    <mergeCell ref="A2:C2"/>
    <mergeCell ref="L29:L31"/>
    <mergeCell ref="J29:J31"/>
    <mergeCell ref="A12:A14"/>
    <mergeCell ref="B12:B14"/>
    <mergeCell ref="C12:C14"/>
    <mergeCell ref="D13:D14"/>
    <mergeCell ref="A6:S6"/>
    <mergeCell ref="A8:M8"/>
    <mergeCell ref="A5:S5"/>
    <mergeCell ref="K26:Q26"/>
    <mergeCell ref="P23:P24"/>
    <mergeCell ref="L27:L28"/>
    <mergeCell ref="Q13:Q14"/>
    <mergeCell ref="L13:L14"/>
    <mergeCell ref="K27:K28"/>
    <mergeCell ref="N13:N14"/>
    <mergeCell ref="O13:O14"/>
    <mergeCell ref="A9:D9"/>
    <mergeCell ref="D41:J41"/>
    <mergeCell ref="E29:E31"/>
    <mergeCell ref="H32:H34"/>
    <mergeCell ref="N32:N34"/>
    <mergeCell ref="D32:D34"/>
    <mergeCell ref="N27:N28"/>
    <mergeCell ref="D29:D31"/>
    <mergeCell ref="I35:I36"/>
    <mergeCell ref="I38:I39"/>
    <mergeCell ref="H38:H39"/>
    <mergeCell ref="J42:J43"/>
    <mergeCell ref="P38:P39"/>
    <mergeCell ref="D12:J12"/>
    <mergeCell ref="E13:E14"/>
    <mergeCell ref="F13:F14"/>
    <mergeCell ref="J13:J14"/>
    <mergeCell ref="H13:H14"/>
    <mergeCell ref="I23:I24"/>
    <mergeCell ref="J23:J24"/>
    <mergeCell ref="G13:G14"/>
    <mergeCell ref="H23:H24"/>
    <mergeCell ref="I13:I14"/>
    <mergeCell ref="F27:F28"/>
    <mergeCell ref="G27:G28"/>
    <mergeCell ref="I27:I28"/>
    <mergeCell ref="H27:H28"/>
    <mergeCell ref="P42:P43"/>
    <mergeCell ref="K36:N36"/>
    <mergeCell ref="O35:O36"/>
    <mergeCell ref="Q42:Q43"/>
    <mergeCell ref="Q38:Q39"/>
    <mergeCell ref="A26:A28"/>
    <mergeCell ref="B26:B28"/>
    <mergeCell ref="C26:C28"/>
    <mergeCell ref="D26:J26"/>
    <mergeCell ref="D27:D28"/>
    <mergeCell ref="P35:P36"/>
    <mergeCell ref="O38:O39"/>
    <mergeCell ref="Q27:Q28"/>
    <mergeCell ref="P29:P31"/>
    <mergeCell ref="N29:N31"/>
    <mergeCell ref="O29:O31"/>
    <mergeCell ref="Q29:Q31"/>
    <mergeCell ref="Q32:Q34"/>
    <mergeCell ref="O32:O34"/>
    <mergeCell ref="J35:J36"/>
    <mergeCell ref="I42:I43"/>
    <mergeCell ref="J38:J39"/>
    <mergeCell ref="L42:L43"/>
    <mergeCell ref="K41:Q41"/>
    <mergeCell ref="O42:O43"/>
    <mergeCell ref="Q35:Q36"/>
    <mergeCell ref="M42:M43"/>
    <mergeCell ref="K39:N39"/>
    <mergeCell ref="A3:R3"/>
    <mergeCell ref="M27:M28"/>
    <mergeCell ref="K29:K31"/>
    <mergeCell ref="E27:E28"/>
    <mergeCell ref="J27:J28"/>
    <mergeCell ref="D36:G36"/>
    <mergeCell ref="H35:H36"/>
    <mergeCell ref="A23:C24"/>
    <mergeCell ref="K12:Q12"/>
    <mergeCell ref="E32:E34"/>
    <mergeCell ref="A51:Q51"/>
    <mergeCell ref="A52:Q52"/>
    <mergeCell ref="J32:J34"/>
    <mergeCell ref="K32:K34"/>
    <mergeCell ref="L32:L34"/>
    <mergeCell ref="M32:M34"/>
    <mergeCell ref="I32:I34"/>
    <mergeCell ref="P32:P34"/>
    <mergeCell ref="F32:F34"/>
    <mergeCell ref="G32:G34"/>
  </mergeCells>
  <phoneticPr fontId="0" type="noConversion"/>
  <printOptions horizontalCentered="1" verticalCentered="1"/>
  <pageMargins left="0.511811023622047" right="0.511811023622047" top="0.74803149606299202" bottom="0.98425196850393704" header="0.511811023622047" footer="0.511811023622047"/>
  <pageSetup paperSize="9" orientation="portrait" r:id="rId1"/>
  <headerFooter alignWithMargins="0">
    <oddFooter>&amp;C2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53"/>
  <sheetViews>
    <sheetView showZeros="0" view="pageBreakPreview" topLeftCell="A19" zoomScale="70" zoomScaleNormal="85" zoomScaleSheetLayoutView="70" workbookViewId="0">
      <selection activeCell="A51" sqref="A51:Q53"/>
    </sheetView>
  </sheetViews>
  <sheetFormatPr defaultRowHeight="12.75" x14ac:dyDescent="0.2"/>
  <cols>
    <col min="1" max="1" width="3.28515625" style="36" customWidth="1"/>
    <col min="2" max="2" width="25.7109375" style="36" customWidth="1"/>
    <col min="3" max="3" width="11.28515625" style="58" customWidth="1"/>
    <col min="4" max="7" width="2.42578125" style="36" customWidth="1"/>
    <col min="8" max="8" width="2.85546875" style="36" customWidth="1"/>
    <col min="9" max="9" width="6.7109375" style="36" customWidth="1"/>
    <col min="10" max="10" width="5.140625" style="36" customWidth="1"/>
    <col min="11" max="14" width="2.42578125" style="36" customWidth="1"/>
    <col min="15" max="15" width="2.7109375" style="36" customWidth="1"/>
    <col min="16" max="16" width="6.7109375" style="36" customWidth="1"/>
    <col min="17" max="17" width="5.7109375" style="36" customWidth="1"/>
    <col min="18" max="18" width="10.140625" style="36" customWidth="1"/>
    <col min="19" max="16384" width="9.140625" style="36"/>
  </cols>
  <sheetData>
    <row r="1" spans="1:34" x14ac:dyDescent="0.2">
      <c r="A1" s="519" t="s">
        <v>33</v>
      </c>
      <c r="B1" s="519"/>
      <c r="C1" s="519"/>
      <c r="D1" s="59"/>
      <c r="E1" s="59"/>
      <c r="F1" s="59"/>
      <c r="G1" s="59"/>
      <c r="H1" s="59"/>
      <c r="I1" s="59"/>
      <c r="J1" s="59"/>
      <c r="K1" s="59"/>
      <c r="L1" s="59"/>
      <c r="M1" s="59"/>
      <c r="N1" s="59"/>
      <c r="O1" s="59"/>
      <c r="P1" s="59"/>
      <c r="Q1" s="60"/>
    </row>
    <row r="2" spans="1:34" x14ac:dyDescent="0.2">
      <c r="A2" s="519" t="s">
        <v>22</v>
      </c>
      <c r="B2" s="519"/>
      <c r="C2" s="519"/>
      <c r="D2" s="59"/>
      <c r="E2" s="59"/>
      <c r="F2" s="59"/>
      <c r="G2" s="59"/>
      <c r="H2" s="59"/>
      <c r="I2" s="59"/>
      <c r="J2" s="59"/>
      <c r="K2" s="59"/>
      <c r="L2" s="59"/>
      <c r="M2" s="59"/>
      <c r="N2" s="59"/>
      <c r="O2" s="59"/>
      <c r="P2" s="59"/>
      <c r="Q2" s="55"/>
    </row>
    <row r="3" spans="1:34" ht="15.75" x14ac:dyDescent="0.25">
      <c r="A3" s="442" t="s">
        <v>34</v>
      </c>
      <c r="B3" s="442"/>
      <c r="C3" s="442"/>
      <c r="D3" s="442"/>
      <c r="E3" s="442"/>
      <c r="F3" s="442"/>
      <c r="G3" s="442"/>
      <c r="H3" s="442"/>
      <c r="I3" s="442"/>
      <c r="J3" s="442"/>
      <c r="K3" s="442"/>
      <c r="L3" s="442"/>
      <c r="M3" s="442"/>
      <c r="N3" s="442"/>
      <c r="O3" s="442"/>
      <c r="P3" s="442"/>
      <c r="R3" s="62"/>
    </row>
    <row r="4" spans="1:34" x14ac:dyDescent="0.2">
      <c r="A4" s="59"/>
      <c r="B4" s="59"/>
      <c r="C4" s="37"/>
      <c r="D4" s="63"/>
      <c r="E4" s="63"/>
      <c r="F4" s="63"/>
      <c r="G4" s="63"/>
      <c r="H4" s="63"/>
      <c r="I4" s="63"/>
      <c r="J4" s="63"/>
      <c r="K4" s="63"/>
      <c r="L4" s="63"/>
      <c r="M4" s="63"/>
      <c r="N4" s="63"/>
      <c r="O4" s="63"/>
      <c r="P4" s="63"/>
      <c r="Q4" s="55"/>
      <c r="R4" s="64"/>
    </row>
    <row r="5" spans="1:34" x14ac:dyDescent="0.2">
      <c r="A5" s="420" t="s">
        <v>78</v>
      </c>
      <c r="B5" s="422"/>
      <c r="C5" s="422"/>
      <c r="D5" s="422"/>
      <c r="E5" s="422"/>
      <c r="F5" s="422"/>
      <c r="G5" s="422"/>
      <c r="H5" s="422"/>
      <c r="I5" s="422"/>
      <c r="J5" s="422"/>
      <c r="K5" s="422"/>
      <c r="L5" s="422"/>
      <c r="M5" s="422"/>
      <c r="N5" s="422"/>
      <c r="O5" s="422"/>
      <c r="P5" s="422"/>
      <c r="Q5" s="422"/>
      <c r="R5" s="422"/>
      <c r="S5" s="422"/>
      <c r="T5" s="422"/>
      <c r="U5" s="422"/>
      <c r="V5" s="422"/>
    </row>
    <row r="6" spans="1:34" x14ac:dyDescent="0.2">
      <c r="A6" s="420" t="s">
        <v>108</v>
      </c>
      <c r="B6" s="420"/>
      <c r="C6" s="420"/>
      <c r="D6" s="420"/>
      <c r="E6" s="420"/>
      <c r="F6" s="420"/>
      <c r="G6" s="420"/>
      <c r="H6" s="420"/>
      <c r="I6" s="420"/>
      <c r="J6" s="420"/>
      <c r="K6" s="420"/>
      <c r="L6" s="420"/>
      <c r="M6" s="420"/>
      <c r="N6" s="420"/>
      <c r="O6" s="420"/>
      <c r="P6" s="420"/>
      <c r="Q6" s="420"/>
      <c r="R6" s="420"/>
      <c r="S6" s="420"/>
      <c r="T6" s="420"/>
      <c r="U6" s="420"/>
      <c r="V6" s="420"/>
      <c r="W6" s="420"/>
    </row>
    <row r="7" spans="1:34" x14ac:dyDescent="0.2">
      <c r="A7" s="383" t="s">
        <v>183</v>
      </c>
      <c r="B7" s="383"/>
      <c r="C7" s="383"/>
      <c r="D7" s="383"/>
      <c r="E7" s="383"/>
      <c r="F7" s="383"/>
      <c r="G7" s="383"/>
      <c r="H7" s="383"/>
      <c r="I7" s="383"/>
      <c r="J7" s="383"/>
      <c r="K7" s="383"/>
      <c r="L7" s="383"/>
      <c r="M7" s="383"/>
      <c r="N7" s="383"/>
      <c r="O7" s="383"/>
      <c r="P7" s="383"/>
      <c r="Q7" s="383"/>
      <c r="R7" s="383"/>
      <c r="S7" s="383"/>
      <c r="T7" s="383"/>
      <c r="U7" s="383"/>
      <c r="V7" s="383"/>
      <c r="W7" s="383"/>
    </row>
    <row r="8" spans="1:34" x14ac:dyDescent="0.2">
      <c r="A8" s="420" t="s">
        <v>68</v>
      </c>
      <c r="B8" s="420"/>
      <c r="C8" s="420"/>
      <c r="D8" s="420"/>
      <c r="E8" s="420"/>
      <c r="F8" s="420"/>
      <c r="G8" s="420"/>
      <c r="H8" s="420"/>
      <c r="I8" s="420"/>
      <c r="J8" s="420"/>
      <c r="K8" s="420"/>
      <c r="L8" s="420"/>
      <c r="M8" s="420"/>
      <c r="N8" s="18"/>
      <c r="O8" s="18"/>
      <c r="P8" s="18"/>
      <c r="Q8" s="18"/>
      <c r="R8" s="18"/>
      <c r="S8" s="23"/>
      <c r="T8" s="23"/>
      <c r="U8" s="23"/>
      <c r="V8" s="23"/>
    </row>
    <row r="9" spans="1:34" x14ac:dyDescent="0.2">
      <c r="A9" s="420" t="s">
        <v>109</v>
      </c>
      <c r="B9" s="420"/>
      <c r="C9" s="420"/>
      <c r="D9" s="420"/>
      <c r="E9" s="18"/>
      <c r="F9" s="18"/>
      <c r="G9" s="18"/>
      <c r="H9" s="18"/>
      <c r="I9" s="18"/>
      <c r="J9" s="18"/>
      <c r="K9" s="18"/>
      <c r="L9" s="18"/>
      <c r="M9" s="18"/>
      <c r="N9" s="18"/>
      <c r="O9" s="18"/>
      <c r="P9" s="18"/>
      <c r="Q9" s="18"/>
      <c r="R9" s="18"/>
      <c r="S9" s="23"/>
      <c r="T9" s="23"/>
      <c r="U9" s="23"/>
      <c r="V9" s="23"/>
    </row>
    <row r="10" spans="1:34" x14ac:dyDescent="0.2">
      <c r="A10" s="421" t="s">
        <v>148</v>
      </c>
      <c r="B10" s="422"/>
      <c r="C10" s="422"/>
      <c r="D10" s="422"/>
      <c r="E10" s="422"/>
      <c r="F10" s="422"/>
      <c r="G10" s="422"/>
      <c r="H10" s="422"/>
      <c r="I10" s="422"/>
      <c r="J10" s="422"/>
      <c r="K10" s="422"/>
      <c r="L10" s="422"/>
      <c r="M10" s="422"/>
      <c r="N10" s="422"/>
      <c r="O10" s="422"/>
      <c r="P10" s="422"/>
      <c r="Q10" s="422"/>
      <c r="R10" s="422"/>
      <c r="S10" s="422"/>
      <c r="T10" s="422"/>
      <c r="U10" s="422"/>
      <c r="V10" s="422"/>
    </row>
    <row r="11" spans="1:34" ht="23.25" customHeight="1" thickBot="1" x14ac:dyDescent="0.3">
      <c r="A11" s="39" t="s">
        <v>12</v>
      </c>
      <c r="B11" s="39"/>
      <c r="C11" s="39"/>
      <c r="D11" s="39"/>
      <c r="E11" s="39"/>
      <c r="F11" s="39"/>
      <c r="G11" s="39"/>
      <c r="H11" s="39"/>
      <c r="I11" s="39"/>
      <c r="J11" s="39"/>
      <c r="K11" s="39"/>
      <c r="L11" s="39"/>
      <c r="M11" s="39"/>
      <c r="N11" s="39"/>
      <c r="O11" s="39"/>
      <c r="P11" s="39"/>
      <c r="Q11" s="39"/>
      <c r="R11" s="34"/>
      <c r="S11" s="34"/>
      <c r="T11" s="34"/>
      <c r="U11" s="34"/>
      <c r="V11" s="34"/>
    </row>
    <row r="12" spans="1:34" ht="12.75" customHeight="1" x14ac:dyDescent="0.2">
      <c r="A12" s="492" t="s">
        <v>13</v>
      </c>
      <c r="B12" s="498" t="s">
        <v>3</v>
      </c>
      <c r="C12" s="492" t="s">
        <v>101</v>
      </c>
      <c r="D12" s="584" t="s">
        <v>28</v>
      </c>
      <c r="E12" s="499"/>
      <c r="F12" s="499"/>
      <c r="G12" s="499"/>
      <c r="H12" s="499"/>
      <c r="I12" s="499"/>
      <c r="J12" s="500"/>
      <c r="K12" s="584" t="s">
        <v>29</v>
      </c>
      <c r="L12" s="499"/>
      <c r="M12" s="499"/>
      <c r="N12" s="499"/>
      <c r="O12" s="499"/>
      <c r="P12" s="499"/>
      <c r="Q12" s="500"/>
      <c r="R12" s="34"/>
      <c r="S12" s="34"/>
      <c r="T12" s="34"/>
      <c r="U12" s="34"/>
      <c r="V12" s="34"/>
    </row>
    <row r="13" spans="1:34" ht="12.75" customHeight="1" x14ac:dyDescent="0.2">
      <c r="A13" s="493"/>
      <c r="B13" s="582"/>
      <c r="C13" s="493"/>
      <c r="D13" s="523" t="s">
        <v>4</v>
      </c>
      <c r="E13" s="443" t="s">
        <v>5</v>
      </c>
      <c r="F13" s="443" t="s">
        <v>6</v>
      </c>
      <c r="G13" s="443" t="s">
        <v>7</v>
      </c>
      <c r="H13" s="443" t="s">
        <v>31</v>
      </c>
      <c r="I13" s="504" t="s">
        <v>15</v>
      </c>
      <c r="J13" s="448" t="s">
        <v>16</v>
      </c>
      <c r="K13" s="523" t="s">
        <v>4</v>
      </c>
      <c r="L13" s="443" t="s">
        <v>5</v>
      </c>
      <c r="M13" s="443" t="s">
        <v>6</v>
      </c>
      <c r="N13" s="443" t="s">
        <v>7</v>
      </c>
      <c r="O13" s="443" t="s">
        <v>31</v>
      </c>
      <c r="P13" s="504" t="s">
        <v>15</v>
      </c>
      <c r="Q13" s="448" t="s">
        <v>16</v>
      </c>
      <c r="R13" s="34"/>
      <c r="S13" s="34"/>
      <c r="T13" s="34"/>
      <c r="U13" s="34"/>
      <c r="V13" s="34"/>
    </row>
    <row r="14" spans="1:34" ht="13.5" thickBot="1" x14ac:dyDescent="0.25">
      <c r="A14" s="494"/>
      <c r="B14" s="583"/>
      <c r="C14" s="497"/>
      <c r="D14" s="518"/>
      <c r="E14" s="444"/>
      <c r="F14" s="444"/>
      <c r="G14" s="444"/>
      <c r="H14" s="444"/>
      <c r="I14" s="505"/>
      <c r="J14" s="449"/>
      <c r="K14" s="518"/>
      <c r="L14" s="444"/>
      <c r="M14" s="444"/>
      <c r="N14" s="444"/>
      <c r="O14" s="444"/>
      <c r="P14" s="505"/>
      <c r="Q14" s="449"/>
      <c r="R14" s="34"/>
      <c r="S14" s="34"/>
      <c r="T14" s="34"/>
      <c r="U14" s="34"/>
      <c r="V14" s="34"/>
    </row>
    <row r="15" spans="1:34" ht="11.45" customHeight="1" x14ac:dyDescent="0.2">
      <c r="A15" s="300">
        <v>1</v>
      </c>
      <c r="B15" s="338" t="s">
        <v>84</v>
      </c>
      <c r="C15" s="242" t="s">
        <v>99</v>
      </c>
      <c r="D15" s="236">
        <v>2</v>
      </c>
      <c r="E15" s="234">
        <v>1</v>
      </c>
      <c r="F15" s="234"/>
      <c r="G15" s="234"/>
      <c r="H15" s="234"/>
      <c r="I15" s="234" t="s">
        <v>8</v>
      </c>
      <c r="J15" s="243">
        <v>6</v>
      </c>
      <c r="K15" s="233"/>
      <c r="L15" s="234"/>
      <c r="M15" s="234"/>
      <c r="N15" s="234"/>
      <c r="O15" s="234"/>
      <c r="P15" s="234"/>
      <c r="Q15" s="235"/>
      <c r="R15" s="291"/>
      <c r="S15" s="42"/>
      <c r="T15" s="42"/>
      <c r="U15" s="42"/>
      <c r="V15" s="42"/>
      <c r="W15" s="293"/>
      <c r="X15" s="293"/>
      <c r="Y15" s="293"/>
      <c r="Z15" s="293"/>
      <c r="AA15" s="293"/>
      <c r="AB15" s="293"/>
      <c r="AC15" s="293"/>
      <c r="AD15" s="293"/>
      <c r="AE15" s="293"/>
      <c r="AF15" s="293"/>
      <c r="AG15" s="293"/>
      <c r="AH15" s="293"/>
    </row>
    <row r="16" spans="1:34" x14ac:dyDescent="0.2">
      <c r="A16" s="301">
        <v>2</v>
      </c>
      <c r="B16" s="339" t="s">
        <v>90</v>
      </c>
      <c r="C16" s="174" t="s">
        <v>133</v>
      </c>
      <c r="D16" s="241">
        <v>2</v>
      </c>
      <c r="E16" s="239">
        <v>1</v>
      </c>
      <c r="F16" s="239"/>
      <c r="G16" s="239"/>
      <c r="H16" s="239"/>
      <c r="I16" s="239" t="s">
        <v>8</v>
      </c>
      <c r="J16" s="244">
        <v>6</v>
      </c>
      <c r="K16" s="238"/>
      <c r="L16" s="239"/>
      <c r="M16" s="239"/>
      <c r="N16" s="239"/>
      <c r="O16" s="239"/>
      <c r="P16" s="239"/>
      <c r="Q16" s="240"/>
      <c r="R16" s="291"/>
      <c r="S16" s="42"/>
      <c r="T16" s="42"/>
      <c r="U16" s="42"/>
      <c r="V16" s="42"/>
      <c r="W16" s="293"/>
      <c r="X16" s="293"/>
      <c r="Y16" s="293"/>
      <c r="Z16" s="293"/>
      <c r="AA16" s="293"/>
      <c r="AB16" s="293"/>
      <c r="AC16" s="293"/>
      <c r="AD16" s="293"/>
      <c r="AE16" s="293"/>
      <c r="AF16" s="293"/>
      <c r="AG16" s="293"/>
      <c r="AH16" s="293"/>
    </row>
    <row r="17" spans="1:34" x14ac:dyDescent="0.2">
      <c r="A17" s="301">
        <v>3</v>
      </c>
      <c r="B17" s="339" t="s">
        <v>93</v>
      </c>
      <c r="C17" s="174" t="s">
        <v>134</v>
      </c>
      <c r="D17" s="241">
        <v>2</v>
      </c>
      <c r="E17" s="239">
        <v>1</v>
      </c>
      <c r="F17" s="239"/>
      <c r="G17" s="239"/>
      <c r="H17" s="239"/>
      <c r="I17" s="239" t="s">
        <v>8</v>
      </c>
      <c r="J17" s="244">
        <v>6</v>
      </c>
      <c r="K17" s="238"/>
      <c r="L17" s="239"/>
      <c r="M17" s="239"/>
      <c r="N17" s="239"/>
      <c r="O17" s="239"/>
      <c r="P17" s="239"/>
      <c r="Q17" s="240"/>
      <c r="R17" s="291"/>
      <c r="S17" s="42"/>
      <c r="T17" s="42"/>
      <c r="U17" s="42"/>
      <c r="V17" s="42"/>
      <c r="W17" s="293"/>
      <c r="X17" s="293"/>
      <c r="Y17" s="293"/>
      <c r="Z17" s="293"/>
      <c r="AA17" s="293"/>
      <c r="AB17" s="293"/>
      <c r="AC17" s="293"/>
      <c r="AD17" s="293"/>
      <c r="AE17" s="293"/>
      <c r="AF17" s="293"/>
      <c r="AG17" s="293"/>
      <c r="AH17" s="293"/>
    </row>
    <row r="18" spans="1:34" x14ac:dyDescent="0.2">
      <c r="A18" s="295">
        <v>4</v>
      </c>
      <c r="B18" s="340" t="s">
        <v>92</v>
      </c>
      <c r="C18" s="306" t="s">
        <v>135</v>
      </c>
      <c r="D18" s="299">
        <v>1</v>
      </c>
      <c r="E18" s="297">
        <v>1</v>
      </c>
      <c r="F18" s="297"/>
      <c r="G18" s="297"/>
      <c r="H18" s="297"/>
      <c r="I18" s="297" t="s">
        <v>4</v>
      </c>
      <c r="J18" s="308">
        <v>5</v>
      </c>
      <c r="K18" s="296"/>
      <c r="L18" s="297"/>
      <c r="M18" s="297"/>
      <c r="N18" s="297"/>
      <c r="O18" s="297"/>
      <c r="P18" s="297"/>
      <c r="Q18" s="298"/>
      <c r="R18" s="65"/>
      <c r="S18" s="34"/>
      <c r="T18" s="34"/>
      <c r="U18" s="34"/>
      <c r="V18" s="34"/>
    </row>
    <row r="19" spans="1:34" ht="13.5" thickBot="1" x14ac:dyDescent="0.25">
      <c r="A19" s="302">
        <v>5</v>
      </c>
      <c r="B19" s="341" t="s">
        <v>107</v>
      </c>
      <c r="C19" s="307" t="s">
        <v>136</v>
      </c>
      <c r="D19" s="303"/>
      <c r="E19" s="265">
        <v>2</v>
      </c>
      <c r="F19" s="265"/>
      <c r="G19" s="265"/>
      <c r="H19" s="265"/>
      <c r="I19" s="265" t="s">
        <v>4</v>
      </c>
      <c r="J19" s="309">
        <v>3</v>
      </c>
      <c r="K19" s="264"/>
      <c r="L19" s="265"/>
      <c r="M19" s="265"/>
      <c r="N19" s="265"/>
      <c r="O19" s="265"/>
      <c r="P19" s="265"/>
      <c r="Q19" s="266"/>
      <c r="R19" s="65"/>
      <c r="S19" s="34"/>
      <c r="T19" s="34"/>
      <c r="U19" s="34"/>
      <c r="V19" s="34"/>
    </row>
    <row r="20" spans="1:34" x14ac:dyDescent="0.2">
      <c r="A20" s="191">
        <v>6</v>
      </c>
      <c r="B20" s="336" t="s">
        <v>85</v>
      </c>
      <c r="C20" s="174" t="s">
        <v>164</v>
      </c>
      <c r="D20" s="241"/>
      <c r="E20" s="239"/>
      <c r="F20" s="239"/>
      <c r="G20" s="239"/>
      <c r="H20" s="239"/>
      <c r="I20" s="239"/>
      <c r="J20" s="244"/>
      <c r="K20" s="238">
        <v>2</v>
      </c>
      <c r="L20" s="332">
        <v>1</v>
      </c>
      <c r="M20" s="239"/>
      <c r="N20" s="239"/>
      <c r="O20" s="239"/>
      <c r="P20" s="239" t="s">
        <v>8</v>
      </c>
      <c r="Q20" s="240">
        <v>7</v>
      </c>
      <c r="R20" s="65"/>
      <c r="S20" s="34"/>
      <c r="T20" s="34"/>
      <c r="U20" s="34"/>
      <c r="V20" s="34"/>
    </row>
    <row r="21" spans="1:34" x14ac:dyDescent="0.2">
      <c r="A21" s="191">
        <v>7</v>
      </c>
      <c r="B21" s="336" t="s">
        <v>89</v>
      </c>
      <c r="C21" s="174" t="s">
        <v>165</v>
      </c>
      <c r="D21" s="241"/>
      <c r="E21" s="239"/>
      <c r="F21" s="239"/>
      <c r="G21" s="239"/>
      <c r="H21" s="239"/>
      <c r="I21" s="239"/>
      <c r="J21" s="244"/>
      <c r="K21" s="238">
        <v>2</v>
      </c>
      <c r="L21" s="333">
        <v>1</v>
      </c>
      <c r="M21" s="239"/>
      <c r="N21" s="239"/>
      <c r="O21" s="239"/>
      <c r="P21" s="239" t="s">
        <v>8</v>
      </c>
      <c r="Q21" s="240">
        <v>6</v>
      </c>
      <c r="R21" s="65"/>
      <c r="S21" s="34"/>
      <c r="T21" s="34"/>
      <c r="U21" s="34"/>
      <c r="V21" s="34"/>
    </row>
    <row r="22" spans="1:34" x14ac:dyDescent="0.2">
      <c r="A22" s="327">
        <v>8</v>
      </c>
      <c r="B22" s="337" t="s">
        <v>154</v>
      </c>
      <c r="C22" s="190" t="s">
        <v>137</v>
      </c>
      <c r="D22" s="328"/>
      <c r="E22" s="329"/>
      <c r="F22" s="329"/>
      <c r="G22" s="329"/>
      <c r="H22" s="329"/>
      <c r="I22" s="329"/>
      <c r="J22" s="330"/>
      <c r="K22" s="331">
        <v>2</v>
      </c>
      <c r="L22" s="333">
        <v>1</v>
      </c>
      <c r="M22" s="239"/>
      <c r="N22" s="239"/>
      <c r="O22" s="239"/>
      <c r="P22" s="239" t="s">
        <v>8</v>
      </c>
      <c r="Q22" s="240">
        <v>6</v>
      </c>
      <c r="R22" s="65"/>
      <c r="S22" s="34"/>
      <c r="T22" s="34"/>
      <c r="U22" s="34"/>
      <c r="V22" s="34"/>
    </row>
    <row r="23" spans="1:34" ht="24.75" customHeight="1" x14ac:dyDescent="0.2">
      <c r="A23" s="327">
        <v>9</v>
      </c>
      <c r="B23" s="337" t="s">
        <v>155</v>
      </c>
      <c r="C23" s="190" t="s">
        <v>166</v>
      </c>
      <c r="D23" s="328"/>
      <c r="E23" s="329"/>
      <c r="F23" s="329"/>
      <c r="G23" s="329"/>
      <c r="H23" s="329"/>
      <c r="I23" s="329"/>
      <c r="J23" s="330"/>
      <c r="K23" s="331"/>
      <c r="L23" s="333">
        <v>3</v>
      </c>
      <c r="M23" s="239"/>
      <c r="N23" s="253"/>
      <c r="O23" s="253"/>
      <c r="P23" s="253" t="s">
        <v>4</v>
      </c>
      <c r="Q23" s="254">
        <v>2</v>
      </c>
      <c r="R23" s="65"/>
      <c r="S23" s="34"/>
      <c r="T23" s="34"/>
      <c r="U23" s="34"/>
      <c r="V23" s="34"/>
    </row>
    <row r="24" spans="1:34" ht="21.6" customHeight="1" thickBot="1" x14ac:dyDescent="0.25">
      <c r="A24" s="189">
        <v>10</v>
      </c>
      <c r="B24" s="204" t="s">
        <v>70</v>
      </c>
      <c r="C24" s="136" t="s">
        <v>138</v>
      </c>
      <c r="D24" s="205"/>
      <c r="E24" s="161"/>
      <c r="F24" s="161"/>
      <c r="G24" s="161"/>
      <c r="H24" s="161"/>
      <c r="I24" s="161"/>
      <c r="J24" s="206"/>
      <c r="K24" s="192"/>
      <c r="L24" s="193"/>
      <c r="M24" s="161"/>
      <c r="N24" s="193"/>
      <c r="O24" s="161"/>
      <c r="P24" s="161" t="s">
        <v>4</v>
      </c>
      <c r="Q24" s="162">
        <v>4</v>
      </c>
      <c r="R24" s="65"/>
      <c r="S24" s="34"/>
      <c r="T24" s="34"/>
      <c r="U24" s="34"/>
      <c r="V24" s="34"/>
    </row>
    <row r="25" spans="1:34" x14ac:dyDescent="0.2">
      <c r="A25" s="455" t="s">
        <v>17</v>
      </c>
      <c r="B25" s="456"/>
      <c r="C25" s="456"/>
      <c r="D25" s="165">
        <f>SUM(D15:D24)</f>
        <v>7</v>
      </c>
      <c r="E25" s="166">
        <f>SUM(E15:E24)</f>
        <v>6</v>
      </c>
      <c r="F25" s="166">
        <f>SUM(F15:F24)</f>
        <v>0</v>
      </c>
      <c r="G25" s="166">
        <f>SUM(G15:G24)</f>
        <v>0</v>
      </c>
      <c r="H25" s="605">
        <f>SUM(H15:H24)</f>
        <v>0</v>
      </c>
      <c r="I25" s="601" t="s">
        <v>67</v>
      </c>
      <c r="J25" s="507">
        <f t="shared" ref="J25:O25" si="0">SUM(J15:J24)</f>
        <v>26</v>
      </c>
      <c r="K25" s="165">
        <f t="shared" si="0"/>
        <v>6</v>
      </c>
      <c r="L25" s="166">
        <f t="shared" si="0"/>
        <v>6</v>
      </c>
      <c r="M25" s="166">
        <f t="shared" si="0"/>
        <v>0</v>
      </c>
      <c r="N25" s="166">
        <f t="shared" si="0"/>
        <v>0</v>
      </c>
      <c r="O25" s="605">
        <f t="shared" si="0"/>
        <v>0</v>
      </c>
      <c r="P25" s="517" t="s">
        <v>67</v>
      </c>
      <c r="Q25" s="507">
        <f>SUM(Q15:Q24)</f>
        <v>25</v>
      </c>
      <c r="R25" s="34"/>
      <c r="S25" s="34"/>
      <c r="T25" s="34"/>
      <c r="U25" s="34"/>
      <c r="V25" s="34"/>
    </row>
    <row r="26" spans="1:34" ht="12" customHeight="1" thickBot="1" x14ac:dyDescent="0.25">
      <c r="A26" s="457"/>
      <c r="B26" s="458"/>
      <c r="C26" s="458"/>
      <c r="D26" s="603">
        <f>SUM(D25:F25)</f>
        <v>13</v>
      </c>
      <c r="E26" s="604"/>
      <c r="F26" s="604"/>
      <c r="G26" s="604"/>
      <c r="H26" s="604"/>
      <c r="I26" s="602"/>
      <c r="J26" s="463"/>
      <c r="K26" s="603">
        <f>SUM(K25:M25)</f>
        <v>12</v>
      </c>
      <c r="L26" s="604"/>
      <c r="M26" s="604"/>
      <c r="N26" s="604"/>
      <c r="O26" s="604"/>
      <c r="P26" s="478"/>
      <c r="Q26" s="463"/>
      <c r="R26" s="34"/>
      <c r="S26" s="34"/>
      <c r="T26" s="34"/>
      <c r="U26" s="34"/>
      <c r="V26" s="34"/>
    </row>
    <row r="27" spans="1:34" ht="12" customHeight="1" thickBot="1" x14ac:dyDescent="0.25">
      <c r="A27" s="45"/>
      <c r="B27" s="45"/>
      <c r="C27" s="37"/>
      <c r="D27" s="37"/>
      <c r="E27" s="37"/>
      <c r="F27" s="37"/>
      <c r="G27" s="37"/>
      <c r="H27" s="37"/>
      <c r="I27" s="37"/>
      <c r="J27" s="37"/>
      <c r="K27" s="37"/>
      <c r="L27" s="37"/>
      <c r="M27" s="37"/>
      <c r="N27" s="37"/>
      <c r="O27" s="37"/>
      <c r="P27" s="37"/>
      <c r="Q27" s="37"/>
      <c r="R27" s="34"/>
      <c r="S27" s="34"/>
      <c r="T27" s="34"/>
      <c r="U27" s="34"/>
      <c r="V27" s="34"/>
    </row>
    <row r="28" spans="1:34" ht="12.75" customHeight="1" x14ac:dyDescent="0.2">
      <c r="A28" s="492" t="s">
        <v>13</v>
      </c>
      <c r="B28" s="498" t="s">
        <v>9</v>
      </c>
      <c r="C28" s="492" t="s">
        <v>101</v>
      </c>
      <c r="D28" s="584" t="s">
        <v>28</v>
      </c>
      <c r="E28" s="499"/>
      <c r="F28" s="499"/>
      <c r="G28" s="499"/>
      <c r="H28" s="499"/>
      <c r="I28" s="499"/>
      <c r="J28" s="500"/>
      <c r="K28" s="498" t="s">
        <v>29</v>
      </c>
      <c r="L28" s="499"/>
      <c r="M28" s="499"/>
      <c r="N28" s="499"/>
      <c r="O28" s="499"/>
      <c r="P28" s="499"/>
      <c r="Q28" s="500"/>
      <c r="R28" s="34"/>
      <c r="S28" s="34"/>
      <c r="T28" s="34"/>
      <c r="U28" s="34"/>
      <c r="V28" s="34"/>
    </row>
    <row r="29" spans="1:34" ht="12.75" customHeight="1" x14ac:dyDescent="0.2">
      <c r="A29" s="493"/>
      <c r="B29" s="582"/>
      <c r="C29" s="493"/>
      <c r="D29" s="523" t="s">
        <v>4</v>
      </c>
      <c r="E29" s="443" t="s">
        <v>5</v>
      </c>
      <c r="F29" s="443" t="s">
        <v>6</v>
      </c>
      <c r="G29" s="443" t="s">
        <v>7</v>
      </c>
      <c r="H29" s="443" t="s">
        <v>31</v>
      </c>
      <c r="I29" s="504" t="s">
        <v>15</v>
      </c>
      <c r="J29" s="448" t="s">
        <v>16</v>
      </c>
      <c r="K29" s="501" t="s">
        <v>4</v>
      </c>
      <c r="L29" s="443" t="s">
        <v>5</v>
      </c>
      <c r="M29" s="443" t="s">
        <v>6</v>
      </c>
      <c r="N29" s="443" t="s">
        <v>7</v>
      </c>
      <c r="O29" s="443" t="s">
        <v>31</v>
      </c>
      <c r="P29" s="504" t="s">
        <v>15</v>
      </c>
      <c r="Q29" s="448" t="s">
        <v>16</v>
      </c>
      <c r="R29" s="34"/>
      <c r="S29" s="34"/>
      <c r="T29" s="34"/>
      <c r="U29" s="34"/>
      <c r="V29" s="34"/>
    </row>
    <row r="30" spans="1:34" ht="13.5" thickBot="1" x14ac:dyDescent="0.25">
      <c r="A30" s="494"/>
      <c r="B30" s="583"/>
      <c r="C30" s="497"/>
      <c r="D30" s="518"/>
      <c r="E30" s="444"/>
      <c r="F30" s="444"/>
      <c r="G30" s="444"/>
      <c r="H30" s="444"/>
      <c r="I30" s="505"/>
      <c r="J30" s="449"/>
      <c r="K30" s="502"/>
      <c r="L30" s="444"/>
      <c r="M30" s="444"/>
      <c r="N30" s="444"/>
      <c r="O30" s="444"/>
      <c r="P30" s="505"/>
      <c r="Q30" s="449"/>
      <c r="R30" s="245"/>
      <c r="S30" s="34"/>
      <c r="T30" s="34"/>
      <c r="U30" s="34"/>
      <c r="V30" s="34"/>
    </row>
    <row r="31" spans="1:34" ht="12.75" customHeight="1" x14ac:dyDescent="0.2">
      <c r="A31" s="155">
        <v>11</v>
      </c>
      <c r="B31" s="202" t="s">
        <v>91</v>
      </c>
      <c r="C31" s="242" t="s">
        <v>139</v>
      </c>
      <c r="D31" s="514">
        <v>2</v>
      </c>
      <c r="E31" s="508">
        <v>1</v>
      </c>
      <c r="F31" s="554"/>
      <c r="G31" s="554"/>
      <c r="H31" s="477"/>
      <c r="I31" s="554" t="s">
        <v>4</v>
      </c>
      <c r="J31" s="592">
        <v>4</v>
      </c>
      <c r="K31" s="609"/>
      <c r="L31" s="481"/>
      <c r="M31" s="484"/>
      <c r="N31" s="484"/>
      <c r="O31" s="477"/>
      <c r="P31" s="481"/>
      <c r="Q31" s="488"/>
      <c r="R31" s="53"/>
      <c r="S31" s="34"/>
      <c r="T31" s="34"/>
      <c r="U31" s="34"/>
      <c r="V31" s="34"/>
    </row>
    <row r="32" spans="1:34" ht="12.75" customHeight="1" x14ac:dyDescent="0.2">
      <c r="A32" s="156">
        <v>12</v>
      </c>
      <c r="B32" s="203" t="s">
        <v>100</v>
      </c>
      <c r="C32" s="174" t="s">
        <v>140</v>
      </c>
      <c r="D32" s="546"/>
      <c r="E32" s="588"/>
      <c r="F32" s="555"/>
      <c r="G32" s="555"/>
      <c r="H32" s="587"/>
      <c r="I32" s="555"/>
      <c r="J32" s="593"/>
      <c r="K32" s="610"/>
      <c r="L32" s="585"/>
      <c r="M32" s="615"/>
      <c r="N32" s="615"/>
      <c r="O32" s="587"/>
      <c r="P32" s="585"/>
      <c r="Q32" s="590"/>
      <c r="R32" s="53"/>
      <c r="S32" s="34"/>
      <c r="T32" s="34"/>
      <c r="U32" s="34"/>
      <c r="V32" s="34"/>
    </row>
    <row r="33" spans="1:22" ht="12.75" customHeight="1" thickBot="1" x14ac:dyDescent="0.25">
      <c r="A33" s="207">
        <v>13</v>
      </c>
      <c r="B33" s="208" t="s">
        <v>161</v>
      </c>
      <c r="C33" s="189" t="s">
        <v>141</v>
      </c>
      <c r="D33" s="547"/>
      <c r="E33" s="589"/>
      <c r="F33" s="556"/>
      <c r="G33" s="556"/>
      <c r="H33" s="478"/>
      <c r="I33" s="556"/>
      <c r="J33" s="594"/>
      <c r="K33" s="611"/>
      <c r="L33" s="586"/>
      <c r="M33" s="616"/>
      <c r="N33" s="616"/>
      <c r="O33" s="478"/>
      <c r="P33" s="586"/>
      <c r="Q33" s="591"/>
      <c r="R33" s="53"/>
      <c r="S33" s="34"/>
      <c r="T33" s="34"/>
      <c r="U33" s="34"/>
      <c r="V33" s="34"/>
    </row>
    <row r="34" spans="1:22" ht="12.75" customHeight="1" x14ac:dyDescent="0.2">
      <c r="A34" s="211">
        <v>14</v>
      </c>
      <c r="B34" s="187" t="s">
        <v>94</v>
      </c>
      <c r="C34" s="246" t="s">
        <v>142</v>
      </c>
      <c r="D34" s="557"/>
      <c r="E34" s="551"/>
      <c r="F34" s="548"/>
      <c r="G34" s="548"/>
      <c r="H34" s="548"/>
      <c r="I34" s="548"/>
      <c r="J34" s="606"/>
      <c r="K34" s="557">
        <v>2</v>
      </c>
      <c r="L34" s="598">
        <v>1</v>
      </c>
      <c r="M34" s="551"/>
      <c r="N34" s="551"/>
      <c r="O34" s="477"/>
      <c r="P34" s="551" t="s">
        <v>4</v>
      </c>
      <c r="Q34" s="595">
        <v>5</v>
      </c>
      <c r="R34" s="66"/>
      <c r="S34" s="55"/>
      <c r="T34" s="55"/>
      <c r="U34" s="55"/>
      <c r="V34" s="55"/>
    </row>
    <row r="35" spans="1:22" ht="12.75" customHeight="1" x14ac:dyDescent="0.2">
      <c r="A35" s="201">
        <v>15</v>
      </c>
      <c r="B35" s="173" t="s">
        <v>88</v>
      </c>
      <c r="C35" s="237" t="s">
        <v>143</v>
      </c>
      <c r="D35" s="558"/>
      <c r="E35" s="552"/>
      <c r="F35" s="549"/>
      <c r="G35" s="549"/>
      <c r="H35" s="549"/>
      <c r="I35" s="549"/>
      <c r="J35" s="607"/>
      <c r="K35" s="558"/>
      <c r="L35" s="599"/>
      <c r="M35" s="552"/>
      <c r="N35" s="552"/>
      <c r="O35" s="487"/>
      <c r="P35" s="552"/>
      <c r="Q35" s="596"/>
      <c r="R35" s="66"/>
      <c r="S35" s="55"/>
      <c r="T35" s="55"/>
      <c r="U35" s="55"/>
      <c r="V35" s="55"/>
    </row>
    <row r="36" spans="1:22" ht="12.75" customHeight="1" thickBot="1" x14ac:dyDescent="0.25">
      <c r="A36" s="157">
        <v>16</v>
      </c>
      <c r="B36" s="188" t="s">
        <v>95</v>
      </c>
      <c r="C36" s="247" t="s">
        <v>144</v>
      </c>
      <c r="D36" s="559"/>
      <c r="E36" s="553"/>
      <c r="F36" s="550"/>
      <c r="G36" s="550"/>
      <c r="H36" s="550"/>
      <c r="I36" s="550"/>
      <c r="J36" s="608"/>
      <c r="K36" s="559"/>
      <c r="L36" s="600"/>
      <c r="M36" s="553"/>
      <c r="N36" s="553"/>
      <c r="O36" s="478"/>
      <c r="P36" s="553"/>
      <c r="Q36" s="597"/>
      <c r="R36" s="66"/>
      <c r="S36" s="55"/>
      <c r="T36" s="55"/>
      <c r="U36" s="55"/>
      <c r="V36" s="55"/>
    </row>
    <row r="37" spans="1:22" x14ac:dyDescent="0.2">
      <c r="A37" s="572" t="s">
        <v>18</v>
      </c>
      <c r="B37" s="573"/>
      <c r="C37" s="573"/>
      <c r="D37" s="209">
        <f>SUM(D31:D36)</f>
        <v>2</v>
      </c>
      <c r="E37" s="210">
        <f>SUM(E31:E36)</f>
        <v>1</v>
      </c>
      <c r="F37" s="210">
        <f>SUM(F31:F36)</f>
        <v>0</v>
      </c>
      <c r="G37" s="210">
        <f>SUM(G31:G36)</f>
        <v>0</v>
      </c>
      <c r="H37" s="565">
        <f>SUM(H31:H36)</f>
        <v>0</v>
      </c>
      <c r="I37" s="517" t="s">
        <v>66</v>
      </c>
      <c r="J37" s="560">
        <f t="shared" ref="J37:O37" si="1">SUM(J31:J36)</f>
        <v>4</v>
      </c>
      <c r="K37" s="209">
        <f t="shared" si="1"/>
        <v>2</v>
      </c>
      <c r="L37" s="210">
        <f t="shared" si="1"/>
        <v>1</v>
      </c>
      <c r="M37" s="210">
        <f t="shared" si="1"/>
        <v>0</v>
      </c>
      <c r="N37" s="210">
        <f t="shared" si="1"/>
        <v>0</v>
      </c>
      <c r="O37" s="565">
        <f t="shared" si="1"/>
        <v>0</v>
      </c>
      <c r="P37" s="517" t="s">
        <v>66</v>
      </c>
      <c r="Q37" s="560">
        <f>SUM(Q31:Q36)</f>
        <v>5</v>
      </c>
      <c r="R37" s="55"/>
      <c r="S37" s="55"/>
      <c r="T37" s="55"/>
      <c r="U37" s="55"/>
      <c r="V37" s="55"/>
    </row>
    <row r="38" spans="1:22" ht="13.5" thickBot="1" x14ac:dyDescent="0.25">
      <c r="A38" s="574"/>
      <c r="B38" s="575"/>
      <c r="C38" s="575"/>
      <c r="D38" s="567">
        <f>SUM(D37:F37)</f>
        <v>3</v>
      </c>
      <c r="E38" s="566"/>
      <c r="F38" s="566"/>
      <c r="G38" s="566"/>
      <c r="H38" s="566"/>
      <c r="I38" s="478"/>
      <c r="J38" s="561"/>
      <c r="K38" s="567">
        <f>SUM(K37:M37)</f>
        <v>3</v>
      </c>
      <c r="L38" s="566"/>
      <c r="M38" s="566"/>
      <c r="N38" s="566"/>
      <c r="O38" s="566"/>
      <c r="P38" s="478"/>
      <c r="Q38" s="561"/>
      <c r="R38" s="55"/>
      <c r="S38" s="55"/>
      <c r="T38" s="55"/>
      <c r="U38" s="55"/>
      <c r="V38" s="55"/>
    </row>
    <row r="39" spans="1:22" ht="13.5" thickBot="1" x14ac:dyDescent="0.25">
      <c r="A39" s="67"/>
      <c r="B39" s="248" t="s">
        <v>129</v>
      </c>
      <c r="C39" s="67"/>
      <c r="D39" s="67"/>
      <c r="E39" s="67"/>
      <c r="F39" s="67"/>
      <c r="G39" s="67"/>
      <c r="H39" s="67"/>
      <c r="I39" s="67"/>
      <c r="J39" s="68"/>
      <c r="K39" s="67"/>
      <c r="L39" s="67"/>
      <c r="M39" s="67"/>
      <c r="N39" s="67"/>
      <c r="O39" s="67"/>
      <c r="P39" s="67"/>
      <c r="Q39" s="68"/>
      <c r="R39" s="55"/>
      <c r="S39" s="55"/>
      <c r="T39" s="55"/>
      <c r="U39" s="55"/>
      <c r="V39" s="55"/>
    </row>
    <row r="40" spans="1:22" x14ac:dyDescent="0.2">
      <c r="A40" s="49"/>
      <c r="B40" s="50" t="s">
        <v>57</v>
      </c>
      <c r="C40" s="51"/>
      <c r="D40" s="115">
        <f>SUM(D25,D37)</f>
        <v>9</v>
      </c>
      <c r="E40" s="116">
        <f>SUM(E25,E37)</f>
        <v>7</v>
      </c>
      <c r="F40" s="116">
        <f>SUM(F25,F37)</f>
        <v>0</v>
      </c>
      <c r="G40" s="116">
        <f>SUM(G25,G37)</f>
        <v>0</v>
      </c>
      <c r="H40" s="479">
        <f>SUM(H25,H37)</f>
        <v>0</v>
      </c>
      <c r="I40" s="479" t="s">
        <v>102</v>
      </c>
      <c r="J40" s="466">
        <f>IF((J25+J37)&lt;&gt;30,"NU",30)</f>
        <v>30</v>
      </c>
      <c r="K40" s="115">
        <f>SUM(K25,K37)</f>
        <v>8</v>
      </c>
      <c r="L40" s="116">
        <f>SUM(L25,L37)</f>
        <v>7</v>
      </c>
      <c r="M40" s="116">
        <f>SUM(M25,M37)</f>
        <v>0</v>
      </c>
      <c r="N40" s="116">
        <f>SUM(N25,N37)</f>
        <v>0</v>
      </c>
      <c r="O40" s="479">
        <f>SUM(O25,O37)</f>
        <v>0</v>
      </c>
      <c r="P40" s="479" t="s">
        <v>102</v>
      </c>
      <c r="Q40" s="466">
        <f>IF((Q25+Q37)&lt;&gt;30,"NU",30)</f>
        <v>30</v>
      </c>
      <c r="R40" s="55"/>
      <c r="S40" s="55"/>
      <c r="T40" s="55"/>
      <c r="U40" s="55"/>
      <c r="V40" s="55"/>
    </row>
    <row r="41" spans="1:22" ht="13.5" thickBot="1" x14ac:dyDescent="0.25">
      <c r="A41" s="49"/>
      <c r="B41" s="52"/>
      <c r="C41" s="51"/>
      <c r="D41" s="474">
        <f>SUM(D40:F40)</f>
        <v>16</v>
      </c>
      <c r="E41" s="475"/>
      <c r="F41" s="475"/>
      <c r="G41" s="476"/>
      <c r="H41" s="480"/>
      <c r="I41" s="480"/>
      <c r="J41" s="467"/>
      <c r="K41" s="474">
        <f>SUM(K40:M40)</f>
        <v>15</v>
      </c>
      <c r="L41" s="475"/>
      <c r="M41" s="475"/>
      <c r="N41" s="476"/>
      <c r="O41" s="480"/>
      <c r="P41" s="480"/>
      <c r="Q41" s="467"/>
      <c r="R41" s="55"/>
      <c r="S41" s="55"/>
      <c r="T41" s="55"/>
      <c r="U41" s="55"/>
      <c r="V41" s="55"/>
    </row>
    <row r="42" spans="1:22" ht="13.5" thickBot="1" x14ac:dyDescent="0.25">
      <c r="A42" s="67"/>
      <c r="B42" s="67"/>
      <c r="C42" s="67"/>
      <c r="D42" s="67"/>
      <c r="E42" s="67"/>
      <c r="F42" s="67"/>
      <c r="G42" s="67"/>
      <c r="H42" s="67"/>
      <c r="I42" s="67"/>
      <c r="J42" s="68"/>
      <c r="K42" s="67"/>
      <c r="L42" s="67"/>
      <c r="M42" s="67"/>
      <c r="N42" s="67"/>
      <c r="O42" s="67"/>
      <c r="P42" s="67"/>
      <c r="Q42" s="68"/>
      <c r="R42" s="55"/>
      <c r="S42" s="55"/>
      <c r="T42" s="55"/>
      <c r="U42" s="55"/>
      <c r="V42" s="55"/>
    </row>
    <row r="43" spans="1:22" x14ac:dyDescent="0.2">
      <c r="A43" s="579" t="s">
        <v>13</v>
      </c>
      <c r="B43" s="579" t="s">
        <v>10</v>
      </c>
      <c r="C43" s="579" t="s">
        <v>112</v>
      </c>
      <c r="D43" s="576" t="s">
        <v>28</v>
      </c>
      <c r="E43" s="577"/>
      <c r="F43" s="577"/>
      <c r="G43" s="577"/>
      <c r="H43" s="577"/>
      <c r="I43" s="577"/>
      <c r="J43" s="578"/>
      <c r="K43" s="576" t="s">
        <v>29</v>
      </c>
      <c r="L43" s="577"/>
      <c r="M43" s="577"/>
      <c r="N43" s="577"/>
      <c r="O43" s="577"/>
      <c r="P43" s="577"/>
      <c r="Q43" s="578"/>
      <c r="R43" s="55"/>
      <c r="S43" s="55"/>
      <c r="T43" s="55"/>
      <c r="U43" s="55"/>
      <c r="V43" s="55"/>
    </row>
    <row r="44" spans="1:22" x14ac:dyDescent="0.2">
      <c r="A44" s="580"/>
      <c r="B44" s="580"/>
      <c r="C44" s="580"/>
      <c r="D44" s="568" t="s">
        <v>4</v>
      </c>
      <c r="E44" s="562" t="s">
        <v>5</v>
      </c>
      <c r="F44" s="564" t="s">
        <v>6</v>
      </c>
      <c r="G44" s="564" t="s">
        <v>7</v>
      </c>
      <c r="H44" s="564" t="s">
        <v>31</v>
      </c>
      <c r="I44" s="562" t="s">
        <v>15</v>
      </c>
      <c r="J44" s="570" t="s">
        <v>16</v>
      </c>
      <c r="K44" s="568" t="s">
        <v>4</v>
      </c>
      <c r="L44" s="564" t="s">
        <v>5</v>
      </c>
      <c r="M44" s="562" t="s">
        <v>6</v>
      </c>
      <c r="N44" s="564" t="s">
        <v>7</v>
      </c>
      <c r="O44" s="564" t="s">
        <v>31</v>
      </c>
      <c r="P44" s="562" t="s">
        <v>15</v>
      </c>
      <c r="Q44" s="570" t="s">
        <v>16</v>
      </c>
      <c r="R44" s="55"/>
      <c r="S44" s="55"/>
      <c r="T44" s="55"/>
      <c r="U44" s="55"/>
      <c r="V44" s="55"/>
    </row>
    <row r="45" spans="1:22" ht="13.5" thickBot="1" x14ac:dyDescent="0.25">
      <c r="A45" s="581"/>
      <c r="B45" s="581"/>
      <c r="C45" s="581"/>
      <c r="D45" s="569"/>
      <c r="E45" s="563"/>
      <c r="F45" s="563"/>
      <c r="G45" s="563"/>
      <c r="H45" s="563"/>
      <c r="I45" s="563"/>
      <c r="J45" s="571"/>
      <c r="K45" s="569"/>
      <c r="L45" s="563"/>
      <c r="M45" s="563"/>
      <c r="N45" s="563"/>
      <c r="O45" s="563"/>
      <c r="P45" s="563"/>
      <c r="Q45" s="571"/>
      <c r="R45" s="55"/>
      <c r="S45" s="55"/>
      <c r="T45" s="55"/>
      <c r="U45" s="55"/>
      <c r="V45" s="55"/>
    </row>
    <row r="46" spans="1:22" x14ac:dyDescent="0.2">
      <c r="A46" s="185">
        <v>17</v>
      </c>
      <c r="B46" s="249" t="s">
        <v>157</v>
      </c>
      <c r="C46" s="246" t="s">
        <v>167</v>
      </c>
      <c r="D46" s="250">
        <v>2</v>
      </c>
      <c r="E46" s="251">
        <v>1</v>
      </c>
      <c r="F46" s="251"/>
      <c r="G46" s="251"/>
      <c r="H46" s="251">
        <v>2</v>
      </c>
      <c r="I46" s="251" t="s">
        <v>8</v>
      </c>
      <c r="J46" s="252">
        <v>5</v>
      </c>
      <c r="K46" s="198"/>
      <c r="L46" s="199"/>
      <c r="M46" s="199"/>
      <c r="N46" s="199"/>
      <c r="O46" s="199"/>
      <c r="P46" s="199"/>
      <c r="Q46" s="200"/>
      <c r="R46" s="55"/>
      <c r="S46" s="55"/>
      <c r="T46" s="55"/>
      <c r="U46" s="55"/>
      <c r="V46" s="55"/>
    </row>
    <row r="47" spans="1:22" ht="13.5" thickBot="1" x14ac:dyDescent="0.25">
      <c r="A47" s="255">
        <v>18</v>
      </c>
      <c r="B47" s="374" t="s">
        <v>159</v>
      </c>
      <c r="C47" s="247" t="s">
        <v>168</v>
      </c>
      <c r="D47" s="256"/>
      <c r="E47" s="257"/>
      <c r="F47" s="257"/>
      <c r="G47" s="257"/>
      <c r="H47" s="257"/>
      <c r="I47" s="257"/>
      <c r="J47" s="258"/>
      <c r="K47" s="259">
        <v>2</v>
      </c>
      <c r="L47" s="257">
        <v>1</v>
      </c>
      <c r="M47" s="257"/>
      <c r="N47" s="257"/>
      <c r="O47" s="257"/>
      <c r="P47" s="257" t="s">
        <v>8</v>
      </c>
      <c r="Q47" s="258">
        <v>5</v>
      </c>
      <c r="R47" s="55"/>
      <c r="S47" s="55"/>
      <c r="T47" s="55"/>
      <c r="U47" s="55"/>
      <c r="V47" s="55"/>
    </row>
    <row r="48" spans="1:22" x14ac:dyDescent="0.2">
      <c r="A48" s="623" t="s">
        <v>32</v>
      </c>
      <c r="B48" s="624"/>
      <c r="C48" s="625"/>
      <c r="D48" s="260">
        <f>SUM(D46:D46)</f>
        <v>2</v>
      </c>
      <c r="E48" s="261">
        <f>SUM(E46:E46)</f>
        <v>1</v>
      </c>
      <c r="F48" s="261"/>
      <c r="G48" s="261"/>
      <c r="H48" s="612">
        <f>SUM(H46:H46)</f>
        <v>2</v>
      </c>
      <c r="I48" s="612" t="s">
        <v>58</v>
      </c>
      <c r="J48" s="614">
        <f>SUM(J46:J47)</f>
        <v>5</v>
      </c>
      <c r="K48" s="262">
        <v>3</v>
      </c>
      <c r="L48" s="263">
        <v>6</v>
      </c>
      <c r="M48" s="263"/>
      <c r="N48" s="263"/>
      <c r="O48" s="612"/>
      <c r="P48" s="612" t="s">
        <v>58</v>
      </c>
      <c r="Q48" s="614">
        <f>SUM(Q46:Q47)</f>
        <v>5</v>
      </c>
      <c r="R48" s="55"/>
      <c r="S48" s="55"/>
      <c r="T48" s="55"/>
      <c r="U48" s="55"/>
      <c r="V48" s="55"/>
    </row>
    <row r="49" spans="1:22" ht="13.5" thickBot="1" x14ac:dyDescent="0.25">
      <c r="A49" s="617"/>
      <c r="B49" s="618"/>
      <c r="C49" s="619"/>
      <c r="D49" s="620">
        <f>SUM(D48:G48)</f>
        <v>3</v>
      </c>
      <c r="E49" s="621"/>
      <c r="F49" s="621"/>
      <c r="G49" s="622"/>
      <c r="H49" s="613"/>
      <c r="I49" s="613"/>
      <c r="J49" s="535"/>
      <c r="K49" s="620">
        <v>4</v>
      </c>
      <c r="L49" s="621"/>
      <c r="M49" s="621"/>
      <c r="N49" s="622"/>
      <c r="O49" s="613"/>
      <c r="P49" s="613"/>
      <c r="Q49" s="535"/>
      <c r="R49" s="55"/>
      <c r="S49" s="55"/>
      <c r="T49" s="55"/>
      <c r="U49" s="55"/>
      <c r="V49" s="55"/>
    </row>
    <row r="50" spans="1:22" ht="12.75" customHeight="1" x14ac:dyDescent="0.2">
      <c r="A50" s="55"/>
      <c r="B50" s="57"/>
      <c r="C50" s="57"/>
      <c r="D50" s="69"/>
      <c r="E50" s="69"/>
      <c r="F50" s="69"/>
      <c r="G50" s="69"/>
      <c r="H50" s="69"/>
      <c r="I50" s="69"/>
      <c r="J50" s="57"/>
      <c r="K50" s="69"/>
      <c r="L50" s="70"/>
      <c r="M50" s="69"/>
      <c r="N50" s="69"/>
      <c r="O50" s="69"/>
      <c r="P50" s="69"/>
      <c r="Q50" s="57"/>
      <c r="R50" s="55"/>
      <c r="S50" s="55"/>
      <c r="T50" s="55"/>
      <c r="U50" s="55"/>
      <c r="V50" s="55"/>
    </row>
    <row r="51" spans="1:22" x14ac:dyDescent="0.2">
      <c r="A51" s="536"/>
      <c r="B51" s="536"/>
      <c r="C51" s="536"/>
      <c r="D51" s="536"/>
      <c r="E51" s="536"/>
      <c r="F51" s="536"/>
      <c r="G51" s="536"/>
      <c r="H51" s="536"/>
      <c r="I51" s="536"/>
      <c r="J51" s="536"/>
      <c r="K51" s="536"/>
      <c r="L51" s="536"/>
      <c r="M51" s="536"/>
      <c r="N51" s="536"/>
      <c r="O51" s="536"/>
      <c r="P51" s="536"/>
      <c r="Q51" s="536"/>
      <c r="R51" s="134"/>
    </row>
    <row r="52" spans="1:22" x14ac:dyDescent="0.2">
      <c r="A52" s="545"/>
      <c r="B52" s="545"/>
      <c r="C52" s="545"/>
      <c r="D52" s="545"/>
      <c r="E52" s="545"/>
      <c r="F52" s="545"/>
      <c r="G52" s="545"/>
      <c r="H52" s="545"/>
      <c r="I52" s="545"/>
      <c r="J52" s="545"/>
      <c r="K52" s="545"/>
      <c r="L52" s="545"/>
      <c r="M52" s="545"/>
      <c r="N52" s="545"/>
      <c r="O52" s="545"/>
      <c r="P52" s="545"/>
      <c r="Q52" s="545"/>
      <c r="R52" s="419"/>
    </row>
    <row r="53" spans="1:22" x14ac:dyDescent="0.2">
      <c r="A53" s="429"/>
      <c r="B53" s="429"/>
      <c r="C53" s="429"/>
      <c r="D53" s="429"/>
      <c r="E53" s="429"/>
      <c r="F53" s="429"/>
      <c r="G53" s="429"/>
      <c r="H53" s="429"/>
      <c r="I53" s="429"/>
      <c r="J53" s="429"/>
      <c r="K53" s="429"/>
      <c r="L53" s="429"/>
      <c r="M53" s="429"/>
      <c r="N53" s="429"/>
      <c r="O53" s="429"/>
      <c r="P53" s="429"/>
      <c r="Q53" s="429"/>
      <c r="R53" s="61"/>
    </row>
  </sheetData>
  <mergeCells count="132">
    <mergeCell ref="O48:O49"/>
    <mergeCell ref="P48:P49"/>
    <mergeCell ref="Q13:Q14"/>
    <mergeCell ref="I13:I14"/>
    <mergeCell ref="Q48:Q49"/>
    <mergeCell ref="A49:C49"/>
    <mergeCell ref="D49:G49"/>
    <mergeCell ref="K49:N49"/>
    <mergeCell ref="A48:C48"/>
    <mergeCell ref="H48:H49"/>
    <mergeCell ref="I48:I49"/>
    <mergeCell ref="J48:J49"/>
    <mergeCell ref="M31:M33"/>
    <mergeCell ref="N31:N33"/>
    <mergeCell ref="O31:O33"/>
    <mergeCell ref="P13:P14"/>
    <mergeCell ref="O25:O26"/>
    <mergeCell ref="J25:J26"/>
    <mergeCell ref="L29:L30"/>
    <mergeCell ref="J13:J14"/>
    <mergeCell ref="C12:C14"/>
    <mergeCell ref="D12:J12"/>
    <mergeCell ref="K13:K14"/>
    <mergeCell ref="Q25:Q26"/>
    <mergeCell ref="M13:M14"/>
    <mergeCell ref="A1:C1"/>
    <mergeCell ref="A2:C2"/>
    <mergeCell ref="A3:P3"/>
    <mergeCell ref="A5:V5"/>
    <mergeCell ref="A8:M8"/>
    <mergeCell ref="A6:W6"/>
    <mergeCell ref="A9:D9"/>
    <mergeCell ref="A10:V10"/>
    <mergeCell ref="K12:Q12"/>
    <mergeCell ref="D13:D14"/>
    <mergeCell ref="Q40:Q41"/>
    <mergeCell ref="J34:J36"/>
    <mergeCell ref="K31:K33"/>
    <mergeCell ref="E13:E14"/>
    <mergeCell ref="K26:N26"/>
    <mergeCell ref="A12:A14"/>
    <mergeCell ref="P25:P26"/>
    <mergeCell ref="B12:B14"/>
    <mergeCell ref="F13:F14"/>
    <mergeCell ref="H13:H14"/>
    <mergeCell ref="A25:C26"/>
    <mergeCell ref="I25:I26"/>
    <mergeCell ref="D26:G26"/>
    <mergeCell ref="H25:H26"/>
    <mergeCell ref="G13:G14"/>
    <mergeCell ref="O29:O30"/>
    <mergeCell ref="M29:M30"/>
    <mergeCell ref="N29:N30"/>
    <mergeCell ref="N13:N14"/>
    <mergeCell ref="O13:O14"/>
    <mergeCell ref="L13:L14"/>
    <mergeCell ref="E29:E30"/>
    <mergeCell ref="I29:I30"/>
    <mergeCell ref="K29:K30"/>
    <mergeCell ref="C28:C30"/>
    <mergeCell ref="F29:F30"/>
    <mergeCell ref="H29:H30"/>
    <mergeCell ref="G29:G30"/>
    <mergeCell ref="K28:Q28"/>
    <mergeCell ref="P29:P30"/>
    <mergeCell ref="Q29:Q30"/>
    <mergeCell ref="Q31:Q33"/>
    <mergeCell ref="O34:O36"/>
    <mergeCell ref="N34:N36"/>
    <mergeCell ref="I34:I36"/>
    <mergeCell ref="I40:I41"/>
    <mergeCell ref="J31:J33"/>
    <mergeCell ref="L31:L33"/>
    <mergeCell ref="Q34:Q36"/>
    <mergeCell ref="L34:L36"/>
    <mergeCell ref="K34:K36"/>
    <mergeCell ref="A28:A30"/>
    <mergeCell ref="J29:J30"/>
    <mergeCell ref="B28:B30"/>
    <mergeCell ref="D28:J28"/>
    <mergeCell ref="D29:D30"/>
    <mergeCell ref="P31:P33"/>
    <mergeCell ref="H31:H33"/>
    <mergeCell ref="G31:G33"/>
    <mergeCell ref="E31:E33"/>
    <mergeCell ref="I31:I33"/>
    <mergeCell ref="A43:A45"/>
    <mergeCell ref="B43:B45"/>
    <mergeCell ref="C43:C45"/>
    <mergeCell ref="M44:M45"/>
    <mergeCell ref="Q44:Q45"/>
    <mergeCell ref="K43:Q43"/>
    <mergeCell ref="I44:I45"/>
    <mergeCell ref="L44:L45"/>
    <mergeCell ref="Q37:Q38"/>
    <mergeCell ref="J44:J45"/>
    <mergeCell ref="A37:C38"/>
    <mergeCell ref="K41:N41"/>
    <mergeCell ref="O40:O41"/>
    <mergeCell ref="J40:J41"/>
    <mergeCell ref="D38:G38"/>
    <mergeCell ref="F44:F45"/>
    <mergeCell ref="D43:J43"/>
    <mergeCell ref="K44:K45"/>
    <mergeCell ref="D41:G41"/>
    <mergeCell ref="I37:I38"/>
    <mergeCell ref="H44:H45"/>
    <mergeCell ref="H37:H38"/>
    <mergeCell ref="K38:N38"/>
    <mergeCell ref="O37:O38"/>
    <mergeCell ref="G44:G45"/>
    <mergeCell ref="H40:H41"/>
    <mergeCell ref="D44:D45"/>
    <mergeCell ref="E44:E45"/>
    <mergeCell ref="P37:P38"/>
    <mergeCell ref="J37:J38"/>
    <mergeCell ref="P44:P45"/>
    <mergeCell ref="M34:M36"/>
    <mergeCell ref="O44:O45"/>
    <mergeCell ref="N44:N45"/>
    <mergeCell ref="P40:P41"/>
    <mergeCell ref="P34:P36"/>
    <mergeCell ref="A52:Q52"/>
    <mergeCell ref="A53:Q53"/>
    <mergeCell ref="A51:Q51"/>
    <mergeCell ref="D31:D33"/>
    <mergeCell ref="F34:F36"/>
    <mergeCell ref="G34:G36"/>
    <mergeCell ref="E34:E36"/>
    <mergeCell ref="F31:F33"/>
    <mergeCell ref="H34:H36"/>
    <mergeCell ref="D34:D36"/>
  </mergeCells>
  <phoneticPr fontId="0" type="noConversion"/>
  <pageMargins left="0.511811023622047" right="0.511811023622047" top="0.74803149606299202" bottom="0.98425196850393704" header="0.511811023622047" footer="0.511811023622047"/>
  <pageSetup paperSize="9" scale="97" orientation="portrait"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tabSelected="1" view="pageBreakPreview" topLeftCell="A14" zoomScaleNormal="100" zoomScaleSheetLayoutView="100" workbookViewId="0">
      <selection activeCell="A21" sqref="A21:B21"/>
    </sheetView>
  </sheetViews>
  <sheetFormatPr defaultRowHeight="12.75" x14ac:dyDescent="0.2"/>
  <cols>
    <col min="1" max="2" width="60.7109375" style="1" customWidth="1"/>
    <col min="3" max="16384" width="9.140625" style="1"/>
  </cols>
  <sheetData>
    <row r="1" spans="1:56" x14ac:dyDescent="0.2">
      <c r="A1" s="2" t="s">
        <v>33</v>
      </c>
    </row>
    <row r="2" spans="1:56" x14ac:dyDescent="0.2">
      <c r="A2" s="2" t="s">
        <v>22</v>
      </c>
    </row>
    <row r="3" spans="1:56" ht="18.75" customHeight="1" x14ac:dyDescent="0.25">
      <c r="A3" s="627" t="s">
        <v>34</v>
      </c>
      <c r="B3" s="627"/>
      <c r="C3" s="11"/>
      <c r="D3" s="11"/>
      <c r="E3" s="11"/>
      <c r="F3" s="11"/>
      <c r="G3" s="11"/>
      <c r="H3" s="11"/>
      <c r="I3" s="11"/>
      <c r="J3" s="11"/>
      <c r="K3" s="11"/>
      <c r="L3" s="11"/>
      <c r="M3" s="11"/>
      <c r="N3" s="11"/>
      <c r="O3" s="5"/>
      <c r="P3" s="2"/>
      <c r="Q3" s="2"/>
      <c r="R3" s="2"/>
    </row>
    <row r="4" spans="1:56" ht="12.75" customHeight="1" x14ac:dyDescent="0.2">
      <c r="B4" s="5"/>
      <c r="C4" s="5"/>
      <c r="D4" s="5"/>
      <c r="E4" s="5"/>
      <c r="F4" s="5"/>
      <c r="G4" s="5"/>
      <c r="H4" s="5"/>
      <c r="I4" s="5"/>
      <c r="J4" s="5"/>
      <c r="K4" s="5"/>
      <c r="L4" s="5"/>
      <c r="M4" s="5"/>
      <c r="N4" s="5"/>
      <c r="P4" s="3"/>
      <c r="Q4" s="2"/>
      <c r="R4" s="2"/>
    </row>
    <row r="5" spans="1:56" x14ac:dyDescent="0.2">
      <c r="A5" s="171" t="s">
        <v>78</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8"/>
      <c r="AG5" s="8"/>
      <c r="AH5" s="8"/>
      <c r="AI5" s="8"/>
      <c r="AJ5" s="8"/>
      <c r="AK5" s="8"/>
      <c r="AL5" s="8"/>
      <c r="AM5" s="8"/>
      <c r="AN5" s="8"/>
      <c r="AO5" s="8"/>
      <c r="AP5" s="8"/>
      <c r="AQ5" s="7"/>
      <c r="AR5" s="7"/>
      <c r="AS5" s="7"/>
      <c r="AT5" s="7"/>
      <c r="AU5" s="7"/>
      <c r="AV5" s="7"/>
      <c r="AW5" s="7"/>
      <c r="AX5" s="7"/>
      <c r="AY5" s="7"/>
      <c r="AZ5" s="7"/>
      <c r="BA5" s="12"/>
      <c r="BB5" s="12"/>
      <c r="BC5" s="6"/>
      <c r="BD5" s="6"/>
    </row>
    <row r="6" spans="1:56" x14ac:dyDescent="0.2">
      <c r="A6" s="420" t="s">
        <v>108</v>
      </c>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row>
    <row r="7" spans="1:56" x14ac:dyDescent="0.2">
      <c r="A7" s="171" t="s">
        <v>68</v>
      </c>
      <c r="B7" s="171"/>
      <c r="C7" s="171"/>
      <c r="D7" s="171"/>
      <c r="E7" s="171"/>
      <c r="F7" s="171"/>
      <c r="G7" s="171"/>
      <c r="H7" s="171"/>
      <c r="I7" s="171"/>
      <c r="J7" s="171"/>
      <c r="K7" s="171"/>
      <c r="L7" s="171"/>
      <c r="M7" s="171"/>
      <c r="N7" s="18"/>
      <c r="O7" s="18"/>
      <c r="P7" s="18"/>
      <c r="Q7" s="18"/>
      <c r="R7" s="18"/>
      <c r="S7" s="18"/>
      <c r="T7" s="18"/>
      <c r="U7" s="18"/>
      <c r="V7" s="23"/>
      <c r="W7" s="23"/>
      <c r="X7" s="23"/>
      <c r="Y7" s="23"/>
      <c r="Z7" s="23"/>
      <c r="AA7" s="23"/>
      <c r="AB7" s="23"/>
      <c r="AC7" s="23"/>
      <c r="AD7" s="23"/>
      <c r="AE7" s="23"/>
    </row>
    <row r="8" spans="1:56" x14ac:dyDescent="0.2">
      <c r="A8" s="420" t="s">
        <v>109</v>
      </c>
      <c r="B8" s="420"/>
      <c r="C8" s="420"/>
      <c r="D8" s="420"/>
      <c r="E8" s="18"/>
      <c r="F8" s="18"/>
      <c r="G8" s="18"/>
      <c r="H8" s="18"/>
      <c r="I8" s="18"/>
      <c r="J8" s="18"/>
      <c r="K8" s="18"/>
      <c r="L8" s="18"/>
      <c r="M8" s="18"/>
      <c r="N8" s="18"/>
      <c r="O8" s="18"/>
      <c r="P8" s="18"/>
      <c r="Q8" s="18"/>
      <c r="R8" s="18"/>
      <c r="S8" s="18"/>
      <c r="T8" s="18"/>
      <c r="U8" s="18"/>
      <c r="V8" s="23"/>
      <c r="W8" s="23"/>
      <c r="X8" s="23"/>
      <c r="Y8" s="23"/>
      <c r="Z8" s="23"/>
      <c r="AA8" s="23"/>
      <c r="AB8" s="23"/>
      <c r="AC8" s="23"/>
      <c r="AD8" s="23"/>
      <c r="AE8" s="23"/>
    </row>
    <row r="9" spans="1:56" ht="12.75" customHeight="1" x14ac:dyDescent="0.2">
      <c r="A9" s="628" t="s">
        <v>148</v>
      </c>
      <c r="B9" s="628"/>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row>
    <row r="10" spans="1:56" x14ac:dyDescent="0.2">
      <c r="A10" s="7"/>
      <c r="B10" s="7"/>
      <c r="C10" s="7"/>
      <c r="D10" s="7"/>
      <c r="E10" s="7"/>
      <c r="F10" s="7"/>
      <c r="G10" s="7"/>
      <c r="H10" s="7"/>
      <c r="I10" s="7"/>
      <c r="J10" s="7"/>
      <c r="K10" s="7"/>
      <c r="L10" s="7"/>
      <c r="M10" s="7"/>
      <c r="N10" s="7"/>
      <c r="O10" s="7"/>
      <c r="P10" s="7"/>
      <c r="Q10" s="7"/>
      <c r="R10" s="7"/>
    </row>
    <row r="11" spans="1:56" ht="12.75" customHeight="1" x14ac:dyDescent="0.2">
      <c r="A11" s="15"/>
    </row>
    <row r="12" spans="1:56" ht="15" x14ac:dyDescent="0.25">
      <c r="A12" s="160" t="s">
        <v>63</v>
      </c>
      <c r="B12" s="160" t="s">
        <v>69</v>
      </c>
      <c r="C12" s="135"/>
    </row>
    <row r="13" spans="1:56" ht="222.75" customHeight="1" x14ac:dyDescent="0.2">
      <c r="A13" s="167" t="s">
        <v>103</v>
      </c>
      <c r="B13" s="168" t="s">
        <v>104</v>
      </c>
    </row>
    <row r="14" spans="1:56" ht="15.75" customHeight="1" x14ac:dyDescent="0.2">
      <c r="A14" s="158"/>
      <c r="B14" s="288"/>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row>
    <row r="15" spans="1:56" ht="15.75" customHeight="1" x14ac:dyDescent="0.25">
      <c r="A15" s="159" t="s">
        <v>64</v>
      </c>
      <c r="B15" s="289" t="s">
        <v>71</v>
      </c>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row>
    <row r="16" spans="1:56" ht="111.75" customHeight="1" x14ac:dyDescent="0.2">
      <c r="A16" s="285" t="s">
        <v>174</v>
      </c>
      <c r="B16" s="322" t="s">
        <v>184</v>
      </c>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row>
    <row r="17" spans="1:18" ht="13.5" customHeight="1" x14ac:dyDescent="0.2">
      <c r="A17" s="14"/>
    </row>
    <row r="18" spans="1:18" ht="14.25" customHeight="1" x14ac:dyDescent="0.2">
      <c r="A18" s="17"/>
    </row>
    <row r="19" spans="1:18" ht="15.75" customHeight="1" x14ac:dyDescent="0.2">
      <c r="A19" s="134"/>
      <c r="B19" s="13"/>
    </row>
    <row r="20" spans="1:18" ht="13.5" customHeight="1" x14ac:dyDescent="0.2">
      <c r="A20" s="629"/>
      <c r="B20" s="629"/>
      <c r="C20" s="134"/>
      <c r="D20" s="134"/>
      <c r="E20" s="134"/>
      <c r="F20" s="134"/>
      <c r="G20" s="134"/>
      <c r="H20" s="134"/>
      <c r="I20" s="134"/>
      <c r="J20" s="134"/>
      <c r="K20" s="134"/>
      <c r="L20" s="134"/>
      <c r="M20" s="134"/>
      <c r="N20" s="134"/>
      <c r="O20" s="134"/>
      <c r="P20" s="134"/>
      <c r="Q20" s="134"/>
      <c r="R20" s="169"/>
    </row>
    <row r="21" spans="1:18" x14ac:dyDescent="0.2">
      <c r="A21" s="428"/>
      <c r="B21" s="428"/>
      <c r="C21" s="170"/>
      <c r="D21" s="170"/>
      <c r="E21" s="170"/>
      <c r="F21" s="170"/>
      <c r="G21" s="170"/>
      <c r="H21" s="170"/>
      <c r="I21" s="170"/>
      <c r="J21" s="170"/>
      <c r="K21" s="170"/>
      <c r="L21" s="170"/>
      <c r="M21" s="170"/>
      <c r="N21" s="170"/>
      <c r="O21" s="170"/>
      <c r="P21" s="170"/>
      <c r="Q21" s="170"/>
      <c r="R21" s="170"/>
    </row>
    <row r="22" spans="1:18" x14ac:dyDescent="0.2">
      <c r="A22" s="626"/>
      <c r="B22" s="626"/>
      <c r="C22" s="61"/>
      <c r="D22" s="61"/>
      <c r="E22" s="61"/>
      <c r="F22" s="61"/>
      <c r="G22" s="61"/>
      <c r="H22" s="61"/>
      <c r="I22" s="61"/>
      <c r="J22" s="61"/>
      <c r="K22" s="61"/>
      <c r="L22" s="61"/>
      <c r="M22" s="61"/>
      <c r="N22" s="61"/>
      <c r="O22" s="61"/>
      <c r="P22" s="61"/>
      <c r="Q22" s="61"/>
      <c r="R22" s="61"/>
    </row>
  </sheetData>
  <mergeCells count="7">
    <mergeCell ref="A22:B22"/>
    <mergeCell ref="A3:B3"/>
    <mergeCell ref="A6:AE6"/>
    <mergeCell ref="A8:D8"/>
    <mergeCell ref="A9:B9"/>
    <mergeCell ref="A20:B20"/>
    <mergeCell ref="A21:B21"/>
  </mergeCells>
  <phoneticPr fontId="37" type="noConversion"/>
  <printOptions horizontalCentered="1" verticalCentered="1"/>
  <pageMargins left="0.511811023622047" right="0.511811023622047" top="0.74803149606299202" bottom="0.98425196850393704" header="0.511811023622047" footer="0.511811023622047"/>
  <pageSetup paperSize="9" scale="77" orientation="portrait" r:id="rId1"/>
  <headerFooter alignWithMargins="0">
    <oddFooter>&amp;C5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P68"/>
  <sheetViews>
    <sheetView showZeros="0" view="pageBreakPreview" topLeftCell="A9" zoomScale="55" zoomScaleNormal="100" zoomScaleSheetLayoutView="55" workbookViewId="0">
      <selection activeCell="B47" sqref="B47:I49"/>
    </sheetView>
  </sheetViews>
  <sheetFormatPr defaultRowHeight="12.75" x14ac:dyDescent="0.2"/>
  <cols>
    <col min="1" max="1" width="2.7109375" style="71" customWidth="1"/>
    <col min="2" max="2" width="5.28515625" style="71" customWidth="1"/>
    <col min="3" max="3" width="31.7109375" style="71" customWidth="1"/>
    <col min="4" max="4" width="12" style="71" customWidth="1"/>
    <col min="5" max="5" width="9.140625" style="71"/>
    <col min="6" max="6" width="10.5703125" style="71" customWidth="1"/>
    <col min="7" max="8" width="8.28515625" style="71" customWidth="1"/>
    <col min="9" max="9" width="9.140625" style="71" customWidth="1"/>
    <col min="10" max="10" width="2.7109375" style="71" customWidth="1"/>
    <col min="11" max="16384" width="9.140625" style="71"/>
  </cols>
  <sheetData>
    <row r="1" spans="1:42" x14ac:dyDescent="0.2">
      <c r="A1" s="649" t="s">
        <v>33</v>
      </c>
      <c r="B1" s="649"/>
      <c r="C1" s="649"/>
    </row>
    <row r="2" spans="1:42" x14ac:dyDescent="0.2">
      <c r="A2" s="649" t="s">
        <v>22</v>
      </c>
      <c r="B2" s="649"/>
      <c r="C2" s="649"/>
    </row>
    <row r="3" spans="1:42" ht="19.5" customHeight="1" x14ac:dyDescent="0.25">
      <c r="A3" s="651" t="s">
        <v>34</v>
      </c>
      <c r="B3" s="651"/>
      <c r="C3" s="651"/>
      <c r="D3" s="651"/>
      <c r="E3" s="651"/>
      <c r="F3" s="651"/>
      <c r="G3" s="651"/>
      <c r="H3" s="651"/>
    </row>
    <row r="4" spans="1:42" x14ac:dyDescent="0.2">
      <c r="C4" s="72"/>
      <c r="D4" s="73"/>
      <c r="E4" s="73"/>
      <c r="F4" s="73"/>
      <c r="G4" s="73"/>
      <c r="H4" s="73"/>
    </row>
    <row r="5" spans="1:42" x14ac:dyDescent="0.2">
      <c r="A5" s="420" t="s">
        <v>78</v>
      </c>
      <c r="B5" s="422"/>
      <c r="C5" s="422"/>
      <c r="D5" s="422"/>
      <c r="E5" s="422"/>
      <c r="F5" s="422"/>
      <c r="G5" s="422"/>
      <c r="H5" s="422"/>
    </row>
    <row r="6" spans="1:42" x14ac:dyDescent="0.2">
      <c r="A6" s="420" t="s">
        <v>108</v>
      </c>
      <c r="B6" s="420"/>
      <c r="C6" s="420"/>
      <c r="D6" s="420"/>
      <c r="E6" s="420"/>
      <c r="F6" s="420"/>
      <c r="G6" s="420"/>
      <c r="H6" s="420"/>
    </row>
    <row r="7" spans="1:42" x14ac:dyDescent="0.2">
      <c r="A7" s="383" t="s">
        <v>183</v>
      </c>
      <c r="B7" s="383"/>
      <c r="C7" s="383"/>
      <c r="D7" s="383"/>
      <c r="E7" s="383"/>
      <c r="F7" s="383"/>
      <c r="G7" s="383"/>
      <c r="H7" s="383"/>
    </row>
    <row r="8" spans="1:42" x14ac:dyDescent="0.2">
      <c r="A8" s="420" t="s">
        <v>68</v>
      </c>
      <c r="B8" s="420"/>
      <c r="C8" s="420"/>
      <c r="D8" s="420"/>
      <c r="E8" s="420"/>
      <c r="F8" s="420"/>
      <c r="G8" s="420"/>
      <c r="H8" s="420"/>
    </row>
    <row r="9" spans="1:42" x14ac:dyDescent="0.2">
      <c r="A9" s="420" t="s">
        <v>109</v>
      </c>
      <c r="B9" s="420"/>
      <c r="C9" s="420"/>
      <c r="D9" s="420"/>
      <c r="E9" s="18"/>
      <c r="F9" s="18"/>
      <c r="G9" s="18"/>
      <c r="H9" s="18"/>
    </row>
    <row r="10" spans="1:42" ht="15" customHeight="1" x14ac:dyDescent="0.2">
      <c r="A10" s="421" t="s">
        <v>148</v>
      </c>
      <c r="B10" s="422"/>
      <c r="C10" s="422"/>
      <c r="D10" s="422"/>
      <c r="E10" s="422"/>
      <c r="F10" s="422"/>
      <c r="G10" s="422"/>
      <c r="H10" s="422"/>
    </row>
    <row r="11" spans="1:42" ht="15" customHeight="1" thickBot="1" x14ac:dyDescent="0.25"/>
    <row r="12" spans="1:42" ht="13.9" customHeight="1" thickBot="1" x14ac:dyDescent="0.25">
      <c r="C12" s="137" t="s">
        <v>74</v>
      </c>
      <c r="D12" s="654" t="s">
        <v>75</v>
      </c>
      <c r="E12" s="655"/>
    </row>
    <row r="13" spans="1:42" ht="13.9" customHeight="1" x14ac:dyDescent="0.2">
      <c r="C13" s="313" t="s">
        <v>76</v>
      </c>
      <c r="D13" s="319" t="s">
        <v>0</v>
      </c>
      <c r="E13" s="316" t="s">
        <v>1</v>
      </c>
    </row>
    <row r="14" spans="1:42" ht="13.9" customHeight="1" x14ac:dyDescent="0.2">
      <c r="B14" s="95"/>
      <c r="C14" s="314" t="s">
        <v>30</v>
      </c>
      <c r="D14" s="320">
        <v>14</v>
      </c>
      <c r="E14" s="317">
        <v>14</v>
      </c>
      <c r="F14" s="95"/>
      <c r="G14" s="650"/>
      <c r="H14" s="650"/>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row>
    <row r="15" spans="1:42" ht="13.9" customHeight="1" thickBot="1" x14ac:dyDescent="0.25">
      <c r="B15" s="95"/>
      <c r="C15" s="315" t="s">
        <v>55</v>
      </c>
      <c r="D15" s="321" t="s">
        <v>145</v>
      </c>
      <c r="E15" s="318">
        <v>14</v>
      </c>
      <c r="F15" s="95"/>
      <c r="G15" s="276"/>
      <c r="H15" s="276"/>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row>
    <row r="16" spans="1:42" ht="15.75" customHeight="1" x14ac:dyDescent="0.2">
      <c r="B16" s="95"/>
      <c r="C16" s="133" t="s">
        <v>77</v>
      </c>
      <c r="D16" s="95"/>
      <c r="E16" s="290"/>
      <c r="F16" s="290"/>
      <c r="G16" s="276"/>
      <c r="H16" s="276"/>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row>
    <row r="17" spans="1:9" ht="15.75" customHeight="1" x14ac:dyDescent="0.2">
      <c r="C17" s="216" t="s">
        <v>146</v>
      </c>
      <c r="D17" s="283"/>
      <c r="E17"/>
      <c r="F17"/>
      <c r="G17" s="276"/>
      <c r="H17" s="276"/>
    </row>
    <row r="18" spans="1:9" ht="15.75" customHeight="1" x14ac:dyDescent="0.25">
      <c r="C18" s="652" t="s">
        <v>35</v>
      </c>
      <c r="D18" s="653"/>
      <c r="E18" s="653"/>
      <c r="F18" s="653"/>
      <c r="G18" s="653"/>
    </row>
    <row r="19" spans="1:9" ht="13.5" thickBot="1" x14ac:dyDescent="0.25"/>
    <row r="20" spans="1:9" ht="12.75" customHeight="1" x14ac:dyDescent="0.2">
      <c r="B20" s="647" t="s">
        <v>13</v>
      </c>
      <c r="C20" s="647" t="s">
        <v>36</v>
      </c>
      <c r="D20" s="645" t="s">
        <v>37</v>
      </c>
      <c r="E20" s="641" t="s">
        <v>62</v>
      </c>
      <c r="F20" s="641" t="s">
        <v>185</v>
      </c>
      <c r="G20" s="74"/>
      <c r="H20" s="75"/>
    </row>
    <row r="21" spans="1:9" ht="12.75" customHeight="1" thickBot="1" x14ac:dyDescent="0.25">
      <c r="B21" s="648"/>
      <c r="C21" s="648"/>
      <c r="D21" s="646"/>
      <c r="E21" s="642"/>
      <c r="F21" s="642"/>
      <c r="G21" s="76"/>
      <c r="H21" s="75"/>
    </row>
    <row r="22" spans="1:9" ht="12.75" customHeight="1" x14ac:dyDescent="0.2">
      <c r="B22" s="664">
        <v>1</v>
      </c>
      <c r="C22" s="77" t="s">
        <v>38</v>
      </c>
      <c r="D22" s="225">
        <f>Calcule!B45-D23</f>
        <v>694</v>
      </c>
      <c r="E22" s="639">
        <f>(D22+D23)/D25</f>
        <v>0.81715575620767489</v>
      </c>
      <c r="F22" s="643" t="s">
        <v>186</v>
      </c>
      <c r="G22" s="224"/>
      <c r="H22" s="75"/>
    </row>
    <row r="23" spans="1:9" ht="12.75" customHeight="1" x14ac:dyDescent="0.2">
      <c r="B23" s="661"/>
      <c r="C23" s="78" t="s">
        <v>39</v>
      </c>
      <c r="D23" s="226">
        <v>30</v>
      </c>
      <c r="E23" s="640"/>
      <c r="F23" s="644"/>
      <c r="G23" s="224"/>
      <c r="H23" s="75"/>
    </row>
    <row r="24" spans="1:9" ht="12.75" customHeight="1" x14ac:dyDescent="0.2">
      <c r="B24" s="660">
        <v>2</v>
      </c>
      <c r="C24" s="79" t="s">
        <v>40</v>
      </c>
      <c r="D24" s="227">
        <f>Calcule!B46</f>
        <v>162</v>
      </c>
      <c r="E24" s="228">
        <f>D24/D25</f>
        <v>0.18284424379232506</v>
      </c>
      <c r="F24" s="397" t="s">
        <v>186</v>
      </c>
      <c r="G24" s="224"/>
      <c r="H24" s="75"/>
    </row>
    <row r="25" spans="1:9" ht="12.75" customHeight="1" x14ac:dyDescent="0.2">
      <c r="B25" s="661"/>
      <c r="C25" s="80" t="s">
        <v>59</v>
      </c>
      <c r="D25" s="229">
        <f>Calcule!B47</f>
        <v>886</v>
      </c>
      <c r="E25" s="228">
        <f>SUM(E22:E24)</f>
        <v>1</v>
      </c>
      <c r="F25" s="228">
        <v>1</v>
      </c>
      <c r="G25" s="224"/>
      <c r="H25" s="75"/>
    </row>
    <row r="26" spans="1:9" ht="12.75" customHeight="1" thickBot="1" x14ac:dyDescent="0.25">
      <c r="B26" s="81">
        <v>3</v>
      </c>
      <c r="C26" s="82" t="s">
        <v>41</v>
      </c>
      <c r="D26" s="230">
        <f>Calcule!B48</f>
        <v>162</v>
      </c>
      <c r="E26" s="231"/>
      <c r="F26" s="231"/>
      <c r="G26" s="224"/>
      <c r="H26" s="75"/>
    </row>
    <row r="27" spans="1:9" ht="12.75" customHeight="1" thickBot="1" x14ac:dyDescent="0.25">
      <c r="B27" s="83"/>
      <c r="C27" s="84" t="s">
        <v>60</v>
      </c>
      <c r="D27" s="118">
        <f>SUM(D25:D26)</f>
        <v>1048</v>
      </c>
      <c r="E27" s="85"/>
      <c r="F27" s="85"/>
      <c r="G27" s="74"/>
      <c r="H27" s="75"/>
    </row>
    <row r="28" spans="1:9" ht="15.75" customHeight="1" x14ac:dyDescent="0.2">
      <c r="B28" s="86"/>
      <c r="C28" s="87"/>
      <c r="D28" s="88"/>
      <c r="E28" s="89"/>
      <c r="F28" s="93"/>
      <c r="G28" s="75"/>
      <c r="H28" s="75"/>
    </row>
    <row r="29" spans="1:9" ht="15.75" customHeight="1" thickBot="1" x14ac:dyDescent="0.25">
      <c r="B29" s="90"/>
      <c r="C29" s="91"/>
      <c r="D29" s="74"/>
      <c r="E29" s="92"/>
      <c r="F29" s="93"/>
      <c r="G29" s="75"/>
      <c r="H29" s="75"/>
    </row>
    <row r="30" spans="1:9" ht="12.75" customHeight="1" x14ac:dyDescent="0.2">
      <c r="A30" s="71" t="s">
        <v>187</v>
      </c>
      <c r="B30" s="647" t="s">
        <v>13</v>
      </c>
      <c r="C30" s="647" t="s">
        <v>36</v>
      </c>
      <c r="D30" s="641" t="s">
        <v>37</v>
      </c>
      <c r="E30" s="641" t="s">
        <v>62</v>
      </c>
      <c r="F30" s="658" t="s">
        <v>188</v>
      </c>
      <c r="G30" s="632" t="s">
        <v>42</v>
      </c>
      <c r="H30" s="633"/>
      <c r="I30" s="656" t="s">
        <v>16</v>
      </c>
    </row>
    <row r="31" spans="1:9" ht="15.75" customHeight="1" thickBot="1" x14ac:dyDescent="0.25">
      <c r="B31" s="648"/>
      <c r="C31" s="648"/>
      <c r="D31" s="642"/>
      <c r="E31" s="642"/>
      <c r="F31" s="659"/>
      <c r="G31" s="94" t="s">
        <v>27</v>
      </c>
      <c r="H31" s="94" t="s">
        <v>43</v>
      </c>
      <c r="I31" s="657"/>
    </row>
    <row r="32" spans="1:9" ht="15.75" customHeight="1" x14ac:dyDescent="0.2">
      <c r="B32" s="398">
        <v>1</v>
      </c>
      <c r="C32" s="399" t="s">
        <v>19</v>
      </c>
      <c r="D32" s="400">
        <f>Calcule!B52</f>
        <v>486</v>
      </c>
      <c r="E32" s="662">
        <f>D32/D35</f>
        <v>0.54853273137697522</v>
      </c>
      <c r="F32" s="406" t="s">
        <v>186</v>
      </c>
      <c r="G32" s="119">
        <f>Calcule!O52</f>
        <v>304</v>
      </c>
      <c r="H32" s="119">
        <f>Calcule!Q52</f>
        <v>182</v>
      </c>
      <c r="I32" s="119">
        <f>Calcule!R52</f>
        <v>72</v>
      </c>
    </row>
    <row r="33" spans="1:17" ht="13.9" hidden="1" customHeight="1" x14ac:dyDescent="0.2">
      <c r="B33" s="96">
        <v>2</v>
      </c>
      <c r="C33" s="97" t="s">
        <v>44</v>
      </c>
      <c r="D33" s="284">
        <v>0</v>
      </c>
      <c r="E33" s="663"/>
      <c r="F33" s="407"/>
      <c r="G33" s="98"/>
      <c r="H33" s="98"/>
      <c r="I33" s="98"/>
    </row>
    <row r="34" spans="1:17" ht="15" customHeight="1" thickBot="1" x14ac:dyDescent="0.25">
      <c r="B34" s="401">
        <v>2</v>
      </c>
      <c r="C34" s="402" t="s">
        <v>21</v>
      </c>
      <c r="D34" s="403">
        <f>Calcule!B54</f>
        <v>400</v>
      </c>
      <c r="E34" s="404">
        <f>D34/D35</f>
        <v>0.45146726862302483</v>
      </c>
      <c r="F34" s="408" t="s">
        <v>186</v>
      </c>
      <c r="G34" s="405">
        <f>Calcule!O54</f>
        <v>198</v>
      </c>
      <c r="H34" s="405">
        <f>Calcule!Q54</f>
        <v>202</v>
      </c>
      <c r="I34" s="405">
        <f>Calcule!R54</f>
        <v>48</v>
      </c>
    </row>
    <row r="35" spans="1:17" ht="13.5" thickBot="1" x14ac:dyDescent="0.25">
      <c r="B35" s="99"/>
      <c r="C35" s="100" t="s">
        <v>61</v>
      </c>
      <c r="D35" s="175">
        <f>SUM(D32:D34)</f>
        <v>886</v>
      </c>
      <c r="E35" s="120">
        <f>SUM(E32:E34)</f>
        <v>1</v>
      </c>
      <c r="F35" s="409" t="s">
        <v>189</v>
      </c>
      <c r="G35" s="118">
        <f>SUM(G32:G34)</f>
        <v>502</v>
      </c>
      <c r="H35" s="118">
        <f>SUM(H32:H34)</f>
        <v>384</v>
      </c>
      <c r="I35" s="118">
        <f>SUM(I32:I34)</f>
        <v>120</v>
      </c>
    </row>
    <row r="36" spans="1:17" ht="13.5" customHeight="1" thickBot="1" x14ac:dyDescent="0.25">
      <c r="B36" s="76"/>
      <c r="C36" s="101"/>
      <c r="D36" s="93"/>
      <c r="E36" s="93"/>
      <c r="F36" s="93"/>
      <c r="G36" s="75"/>
      <c r="H36" s="75"/>
    </row>
    <row r="37" spans="1:17" ht="13.5" customHeight="1" thickBot="1" x14ac:dyDescent="0.25">
      <c r="B37" s="75"/>
      <c r="C37" s="102" t="s">
        <v>45</v>
      </c>
      <c r="D37" s="121">
        <f>G35/H35</f>
        <v>1.3072916666666667</v>
      </c>
      <c r="E37" s="630"/>
      <c r="F37" s="631"/>
      <c r="G37" s="631"/>
      <c r="H37" s="75"/>
    </row>
    <row r="38" spans="1:17" ht="13.5" customHeight="1" thickBot="1" x14ac:dyDescent="0.25">
      <c r="B38" s="75"/>
      <c r="C38" s="75"/>
      <c r="D38" s="75"/>
      <c r="E38" s="75"/>
      <c r="F38" s="75"/>
      <c r="G38" s="75"/>
      <c r="H38" s="75"/>
    </row>
    <row r="39" spans="1:17" ht="13.5" customHeight="1" thickBot="1" x14ac:dyDescent="0.25">
      <c r="B39" s="103" t="s">
        <v>25</v>
      </c>
      <c r="C39" s="637" t="s">
        <v>147</v>
      </c>
      <c r="D39" s="634" t="s">
        <v>46</v>
      </c>
      <c r="E39" s="635"/>
      <c r="F39" s="636"/>
      <c r="G39" s="281" t="s">
        <v>23</v>
      </c>
      <c r="H39" s="90"/>
    </row>
    <row r="40" spans="1:17" ht="13.5" customHeight="1" thickBot="1" x14ac:dyDescent="0.25">
      <c r="B40" s="94" t="s">
        <v>47</v>
      </c>
      <c r="C40" s="638"/>
      <c r="D40" s="279" t="s">
        <v>48</v>
      </c>
      <c r="E40" s="280" t="s">
        <v>49</v>
      </c>
      <c r="F40" s="94" t="s">
        <v>25</v>
      </c>
      <c r="G40" s="282" t="s">
        <v>14</v>
      </c>
      <c r="H40" s="76"/>
    </row>
    <row r="41" spans="1:17" ht="13.5" customHeight="1" x14ac:dyDescent="0.2">
      <c r="B41" s="104">
        <v>1</v>
      </c>
      <c r="C41" s="105" t="s">
        <v>50</v>
      </c>
      <c r="D41" s="122">
        <f>COUNTIF('an I'!I15:I22,"E")+COUNTIF('an I'!P15:P22,"E")+COUNTIF('an I'!I29:I34,"E")+COUNTIF('an I'!P29:P34,"E")</f>
        <v>6</v>
      </c>
      <c r="E41" s="123">
        <f>COUNTIF('an II'!I15:I24,"E")+COUNTIF('an II'!P15:P24,"E")+COUNTIF('an II'!I31:I36,"E")+COUNTIF('an II'!P31:P36,"E")</f>
        <v>6</v>
      </c>
      <c r="F41" s="129">
        <f>SUM(C41:E41)</f>
        <v>12</v>
      </c>
      <c r="G41" s="124">
        <f>F41/F44</f>
        <v>0.54545454545454541</v>
      </c>
      <c r="H41" s="277"/>
    </row>
    <row r="42" spans="1:17" ht="13.5" customHeight="1" x14ac:dyDescent="0.2">
      <c r="B42" s="106">
        <v>2</v>
      </c>
      <c r="C42" s="107" t="s">
        <v>51</v>
      </c>
      <c r="D42" s="122">
        <f>COUNTIF('an I'!I15:I22,"C")+COUNTIF('an I'!P15:P22,"C")+COUNTIF('an I'!I29:I34,"C")+COUNTIF('an I'!P29:P34,"C")</f>
        <v>4</v>
      </c>
      <c r="E42" s="123">
        <f>COUNTIF('an II'!I15:I24,"C")+COUNTIF('an II'!P15:P24,"C")+COUNTIF('an II'!I31:I36,"C")+COUNTIF('an II'!P31:P36,"C")</f>
        <v>6</v>
      </c>
      <c r="F42" s="130">
        <f>SUM(C42:E42)</f>
        <v>10</v>
      </c>
      <c r="G42" s="125">
        <f>F42/F44</f>
        <v>0.45454545454545453</v>
      </c>
      <c r="H42" s="277"/>
    </row>
    <row r="43" spans="1:17" ht="13.5" customHeight="1" thickBot="1" x14ac:dyDescent="0.25">
      <c r="B43" s="106">
        <v>3</v>
      </c>
      <c r="C43" s="107" t="s">
        <v>52</v>
      </c>
      <c r="D43" s="108"/>
      <c r="E43" s="109"/>
      <c r="F43" s="131">
        <f>SUM(C43:E43)</f>
        <v>0</v>
      </c>
      <c r="G43" s="126">
        <f>F43/F44</f>
        <v>0</v>
      </c>
      <c r="H43" s="277"/>
    </row>
    <row r="44" spans="1:17" ht="13.5" customHeight="1" thickBot="1" x14ac:dyDescent="0.25">
      <c r="B44" s="110"/>
      <c r="C44" s="111" t="s">
        <v>26</v>
      </c>
      <c r="D44" s="127">
        <f>SUM(D41:D43)</f>
        <v>10</v>
      </c>
      <c r="E44" s="128">
        <f>SUM(E41:E43)</f>
        <v>12</v>
      </c>
      <c r="F44" s="132">
        <f>SUM(C44:E44)</f>
        <v>22</v>
      </c>
      <c r="G44" s="112">
        <v>100</v>
      </c>
      <c r="H44" s="278"/>
    </row>
    <row r="46" spans="1:17" ht="13.5" customHeight="1" x14ac:dyDescent="0.2">
      <c r="B46" s="113"/>
      <c r="C46" s="113"/>
      <c r="D46" s="113"/>
      <c r="E46" s="113"/>
      <c r="F46" s="113"/>
      <c r="G46" s="113"/>
    </row>
    <row r="47" spans="1:17" s="36" customFormat="1" x14ac:dyDescent="0.2">
      <c r="A47" s="134"/>
      <c r="B47" s="536"/>
      <c r="C47" s="536"/>
      <c r="D47" s="536"/>
      <c r="E47" s="536"/>
      <c r="F47" s="536"/>
      <c r="G47" s="536"/>
      <c r="H47" s="536"/>
      <c r="I47" s="536"/>
      <c r="J47" s="134"/>
      <c r="K47" s="134"/>
      <c r="M47" s="134"/>
      <c r="N47" s="134"/>
      <c r="O47" s="134"/>
      <c r="P47" s="134"/>
      <c r="Q47" s="134"/>
    </row>
    <row r="48" spans="1:17" s="36" customFormat="1" x14ac:dyDescent="0.2">
      <c r="A48" s="170"/>
      <c r="B48" s="428"/>
      <c r="C48" s="428"/>
      <c r="D48" s="428"/>
      <c r="E48" s="428"/>
      <c r="F48" s="428"/>
      <c r="G48" s="428"/>
      <c r="H48" s="428"/>
      <c r="I48" s="428"/>
      <c r="J48" s="170"/>
      <c r="K48" s="170"/>
      <c r="M48" s="170"/>
      <c r="N48" s="170"/>
      <c r="O48" s="170"/>
      <c r="P48" s="170"/>
      <c r="Q48" s="170"/>
    </row>
    <row r="49" spans="1:17" s="36" customFormat="1" x14ac:dyDescent="0.2">
      <c r="A49" s="61"/>
      <c r="B49" s="429"/>
      <c r="C49" s="429"/>
      <c r="D49" s="429"/>
      <c r="E49" s="429"/>
      <c r="F49" s="429"/>
      <c r="G49" s="429"/>
      <c r="H49" s="429"/>
      <c r="I49" s="429"/>
      <c r="J49" s="61"/>
      <c r="K49" s="61"/>
      <c r="M49" s="61"/>
      <c r="N49" s="61"/>
      <c r="O49" s="61"/>
      <c r="P49" s="61"/>
      <c r="Q49" s="61"/>
    </row>
    <row r="51" spans="1:17" ht="14.25" customHeight="1" x14ac:dyDescent="0.2"/>
    <row r="56" spans="1:17" ht="12.75" customHeight="1" x14ac:dyDescent="0.2"/>
    <row r="62" spans="1:17" ht="12" customHeight="1" x14ac:dyDescent="0.2"/>
    <row r="67" ht="12.75" customHeight="1" x14ac:dyDescent="0.2"/>
    <row r="68" ht="13.5" customHeight="1" x14ac:dyDescent="0.2"/>
  </sheetData>
  <mergeCells count="34">
    <mergeCell ref="E32:E33"/>
    <mergeCell ref="B22:B23"/>
    <mergeCell ref="E20:E21"/>
    <mergeCell ref="B20:B21"/>
    <mergeCell ref="C20:C21"/>
    <mergeCell ref="C30:C31"/>
    <mergeCell ref="A6:H6"/>
    <mergeCell ref="D12:E12"/>
    <mergeCell ref="A8:H8"/>
    <mergeCell ref="A9:D9"/>
    <mergeCell ref="I30:I31"/>
    <mergeCell ref="F30:F31"/>
    <mergeCell ref="B24:B25"/>
    <mergeCell ref="F20:F21"/>
    <mergeCell ref="F22:F23"/>
    <mergeCell ref="E30:E31"/>
    <mergeCell ref="D20:D21"/>
    <mergeCell ref="B30:B31"/>
    <mergeCell ref="A1:C1"/>
    <mergeCell ref="A2:C2"/>
    <mergeCell ref="A5:H5"/>
    <mergeCell ref="G14:H14"/>
    <mergeCell ref="A3:H3"/>
    <mergeCell ref="C18:G18"/>
    <mergeCell ref="B47:I47"/>
    <mergeCell ref="B48:I48"/>
    <mergeCell ref="B49:I49"/>
    <mergeCell ref="E37:G37"/>
    <mergeCell ref="G30:H30"/>
    <mergeCell ref="A10:H10"/>
    <mergeCell ref="D39:F39"/>
    <mergeCell ref="C39:C40"/>
    <mergeCell ref="E22:E23"/>
    <mergeCell ref="D30:D31"/>
  </mergeCells>
  <phoneticPr fontId="0" type="noConversion"/>
  <printOptions horizontalCentered="1" verticalCentered="1"/>
  <pageMargins left="0.511811023622047" right="0.511811023622047" top="0.74803149606299202" bottom="0.98425196850393704" header="0.511811023622047" footer="0.52"/>
  <pageSetup paperSize="9" scale="94" orientation="portrait"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K41"/>
  <sheetViews>
    <sheetView view="pageBreakPreview" topLeftCell="A27" zoomScaleNormal="100" zoomScaleSheetLayoutView="100" workbookViewId="0">
      <selection activeCell="A39" sqref="A39:K39"/>
    </sheetView>
  </sheetViews>
  <sheetFormatPr defaultRowHeight="12.75" x14ac:dyDescent="0.2"/>
  <cols>
    <col min="1" max="1" width="9.140625" customWidth="1"/>
    <col min="2" max="2" width="28.42578125" customWidth="1"/>
    <col min="3" max="3" width="8.42578125" style="353" hidden="1" customWidth="1"/>
    <col min="4" max="4" width="8.42578125" style="353" customWidth="1"/>
    <col min="5" max="10" width="5.28515625" style="342" customWidth="1"/>
  </cols>
  <sheetData>
    <row r="4" spans="2:10" ht="15" x14ac:dyDescent="0.2">
      <c r="B4" s="669" t="s">
        <v>191</v>
      </c>
      <c r="C4" s="669"/>
      <c r="D4" s="669"/>
      <c r="E4" s="669"/>
      <c r="F4" s="669"/>
      <c r="G4" s="669"/>
      <c r="H4" s="669"/>
      <c r="I4" s="669"/>
      <c r="J4" s="669"/>
    </row>
    <row r="5" spans="2:10" ht="13.5" thickBot="1" x14ac:dyDescent="0.25"/>
    <row r="6" spans="2:10" x14ac:dyDescent="0.2">
      <c r="B6" s="388" t="s">
        <v>181</v>
      </c>
      <c r="C6" s="410" t="s">
        <v>182</v>
      </c>
      <c r="D6" s="416" t="s">
        <v>182</v>
      </c>
      <c r="E6" s="414" t="s">
        <v>175</v>
      </c>
      <c r="F6" s="390" t="s">
        <v>176</v>
      </c>
      <c r="G6" s="390" t="s">
        <v>177</v>
      </c>
      <c r="H6" s="390" t="s">
        <v>178</v>
      </c>
      <c r="I6" s="390" t="s">
        <v>179</v>
      </c>
      <c r="J6" s="391" t="s">
        <v>180</v>
      </c>
    </row>
    <row r="7" spans="2:10" x14ac:dyDescent="0.2">
      <c r="B7" s="389" t="s">
        <v>79</v>
      </c>
      <c r="C7" s="411">
        <v>7</v>
      </c>
      <c r="D7" s="417">
        <f>SUM(E7:J7)</f>
        <v>7</v>
      </c>
      <c r="E7" s="387">
        <v>1</v>
      </c>
      <c r="F7" s="344">
        <v>2</v>
      </c>
      <c r="G7" s="344">
        <v>1</v>
      </c>
      <c r="H7" s="344">
        <v>1</v>
      </c>
      <c r="I7" s="344">
        <v>1</v>
      </c>
      <c r="J7" s="392">
        <v>1</v>
      </c>
    </row>
    <row r="8" spans="2:10" x14ac:dyDescent="0.2">
      <c r="B8" s="389" t="s">
        <v>80</v>
      </c>
      <c r="C8" s="411">
        <v>6</v>
      </c>
      <c r="D8" s="417">
        <f t="shared" ref="D8:D30" si="0">SUM(E8:J8)</f>
        <v>6</v>
      </c>
      <c r="E8" s="387">
        <v>2</v>
      </c>
      <c r="F8" s="344">
        <v>2</v>
      </c>
      <c r="G8" s="344">
        <v>1</v>
      </c>
      <c r="H8" s="344">
        <v>1</v>
      </c>
      <c r="I8" s="344"/>
      <c r="J8" s="392"/>
    </row>
    <row r="9" spans="2:10" x14ac:dyDescent="0.2">
      <c r="B9" s="389" t="s">
        <v>81</v>
      </c>
      <c r="C9" s="411">
        <v>6</v>
      </c>
      <c r="D9" s="417">
        <f t="shared" si="0"/>
        <v>6</v>
      </c>
      <c r="E9" s="387"/>
      <c r="F9" s="344"/>
      <c r="G9" s="344">
        <v>4</v>
      </c>
      <c r="H9" s="344"/>
      <c r="I9" s="344">
        <v>2</v>
      </c>
      <c r="J9" s="392"/>
    </row>
    <row r="10" spans="2:10" x14ac:dyDescent="0.2">
      <c r="B10" s="389" t="s">
        <v>153</v>
      </c>
      <c r="C10" s="411">
        <v>5</v>
      </c>
      <c r="D10" s="417">
        <f t="shared" si="0"/>
        <v>5</v>
      </c>
      <c r="E10" s="387"/>
      <c r="F10" s="344">
        <v>1</v>
      </c>
      <c r="G10" s="344"/>
      <c r="H10" s="344">
        <v>2</v>
      </c>
      <c r="I10" s="344">
        <v>1</v>
      </c>
      <c r="J10" s="392">
        <v>1</v>
      </c>
    </row>
    <row r="11" spans="2:10" x14ac:dyDescent="0.2">
      <c r="B11" s="389" t="s">
        <v>83</v>
      </c>
      <c r="C11" s="411">
        <v>6</v>
      </c>
      <c r="D11" s="417">
        <f t="shared" si="0"/>
        <v>6</v>
      </c>
      <c r="E11" s="387">
        <v>2</v>
      </c>
      <c r="F11" s="344">
        <v>2</v>
      </c>
      <c r="G11" s="344">
        <v>1</v>
      </c>
      <c r="H11" s="344">
        <v>1</v>
      </c>
      <c r="I11" s="344"/>
      <c r="J11" s="392"/>
    </row>
    <row r="12" spans="2:10" x14ac:dyDescent="0.2">
      <c r="B12" s="389" t="s">
        <v>87</v>
      </c>
      <c r="C12" s="411">
        <v>6</v>
      </c>
      <c r="D12" s="417">
        <f t="shared" si="0"/>
        <v>6</v>
      </c>
      <c r="E12" s="387">
        <v>2</v>
      </c>
      <c r="F12" s="344">
        <v>2</v>
      </c>
      <c r="G12" s="344">
        <v>1</v>
      </c>
      <c r="H12" s="344">
        <v>1</v>
      </c>
      <c r="I12" s="344"/>
      <c r="J12" s="392"/>
    </row>
    <row r="13" spans="2:10" x14ac:dyDescent="0.2">
      <c r="B13" s="389" t="s">
        <v>98</v>
      </c>
      <c r="C13" s="412">
        <v>7</v>
      </c>
      <c r="D13" s="417">
        <f t="shared" si="0"/>
        <v>7</v>
      </c>
      <c r="E13" s="387"/>
      <c r="F13" s="344">
        <v>1</v>
      </c>
      <c r="G13" s="344">
        <v>2</v>
      </c>
      <c r="H13" s="344">
        <v>1</v>
      </c>
      <c r="I13" s="344">
        <v>2</v>
      </c>
      <c r="J13" s="392">
        <v>1</v>
      </c>
    </row>
    <row r="14" spans="2:10" x14ac:dyDescent="0.2">
      <c r="B14" s="389" t="s">
        <v>152</v>
      </c>
      <c r="C14" s="412">
        <v>5</v>
      </c>
      <c r="D14" s="417">
        <f t="shared" si="0"/>
        <v>5</v>
      </c>
      <c r="E14" s="387"/>
      <c r="F14" s="344"/>
      <c r="G14" s="344"/>
      <c r="H14" s="344"/>
      <c r="I14" s="344">
        <v>2</v>
      </c>
      <c r="J14" s="392">
        <v>3</v>
      </c>
    </row>
    <row r="15" spans="2:10" x14ac:dyDescent="0.2">
      <c r="B15" s="389" t="s">
        <v>86</v>
      </c>
      <c r="C15" s="672">
        <v>6</v>
      </c>
      <c r="D15" s="677">
        <f t="shared" si="0"/>
        <v>6</v>
      </c>
      <c r="E15" s="671">
        <v>1</v>
      </c>
      <c r="F15" s="668">
        <v>1</v>
      </c>
      <c r="G15" s="668">
        <v>1</v>
      </c>
      <c r="H15" s="668">
        <v>2</v>
      </c>
      <c r="I15" s="668"/>
      <c r="J15" s="667">
        <v>1</v>
      </c>
    </row>
    <row r="16" spans="2:10" x14ac:dyDescent="0.2">
      <c r="B16" s="389" t="s">
        <v>96</v>
      </c>
      <c r="C16" s="672"/>
      <c r="D16" s="677">
        <f t="shared" si="0"/>
        <v>0</v>
      </c>
      <c r="E16" s="671"/>
      <c r="F16" s="668"/>
      <c r="G16" s="668"/>
      <c r="H16" s="668"/>
      <c r="I16" s="668"/>
      <c r="J16" s="667"/>
    </row>
    <row r="17" spans="2:10" x14ac:dyDescent="0.2">
      <c r="B17" s="389" t="s">
        <v>97</v>
      </c>
      <c r="C17" s="672"/>
      <c r="D17" s="677">
        <f t="shared" si="0"/>
        <v>0</v>
      </c>
      <c r="E17" s="671"/>
      <c r="F17" s="668"/>
      <c r="G17" s="668"/>
      <c r="H17" s="668"/>
      <c r="I17" s="668"/>
      <c r="J17" s="667"/>
    </row>
    <row r="18" spans="2:10" x14ac:dyDescent="0.2">
      <c r="B18" s="389" t="s">
        <v>82</v>
      </c>
      <c r="C18" s="495">
        <v>6</v>
      </c>
      <c r="D18" s="677">
        <f t="shared" si="0"/>
        <v>6</v>
      </c>
      <c r="E18" s="671"/>
      <c r="F18" s="668">
        <v>2</v>
      </c>
      <c r="G18" s="668">
        <v>2</v>
      </c>
      <c r="H18" s="668"/>
      <c r="I18" s="668">
        <v>1</v>
      </c>
      <c r="J18" s="667">
        <v>1</v>
      </c>
    </row>
    <row r="19" spans="2:10" x14ac:dyDescent="0.2">
      <c r="B19" s="389" t="s">
        <v>92</v>
      </c>
      <c r="C19" s="495"/>
      <c r="D19" s="677">
        <f t="shared" si="0"/>
        <v>0</v>
      </c>
      <c r="E19" s="671"/>
      <c r="F19" s="668"/>
      <c r="G19" s="668"/>
      <c r="H19" s="668"/>
      <c r="I19" s="668"/>
      <c r="J19" s="667"/>
    </row>
    <row r="20" spans="2:10" x14ac:dyDescent="0.2">
      <c r="B20" s="389" t="s">
        <v>163</v>
      </c>
      <c r="C20" s="495"/>
      <c r="D20" s="677">
        <f t="shared" si="0"/>
        <v>0</v>
      </c>
      <c r="E20" s="671"/>
      <c r="F20" s="668"/>
      <c r="G20" s="668"/>
      <c r="H20" s="668"/>
      <c r="I20" s="668"/>
      <c r="J20" s="667"/>
    </row>
    <row r="21" spans="2:10" x14ac:dyDescent="0.2">
      <c r="B21" s="389" t="s">
        <v>84</v>
      </c>
      <c r="C21" s="412">
        <v>6</v>
      </c>
      <c r="D21" s="417">
        <f t="shared" si="0"/>
        <v>6</v>
      </c>
      <c r="E21" s="387">
        <v>2</v>
      </c>
      <c r="F21" s="344">
        <v>2</v>
      </c>
      <c r="G21" s="344">
        <v>1</v>
      </c>
      <c r="H21" s="344">
        <v>1</v>
      </c>
      <c r="I21" s="344"/>
      <c r="J21" s="392"/>
    </row>
    <row r="22" spans="2:10" x14ac:dyDescent="0.2">
      <c r="B22" s="389" t="s">
        <v>90</v>
      </c>
      <c r="C22" s="412">
        <v>6</v>
      </c>
      <c r="D22" s="417">
        <f t="shared" si="0"/>
        <v>6</v>
      </c>
      <c r="E22" s="387">
        <v>2</v>
      </c>
      <c r="F22" s="344">
        <v>2</v>
      </c>
      <c r="G22" s="344">
        <v>1</v>
      </c>
      <c r="H22" s="344">
        <v>1</v>
      </c>
      <c r="I22" s="344"/>
      <c r="J22" s="392"/>
    </row>
    <row r="23" spans="2:10" x14ac:dyDescent="0.2">
      <c r="B23" s="389" t="s">
        <v>93</v>
      </c>
      <c r="C23" s="412">
        <v>6</v>
      </c>
      <c r="D23" s="417">
        <f t="shared" si="0"/>
        <v>6</v>
      </c>
      <c r="E23" s="387">
        <v>1</v>
      </c>
      <c r="F23" s="344">
        <v>2</v>
      </c>
      <c r="G23" s="344">
        <v>1</v>
      </c>
      <c r="H23" s="344">
        <v>2</v>
      </c>
      <c r="I23" s="344"/>
      <c r="J23" s="392"/>
    </row>
    <row r="24" spans="2:10" x14ac:dyDescent="0.2">
      <c r="B24" s="389" t="s">
        <v>92</v>
      </c>
      <c r="C24" s="412">
        <v>5</v>
      </c>
      <c r="D24" s="417">
        <f t="shared" si="0"/>
        <v>5</v>
      </c>
      <c r="E24" s="387">
        <v>1</v>
      </c>
      <c r="F24" s="344"/>
      <c r="G24" s="344"/>
      <c r="H24" s="344">
        <v>1</v>
      </c>
      <c r="I24" s="344">
        <v>2</v>
      </c>
      <c r="J24" s="392">
        <v>1</v>
      </c>
    </row>
    <row r="25" spans="2:10" x14ac:dyDescent="0.2">
      <c r="B25" s="389" t="s">
        <v>107</v>
      </c>
      <c r="C25" s="412">
        <v>3</v>
      </c>
      <c r="D25" s="417">
        <f t="shared" si="0"/>
        <v>3</v>
      </c>
      <c r="E25" s="387"/>
      <c r="F25" s="344"/>
      <c r="G25" s="344"/>
      <c r="H25" s="344"/>
      <c r="I25" s="344"/>
      <c r="J25" s="392">
        <v>3</v>
      </c>
    </row>
    <row r="26" spans="2:10" x14ac:dyDescent="0.2">
      <c r="B26" s="389" t="s">
        <v>85</v>
      </c>
      <c r="C26" s="412">
        <v>7</v>
      </c>
      <c r="D26" s="417">
        <f t="shared" si="0"/>
        <v>7</v>
      </c>
      <c r="E26" s="387">
        <v>2</v>
      </c>
      <c r="F26" s="344">
        <v>1</v>
      </c>
      <c r="G26" s="344">
        <v>2</v>
      </c>
      <c r="H26" s="344">
        <v>2</v>
      </c>
      <c r="I26" s="344"/>
      <c r="J26" s="392"/>
    </row>
    <row r="27" spans="2:10" x14ac:dyDescent="0.2">
      <c r="B27" s="389" t="s">
        <v>89</v>
      </c>
      <c r="C27" s="412">
        <v>6</v>
      </c>
      <c r="D27" s="417">
        <f t="shared" si="0"/>
        <v>6</v>
      </c>
      <c r="E27" s="387">
        <v>2</v>
      </c>
      <c r="F27" s="344">
        <v>1</v>
      </c>
      <c r="G27" s="344"/>
      <c r="H27" s="344">
        <v>1</v>
      </c>
      <c r="I27" s="344">
        <v>1</v>
      </c>
      <c r="J27" s="392">
        <v>1</v>
      </c>
    </row>
    <row r="28" spans="2:10" x14ac:dyDescent="0.2">
      <c r="B28" s="389" t="s">
        <v>154</v>
      </c>
      <c r="C28" s="412">
        <v>6</v>
      </c>
      <c r="D28" s="417">
        <f t="shared" si="0"/>
        <v>6</v>
      </c>
      <c r="E28" s="387"/>
      <c r="F28" s="344"/>
      <c r="G28" s="344"/>
      <c r="H28" s="344">
        <v>2</v>
      </c>
      <c r="I28" s="344">
        <v>2</v>
      </c>
      <c r="J28" s="392">
        <v>2</v>
      </c>
    </row>
    <row r="29" spans="2:10" x14ac:dyDescent="0.2">
      <c r="B29" s="389" t="s">
        <v>155</v>
      </c>
      <c r="C29" s="412">
        <v>2</v>
      </c>
      <c r="D29" s="417">
        <f t="shared" si="0"/>
        <v>2</v>
      </c>
      <c r="E29" s="387"/>
      <c r="F29" s="344"/>
      <c r="G29" s="344"/>
      <c r="H29" s="344"/>
      <c r="I29" s="344">
        <v>2</v>
      </c>
      <c r="J29" s="392"/>
    </row>
    <row r="30" spans="2:10" x14ac:dyDescent="0.2">
      <c r="B30" s="389" t="s">
        <v>70</v>
      </c>
      <c r="C30" s="412">
        <v>4</v>
      </c>
      <c r="D30" s="417">
        <f t="shared" si="0"/>
        <v>4</v>
      </c>
      <c r="E30" s="387"/>
      <c r="F30" s="344">
        <v>2</v>
      </c>
      <c r="G30" s="344"/>
      <c r="H30" s="344"/>
      <c r="I30" s="344">
        <v>2</v>
      </c>
      <c r="J30" s="392"/>
    </row>
    <row r="31" spans="2:10" x14ac:dyDescent="0.2">
      <c r="B31" s="389" t="s">
        <v>91</v>
      </c>
      <c r="C31" s="495">
        <v>4</v>
      </c>
      <c r="D31" s="677">
        <f t="shared" ref="D31:D36" si="1">SUM(E31:J31)</f>
        <v>4</v>
      </c>
      <c r="E31" s="671">
        <v>2</v>
      </c>
      <c r="F31" s="668"/>
      <c r="G31" s="668"/>
      <c r="H31" s="668"/>
      <c r="I31" s="668">
        <v>1</v>
      </c>
      <c r="J31" s="667">
        <v>1</v>
      </c>
    </row>
    <row r="32" spans="2:10" x14ac:dyDescent="0.2">
      <c r="B32" s="389" t="s">
        <v>100</v>
      </c>
      <c r="C32" s="495"/>
      <c r="D32" s="677">
        <f t="shared" si="1"/>
        <v>0</v>
      </c>
      <c r="E32" s="671"/>
      <c r="F32" s="668"/>
      <c r="G32" s="668"/>
      <c r="H32" s="668"/>
      <c r="I32" s="668"/>
      <c r="J32" s="667"/>
    </row>
    <row r="33" spans="1:11" x14ac:dyDescent="0.2">
      <c r="B33" s="389" t="s">
        <v>161</v>
      </c>
      <c r="C33" s="495"/>
      <c r="D33" s="677">
        <f t="shared" si="1"/>
        <v>0</v>
      </c>
      <c r="E33" s="671"/>
      <c r="F33" s="668"/>
      <c r="G33" s="668"/>
      <c r="H33" s="668"/>
      <c r="I33" s="668"/>
      <c r="J33" s="667"/>
    </row>
    <row r="34" spans="1:11" x14ac:dyDescent="0.2">
      <c r="B34" s="389" t="s">
        <v>94</v>
      </c>
      <c r="C34" s="673">
        <v>5</v>
      </c>
      <c r="D34" s="677">
        <f t="shared" si="1"/>
        <v>5</v>
      </c>
      <c r="E34" s="671">
        <v>2</v>
      </c>
      <c r="F34" s="668"/>
      <c r="G34" s="668">
        <v>1</v>
      </c>
      <c r="H34" s="668">
        <v>2</v>
      </c>
      <c r="I34" s="668"/>
      <c r="J34" s="667"/>
    </row>
    <row r="35" spans="1:11" x14ac:dyDescent="0.2">
      <c r="B35" s="389" t="s">
        <v>88</v>
      </c>
      <c r="C35" s="673"/>
      <c r="D35" s="677">
        <f t="shared" si="1"/>
        <v>0</v>
      </c>
      <c r="E35" s="671"/>
      <c r="F35" s="668"/>
      <c r="G35" s="668"/>
      <c r="H35" s="668"/>
      <c r="I35" s="668"/>
      <c r="J35" s="667"/>
    </row>
    <row r="36" spans="1:11" ht="13.5" thickBot="1" x14ac:dyDescent="0.25">
      <c r="B36" s="393" t="s">
        <v>95</v>
      </c>
      <c r="C36" s="674"/>
      <c r="D36" s="678">
        <f t="shared" si="1"/>
        <v>0</v>
      </c>
      <c r="E36" s="675"/>
      <c r="F36" s="676"/>
      <c r="G36" s="676"/>
      <c r="H36" s="676"/>
      <c r="I36" s="676"/>
      <c r="J36" s="670"/>
    </row>
    <row r="37" spans="1:11" ht="13.5" thickBot="1" x14ac:dyDescent="0.25">
      <c r="B37" s="394" t="s">
        <v>26</v>
      </c>
      <c r="C37" s="413" t="s">
        <v>26</v>
      </c>
      <c r="D37" s="418">
        <f t="shared" ref="D37:J37" si="2">SUM(D7:D36)</f>
        <v>120</v>
      </c>
      <c r="E37" s="415">
        <f t="shared" si="2"/>
        <v>22</v>
      </c>
      <c r="F37" s="395">
        <f t="shared" si="2"/>
        <v>23</v>
      </c>
      <c r="G37" s="395">
        <f t="shared" si="2"/>
        <v>19</v>
      </c>
      <c r="H37" s="395">
        <f t="shared" si="2"/>
        <v>21</v>
      </c>
      <c r="I37" s="395">
        <f t="shared" si="2"/>
        <v>19</v>
      </c>
      <c r="J37" s="396">
        <f t="shared" si="2"/>
        <v>16</v>
      </c>
    </row>
    <row r="39" spans="1:11" x14ac:dyDescent="0.2">
      <c r="A39" s="536"/>
      <c r="B39" s="536"/>
      <c r="C39" s="536"/>
      <c r="D39" s="536"/>
      <c r="E39" s="536"/>
      <c r="F39" s="536"/>
      <c r="G39" s="536"/>
      <c r="H39" s="536"/>
      <c r="I39" s="536"/>
      <c r="J39" s="536"/>
      <c r="K39" s="536"/>
    </row>
    <row r="40" spans="1:11" x14ac:dyDescent="0.2">
      <c r="A40" s="536"/>
      <c r="B40" s="536"/>
      <c r="C40" s="536"/>
      <c r="D40" s="536"/>
      <c r="E40" s="536"/>
      <c r="F40" s="536"/>
      <c r="G40" s="536"/>
      <c r="H40" s="536"/>
      <c r="I40" s="536"/>
      <c r="J40" s="536"/>
      <c r="K40" s="536"/>
    </row>
    <row r="41" spans="1:11" x14ac:dyDescent="0.2">
      <c r="A41" s="665"/>
      <c r="B41" s="666"/>
      <c r="C41" s="666"/>
      <c r="D41" s="666"/>
      <c r="E41" s="666"/>
      <c r="F41" s="666"/>
      <c r="G41" s="666"/>
      <c r="H41" s="666"/>
      <c r="I41" s="666"/>
      <c r="J41" s="666"/>
      <c r="K41" s="666"/>
    </row>
  </sheetData>
  <mergeCells count="36">
    <mergeCell ref="H34:H36"/>
    <mergeCell ref="I34:I36"/>
    <mergeCell ref="D15:D17"/>
    <mergeCell ref="G31:G33"/>
    <mergeCell ref="H31:H33"/>
    <mergeCell ref="I31:I33"/>
    <mergeCell ref="C15:C17"/>
    <mergeCell ref="C18:C20"/>
    <mergeCell ref="C31:C33"/>
    <mergeCell ref="C34:C36"/>
    <mergeCell ref="E34:E36"/>
    <mergeCell ref="F34:F36"/>
    <mergeCell ref="D34:D36"/>
    <mergeCell ref="D31:D33"/>
    <mergeCell ref="D18:D20"/>
    <mergeCell ref="E18:E20"/>
    <mergeCell ref="B4:J4"/>
    <mergeCell ref="J34:J36"/>
    <mergeCell ref="E15:E17"/>
    <mergeCell ref="F15:F17"/>
    <mergeCell ref="G15:G17"/>
    <mergeCell ref="H15:H17"/>
    <mergeCell ref="I15:I17"/>
    <mergeCell ref="J15:J17"/>
    <mergeCell ref="J18:J20"/>
    <mergeCell ref="E31:E33"/>
    <mergeCell ref="A39:K39"/>
    <mergeCell ref="A40:K40"/>
    <mergeCell ref="A41:K41"/>
    <mergeCell ref="J31:J33"/>
    <mergeCell ref="G18:G20"/>
    <mergeCell ref="H18:H20"/>
    <mergeCell ref="I18:I20"/>
    <mergeCell ref="F31:F33"/>
    <mergeCell ref="F18:F20"/>
    <mergeCell ref="G34:G36"/>
  </mergeCells>
  <conditionalFormatting sqref="B7:B36">
    <cfRule type="expression" dxfId="0" priority="1" stopIfTrue="1">
      <formula>C7=D7</formula>
    </cfRule>
  </conditionalFormatting>
  <printOptions horizontalCentered="1" verticalCentered="1"/>
  <pageMargins left="7.874015748031496E-2" right="7.874015748031496E-2" top="7.874015748031496E-2" bottom="7.874015748031496E-2" header="0" footer="0"/>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topLeftCell="A32" workbookViewId="0">
      <selection activeCell="B45" sqref="B45"/>
    </sheetView>
  </sheetViews>
  <sheetFormatPr defaultRowHeight="12.75" x14ac:dyDescent="0.2"/>
  <cols>
    <col min="1" max="1" width="29" customWidth="1"/>
    <col min="2" max="2" width="11.28515625" customWidth="1"/>
    <col min="3" max="3" width="3" style="342" customWidth="1"/>
    <col min="4" max="4" width="2.42578125" style="342" customWidth="1"/>
    <col min="5" max="5" width="3.28515625" style="342" customWidth="1"/>
    <col min="6" max="6" width="2.42578125" style="342" customWidth="1"/>
    <col min="7" max="7" width="3" style="342" customWidth="1"/>
    <col min="8" max="8" width="6.7109375" style="342" customWidth="1"/>
    <col min="9" max="9" width="4.7109375" style="342" customWidth="1"/>
    <col min="10" max="13" width="2.42578125" style="342" customWidth="1"/>
    <col min="14" max="14" width="2.85546875" style="342" customWidth="1"/>
    <col min="15" max="15" width="6.7109375" style="342" customWidth="1"/>
    <col min="16" max="16" width="4.7109375" style="342" customWidth="1"/>
    <col min="18" max="21" width="8.85546875" style="342" customWidth="1"/>
  </cols>
  <sheetData>
    <row r="1" spans="1:21" ht="13.5" thickBot="1" x14ac:dyDescent="0.25">
      <c r="R1" s="342" t="s">
        <v>4</v>
      </c>
      <c r="S1" s="342" t="s">
        <v>116</v>
      </c>
      <c r="T1" s="342" t="s">
        <v>117</v>
      </c>
      <c r="U1" s="342" t="s">
        <v>4</v>
      </c>
    </row>
    <row r="2" spans="1:21" x14ac:dyDescent="0.2">
      <c r="A2" s="304" t="s">
        <v>79</v>
      </c>
      <c r="B2" s="178" t="s">
        <v>56</v>
      </c>
      <c r="C2" s="236">
        <v>2</v>
      </c>
      <c r="D2" s="234">
        <v>1</v>
      </c>
      <c r="E2" s="234"/>
      <c r="F2" s="234"/>
      <c r="G2" s="234"/>
      <c r="H2" s="234" t="s">
        <v>8</v>
      </c>
      <c r="I2" s="243">
        <v>7</v>
      </c>
      <c r="J2" s="233"/>
      <c r="K2" s="234"/>
      <c r="L2" s="234"/>
      <c r="M2" s="234"/>
      <c r="N2" s="234"/>
      <c r="O2" s="234"/>
      <c r="P2" s="235"/>
      <c r="R2" s="342">
        <f>(C2+J2)*14</f>
        <v>28</v>
      </c>
      <c r="S2" s="342">
        <f>(SUM(D2:F2)+SUM(K2:M2))*14</f>
        <v>14</v>
      </c>
      <c r="T2" s="342">
        <f>R2+S2</f>
        <v>42</v>
      </c>
      <c r="U2" s="342">
        <f>I2+P2</f>
        <v>7</v>
      </c>
    </row>
    <row r="3" spans="1:21" x14ac:dyDescent="0.2">
      <c r="A3" s="312" t="s">
        <v>80</v>
      </c>
      <c r="B3" s="179" t="s">
        <v>65</v>
      </c>
      <c r="C3" s="241">
        <v>2</v>
      </c>
      <c r="D3" s="239">
        <v>1</v>
      </c>
      <c r="E3" s="239"/>
      <c r="F3" s="239"/>
      <c r="G3" s="239"/>
      <c r="H3" s="239" t="s">
        <v>8</v>
      </c>
      <c r="I3" s="244">
        <v>6</v>
      </c>
      <c r="J3" s="238"/>
      <c r="K3" s="239"/>
      <c r="L3" s="239"/>
      <c r="M3" s="239"/>
      <c r="N3" s="239"/>
      <c r="O3" s="239"/>
      <c r="P3" s="240"/>
      <c r="R3" s="342">
        <f t="shared" ref="R3:R21" si="0">(C3+J3)*14</f>
        <v>28</v>
      </c>
      <c r="S3" s="342">
        <f t="shared" ref="S3:S21" si="1">(SUM(D3:F3)+SUM(K3:M3))*14</f>
        <v>14</v>
      </c>
      <c r="T3" s="342">
        <f t="shared" ref="T3:T21" si="2">R3+S3</f>
        <v>42</v>
      </c>
      <c r="U3" s="342">
        <f t="shared" ref="U3:U38" si="3">I3+P3</f>
        <v>6</v>
      </c>
    </row>
    <row r="4" spans="1:21" x14ac:dyDescent="0.2">
      <c r="A4" s="305" t="s">
        <v>81</v>
      </c>
      <c r="B4" s="179" t="s">
        <v>105</v>
      </c>
      <c r="C4" s="241">
        <v>2</v>
      </c>
      <c r="D4" s="239">
        <v>1</v>
      </c>
      <c r="E4" s="239"/>
      <c r="F4" s="239"/>
      <c r="G4" s="239"/>
      <c r="H4" s="239" t="s">
        <v>8</v>
      </c>
      <c r="I4" s="244">
        <v>6</v>
      </c>
      <c r="J4" s="238"/>
      <c r="K4" s="239"/>
      <c r="L4" s="239"/>
      <c r="M4" s="239"/>
      <c r="N4" s="239"/>
      <c r="O4" s="239"/>
      <c r="P4" s="240"/>
      <c r="R4" s="342">
        <f t="shared" si="0"/>
        <v>28</v>
      </c>
      <c r="S4" s="342">
        <f t="shared" si="1"/>
        <v>14</v>
      </c>
      <c r="T4" s="342">
        <f t="shared" si="2"/>
        <v>42</v>
      </c>
      <c r="U4" s="342">
        <f t="shared" si="3"/>
        <v>6</v>
      </c>
    </row>
    <row r="5" spans="1:21" ht="13.5" thickBot="1" x14ac:dyDescent="0.25">
      <c r="A5" s="311" t="s">
        <v>153</v>
      </c>
      <c r="B5" s="307" t="s">
        <v>110</v>
      </c>
      <c r="C5" s="324">
        <v>2</v>
      </c>
      <c r="D5" s="334">
        <v>1</v>
      </c>
      <c r="E5" s="334">
        <v>0</v>
      </c>
      <c r="F5" s="334">
        <v>0</v>
      </c>
      <c r="G5" s="334"/>
      <c r="H5" s="334" t="s">
        <v>4</v>
      </c>
      <c r="I5" s="335">
        <v>5</v>
      </c>
      <c r="J5" s="264"/>
      <c r="K5" s="265"/>
      <c r="L5" s="265"/>
      <c r="M5" s="265"/>
      <c r="N5" s="265"/>
      <c r="O5" s="265"/>
      <c r="P5" s="266"/>
      <c r="R5" s="342">
        <f t="shared" si="0"/>
        <v>28</v>
      </c>
      <c r="S5" s="342">
        <f t="shared" si="1"/>
        <v>14</v>
      </c>
      <c r="T5" s="342">
        <f t="shared" si="2"/>
        <v>42</v>
      </c>
      <c r="U5" s="342">
        <f t="shared" si="3"/>
        <v>5</v>
      </c>
    </row>
    <row r="6" spans="1:21" x14ac:dyDescent="0.2">
      <c r="A6" s="187" t="s">
        <v>83</v>
      </c>
      <c r="B6" s="178" t="s">
        <v>130</v>
      </c>
      <c r="C6" s="233"/>
      <c r="D6" s="234"/>
      <c r="E6" s="234"/>
      <c r="F6" s="234"/>
      <c r="G6" s="234"/>
      <c r="H6" s="234"/>
      <c r="I6" s="235"/>
      <c r="J6" s="233">
        <v>2</v>
      </c>
      <c r="K6" s="234">
        <v>1</v>
      </c>
      <c r="L6" s="234"/>
      <c r="M6" s="234"/>
      <c r="N6" s="234"/>
      <c r="O6" s="234" t="s">
        <v>8</v>
      </c>
      <c r="P6" s="235">
        <v>6</v>
      </c>
      <c r="R6" s="342">
        <f t="shared" si="0"/>
        <v>28</v>
      </c>
      <c r="S6" s="342">
        <f t="shared" si="1"/>
        <v>14</v>
      </c>
      <c r="T6" s="342">
        <f t="shared" si="2"/>
        <v>42</v>
      </c>
      <c r="U6" s="342">
        <f t="shared" si="3"/>
        <v>6</v>
      </c>
    </row>
    <row r="7" spans="1:21" x14ac:dyDescent="0.2">
      <c r="A7" s="173" t="s">
        <v>87</v>
      </c>
      <c r="B7" s="174" t="s">
        <v>106</v>
      </c>
      <c r="C7" s="238"/>
      <c r="D7" s="239"/>
      <c r="E7" s="239"/>
      <c r="F7" s="239"/>
      <c r="G7" s="239"/>
      <c r="H7" s="239"/>
      <c r="I7" s="240"/>
      <c r="J7" s="238">
        <v>2</v>
      </c>
      <c r="K7" s="239">
        <v>1</v>
      </c>
      <c r="L7" s="239"/>
      <c r="M7" s="239"/>
      <c r="N7" s="239"/>
      <c r="O7" s="239" t="s">
        <v>8</v>
      </c>
      <c r="P7" s="240">
        <v>6</v>
      </c>
      <c r="R7" s="342">
        <f t="shared" si="0"/>
        <v>28</v>
      </c>
      <c r="S7" s="342">
        <f t="shared" si="1"/>
        <v>14</v>
      </c>
      <c r="T7" s="342">
        <f t="shared" si="2"/>
        <v>42</v>
      </c>
      <c r="U7" s="342">
        <f t="shared" si="3"/>
        <v>6</v>
      </c>
    </row>
    <row r="8" spans="1:21" x14ac:dyDescent="0.2">
      <c r="A8" s="173" t="s">
        <v>98</v>
      </c>
      <c r="B8" s="179" t="s">
        <v>111</v>
      </c>
      <c r="C8" s="238"/>
      <c r="D8" s="239"/>
      <c r="E8" s="239"/>
      <c r="F8" s="239"/>
      <c r="G8" s="239"/>
      <c r="H8" s="239"/>
      <c r="I8" s="240"/>
      <c r="J8" s="238">
        <v>2</v>
      </c>
      <c r="K8" s="239">
        <v>1</v>
      </c>
      <c r="L8" s="239"/>
      <c r="M8" s="239"/>
      <c r="N8" s="239"/>
      <c r="O8" s="239" t="s">
        <v>8</v>
      </c>
      <c r="P8" s="240">
        <v>7</v>
      </c>
      <c r="R8" s="342">
        <f t="shared" si="0"/>
        <v>28</v>
      </c>
      <c r="S8" s="342">
        <f t="shared" si="1"/>
        <v>14</v>
      </c>
      <c r="T8" s="342">
        <f t="shared" si="2"/>
        <v>42</v>
      </c>
      <c r="U8" s="342">
        <f t="shared" si="3"/>
        <v>7</v>
      </c>
    </row>
    <row r="9" spans="1:21" ht="13.5" thickBot="1" x14ac:dyDescent="0.25">
      <c r="A9" s="378" t="s">
        <v>152</v>
      </c>
      <c r="B9" s="180" t="s">
        <v>160</v>
      </c>
      <c r="C9" s="264"/>
      <c r="D9" s="265"/>
      <c r="E9" s="265"/>
      <c r="F9" s="265"/>
      <c r="G9" s="265"/>
      <c r="H9" s="265"/>
      <c r="I9" s="266"/>
      <c r="J9" s="264">
        <v>2</v>
      </c>
      <c r="K9" s="265">
        <v>1</v>
      </c>
      <c r="L9" s="265"/>
      <c r="M9" s="265"/>
      <c r="N9" s="265"/>
      <c r="O9" s="265" t="s">
        <v>4</v>
      </c>
      <c r="P9" s="266">
        <v>5</v>
      </c>
      <c r="R9" s="342">
        <f t="shared" si="0"/>
        <v>28</v>
      </c>
      <c r="S9" s="342">
        <f t="shared" si="1"/>
        <v>14</v>
      </c>
      <c r="T9" s="342">
        <f t="shared" si="2"/>
        <v>42</v>
      </c>
      <c r="U9" s="342">
        <f t="shared" si="3"/>
        <v>5</v>
      </c>
    </row>
    <row r="10" spans="1:21" x14ac:dyDescent="0.2">
      <c r="A10" s="164"/>
      <c r="B10" s="371"/>
      <c r="C10" s="326"/>
      <c r="D10" s="326"/>
      <c r="E10" s="326"/>
      <c r="F10" s="326"/>
      <c r="G10" s="326"/>
      <c r="H10" s="326"/>
      <c r="I10" s="326"/>
      <c r="J10" s="326"/>
      <c r="K10" s="326"/>
      <c r="L10" s="326"/>
      <c r="M10" s="326"/>
      <c r="N10" s="326"/>
      <c r="O10" s="326"/>
      <c r="P10" s="326"/>
    </row>
    <row r="11" spans="1:21" ht="13.5" thickBot="1" x14ac:dyDescent="0.25"/>
    <row r="12" spans="1:21" x14ac:dyDescent="0.2">
      <c r="A12" s="375" t="s">
        <v>86</v>
      </c>
      <c r="B12" s="381" t="s">
        <v>131</v>
      </c>
      <c r="C12" s="514">
        <v>2</v>
      </c>
      <c r="D12" s="508">
        <v>1</v>
      </c>
      <c r="E12" s="508"/>
      <c r="F12" s="508"/>
      <c r="G12" s="477"/>
      <c r="H12" s="508" t="s">
        <v>4</v>
      </c>
      <c r="I12" s="520">
        <v>6</v>
      </c>
      <c r="J12" s="445"/>
      <c r="K12" s="481"/>
      <c r="L12" s="484"/>
      <c r="M12" s="484"/>
      <c r="N12" s="477"/>
      <c r="O12" s="481"/>
      <c r="P12" s="488"/>
      <c r="R12" s="342">
        <f t="shared" si="0"/>
        <v>28</v>
      </c>
      <c r="S12" s="342">
        <f t="shared" si="1"/>
        <v>14</v>
      </c>
      <c r="T12" s="342">
        <f t="shared" si="2"/>
        <v>42</v>
      </c>
      <c r="U12" s="342">
        <f t="shared" si="3"/>
        <v>6</v>
      </c>
    </row>
    <row r="13" spans="1:21" x14ac:dyDescent="0.2">
      <c r="A13" s="376" t="s">
        <v>96</v>
      </c>
      <c r="B13" s="191" t="s">
        <v>132</v>
      </c>
      <c r="C13" s="515"/>
      <c r="D13" s="509"/>
      <c r="E13" s="509"/>
      <c r="F13" s="509"/>
      <c r="G13" s="437"/>
      <c r="H13" s="509"/>
      <c r="I13" s="521"/>
      <c r="J13" s="446"/>
      <c r="K13" s="482"/>
      <c r="L13" s="485"/>
      <c r="M13" s="485"/>
      <c r="N13" s="437"/>
      <c r="O13" s="482"/>
      <c r="P13" s="489"/>
      <c r="R13" s="342">
        <f t="shared" si="0"/>
        <v>0</v>
      </c>
      <c r="S13" s="342">
        <f t="shared" si="1"/>
        <v>0</v>
      </c>
      <c r="T13" s="342">
        <f t="shared" si="2"/>
        <v>0</v>
      </c>
      <c r="U13" s="342">
        <f t="shared" si="3"/>
        <v>0</v>
      </c>
    </row>
    <row r="14" spans="1:21" ht="13.5" thickBot="1" x14ac:dyDescent="0.25">
      <c r="A14" s="377" t="s">
        <v>97</v>
      </c>
      <c r="B14" s="189" t="s">
        <v>162</v>
      </c>
      <c r="C14" s="516"/>
      <c r="D14" s="510"/>
      <c r="E14" s="510"/>
      <c r="F14" s="510"/>
      <c r="G14" s="487"/>
      <c r="H14" s="510"/>
      <c r="I14" s="522"/>
      <c r="J14" s="447"/>
      <c r="K14" s="483"/>
      <c r="L14" s="486"/>
      <c r="M14" s="486"/>
      <c r="N14" s="487"/>
      <c r="O14" s="483"/>
      <c r="P14" s="490"/>
      <c r="R14" s="342">
        <f t="shared" si="0"/>
        <v>0</v>
      </c>
      <c r="S14" s="342">
        <f t="shared" si="1"/>
        <v>0</v>
      </c>
      <c r="T14" s="342">
        <f t="shared" si="2"/>
        <v>0</v>
      </c>
      <c r="U14" s="342">
        <f t="shared" si="3"/>
        <v>0</v>
      </c>
    </row>
    <row r="15" spans="1:21" x14ac:dyDescent="0.2">
      <c r="A15" s="379" t="s">
        <v>82</v>
      </c>
      <c r="B15" s="382" t="s">
        <v>169</v>
      </c>
      <c r="C15" s="511"/>
      <c r="D15" s="439"/>
      <c r="E15" s="439"/>
      <c r="F15" s="439"/>
      <c r="G15" s="436"/>
      <c r="H15" s="439"/>
      <c r="I15" s="430"/>
      <c r="J15" s="433">
        <v>2</v>
      </c>
      <c r="K15" s="436">
        <v>1</v>
      </c>
      <c r="L15" s="439"/>
      <c r="M15" s="439"/>
      <c r="N15" s="439"/>
      <c r="O15" s="439" t="s">
        <v>4</v>
      </c>
      <c r="P15" s="430">
        <v>6</v>
      </c>
      <c r="R15" s="342">
        <f t="shared" si="0"/>
        <v>28</v>
      </c>
      <c r="S15" s="342">
        <f t="shared" si="1"/>
        <v>14</v>
      </c>
      <c r="T15" s="342">
        <f t="shared" si="2"/>
        <v>42</v>
      </c>
      <c r="U15" s="342">
        <f t="shared" si="3"/>
        <v>6</v>
      </c>
    </row>
    <row r="16" spans="1:21" x14ac:dyDescent="0.2">
      <c r="A16" s="380" t="s">
        <v>92</v>
      </c>
      <c r="B16" s="40" t="s">
        <v>170</v>
      </c>
      <c r="C16" s="512"/>
      <c r="D16" s="440"/>
      <c r="E16" s="440"/>
      <c r="F16" s="440"/>
      <c r="G16" s="437"/>
      <c r="H16" s="440"/>
      <c r="I16" s="431"/>
      <c r="J16" s="434"/>
      <c r="K16" s="437"/>
      <c r="L16" s="440"/>
      <c r="M16" s="440"/>
      <c r="N16" s="440"/>
      <c r="O16" s="440"/>
      <c r="P16" s="431"/>
      <c r="R16" s="342">
        <f t="shared" si="0"/>
        <v>0</v>
      </c>
      <c r="S16" s="342">
        <f t="shared" si="1"/>
        <v>0</v>
      </c>
      <c r="T16" s="342">
        <f t="shared" si="2"/>
        <v>0</v>
      </c>
      <c r="U16" s="342">
        <f t="shared" si="3"/>
        <v>0</v>
      </c>
    </row>
    <row r="17" spans="1:21" ht="13.5" thickBot="1" x14ac:dyDescent="0.25">
      <c r="A17" s="311" t="s">
        <v>163</v>
      </c>
      <c r="B17" s="136" t="s">
        <v>171</v>
      </c>
      <c r="C17" s="513"/>
      <c r="D17" s="441"/>
      <c r="E17" s="441"/>
      <c r="F17" s="441"/>
      <c r="G17" s="438"/>
      <c r="H17" s="441"/>
      <c r="I17" s="432"/>
      <c r="J17" s="435"/>
      <c r="K17" s="438"/>
      <c r="L17" s="441"/>
      <c r="M17" s="441"/>
      <c r="N17" s="441"/>
      <c r="O17" s="441"/>
      <c r="P17" s="432"/>
    </row>
    <row r="18" spans="1:21" x14ac:dyDescent="0.2">
      <c r="A18" s="164"/>
      <c r="B18" s="372"/>
      <c r="C18" s="372"/>
      <c r="D18" s="372"/>
      <c r="E18" s="372"/>
      <c r="F18" s="372"/>
      <c r="G18" s="44"/>
      <c r="H18" s="372"/>
      <c r="I18" s="372"/>
      <c r="J18" s="372"/>
      <c r="K18" s="44"/>
      <c r="L18" s="372"/>
      <c r="M18" s="372"/>
      <c r="N18" s="372"/>
      <c r="O18" s="372"/>
      <c r="P18" s="372"/>
    </row>
    <row r="19" spans="1:21" x14ac:dyDescent="0.2">
      <c r="R19" s="342">
        <f t="shared" si="0"/>
        <v>0</v>
      </c>
      <c r="S19" s="342">
        <f t="shared" si="1"/>
        <v>0</v>
      </c>
      <c r="T19" s="342">
        <f t="shared" si="2"/>
        <v>0</v>
      </c>
      <c r="U19" s="342">
        <f t="shared" si="3"/>
        <v>0</v>
      </c>
    </row>
    <row r="20" spans="1:21" ht="13.5" thickBot="1" x14ac:dyDescent="0.25">
      <c r="R20" s="342">
        <f t="shared" si="0"/>
        <v>0</v>
      </c>
      <c r="S20" s="342">
        <f t="shared" si="1"/>
        <v>0</v>
      </c>
      <c r="T20" s="342">
        <f t="shared" si="2"/>
        <v>0</v>
      </c>
      <c r="U20" s="342">
        <f t="shared" si="3"/>
        <v>0</v>
      </c>
    </row>
    <row r="21" spans="1:21" x14ac:dyDescent="0.2">
      <c r="A21" s="338" t="s">
        <v>84</v>
      </c>
      <c r="B21" s="242" t="s">
        <v>99</v>
      </c>
      <c r="C21" s="236">
        <v>2</v>
      </c>
      <c r="D21" s="234">
        <v>1</v>
      </c>
      <c r="E21" s="234"/>
      <c r="F21" s="234"/>
      <c r="G21" s="234"/>
      <c r="H21" s="234" t="s">
        <v>8</v>
      </c>
      <c r="I21" s="243">
        <v>6</v>
      </c>
      <c r="J21" s="233"/>
      <c r="K21" s="234"/>
      <c r="L21" s="234"/>
      <c r="M21" s="234"/>
      <c r="N21" s="234"/>
      <c r="O21" s="234"/>
      <c r="P21" s="235"/>
      <c r="R21" s="342">
        <f t="shared" si="0"/>
        <v>28</v>
      </c>
      <c r="S21" s="342">
        <f t="shared" si="1"/>
        <v>14</v>
      </c>
      <c r="T21" s="342">
        <f t="shared" si="2"/>
        <v>42</v>
      </c>
      <c r="U21" s="342">
        <f t="shared" si="3"/>
        <v>6</v>
      </c>
    </row>
    <row r="22" spans="1:21" x14ac:dyDescent="0.2">
      <c r="A22" s="339" t="s">
        <v>90</v>
      </c>
      <c r="B22" s="174" t="s">
        <v>133</v>
      </c>
      <c r="C22" s="241">
        <v>2</v>
      </c>
      <c r="D22" s="239">
        <v>1</v>
      </c>
      <c r="E22" s="239"/>
      <c r="F22" s="239"/>
      <c r="G22" s="239"/>
      <c r="H22" s="239" t="s">
        <v>8</v>
      </c>
      <c r="I22" s="244">
        <v>6</v>
      </c>
      <c r="J22" s="238"/>
      <c r="K22" s="239"/>
      <c r="L22" s="239"/>
      <c r="M22" s="239"/>
      <c r="N22" s="239"/>
      <c r="O22" s="239"/>
      <c r="P22" s="240"/>
      <c r="R22" s="342">
        <f t="shared" ref="R22:R38" si="4">(C22+J22)*14</f>
        <v>28</v>
      </c>
      <c r="S22" s="342">
        <f t="shared" ref="S22:S38" si="5">(SUM(D22:F22)+SUM(K22:M22))*14</f>
        <v>14</v>
      </c>
      <c r="T22" s="342">
        <f t="shared" ref="T22:T38" si="6">R22+S22</f>
        <v>42</v>
      </c>
      <c r="U22" s="342">
        <f t="shared" si="3"/>
        <v>6</v>
      </c>
    </row>
    <row r="23" spans="1:21" x14ac:dyDescent="0.2">
      <c r="A23" s="339" t="s">
        <v>93</v>
      </c>
      <c r="B23" s="174" t="s">
        <v>134</v>
      </c>
      <c r="C23" s="241">
        <v>2</v>
      </c>
      <c r="D23" s="239">
        <v>1</v>
      </c>
      <c r="E23" s="239"/>
      <c r="F23" s="239"/>
      <c r="G23" s="239"/>
      <c r="H23" s="239" t="s">
        <v>8</v>
      </c>
      <c r="I23" s="244">
        <v>6</v>
      </c>
      <c r="J23" s="238"/>
      <c r="K23" s="239"/>
      <c r="L23" s="239"/>
      <c r="M23" s="239"/>
      <c r="N23" s="239"/>
      <c r="O23" s="239"/>
      <c r="P23" s="240"/>
      <c r="R23" s="342">
        <f t="shared" si="4"/>
        <v>28</v>
      </c>
      <c r="S23" s="342">
        <f t="shared" si="5"/>
        <v>14</v>
      </c>
      <c r="T23" s="342">
        <f t="shared" si="6"/>
        <v>42</v>
      </c>
      <c r="U23" s="342">
        <f t="shared" si="3"/>
        <v>6</v>
      </c>
    </row>
    <row r="24" spans="1:21" x14ac:dyDescent="0.2">
      <c r="A24" s="340" t="s">
        <v>92</v>
      </c>
      <c r="B24" s="306" t="s">
        <v>135</v>
      </c>
      <c r="C24" s="299">
        <v>1</v>
      </c>
      <c r="D24" s="297">
        <v>1</v>
      </c>
      <c r="E24" s="297"/>
      <c r="F24" s="297"/>
      <c r="G24" s="297"/>
      <c r="H24" s="297" t="s">
        <v>4</v>
      </c>
      <c r="I24" s="308">
        <v>5</v>
      </c>
      <c r="J24" s="296"/>
      <c r="K24" s="297"/>
      <c r="L24" s="297"/>
      <c r="M24" s="297"/>
      <c r="N24" s="297"/>
      <c r="O24" s="297"/>
      <c r="P24" s="298"/>
      <c r="R24" s="342">
        <f t="shared" si="4"/>
        <v>14</v>
      </c>
      <c r="S24" s="342">
        <f t="shared" si="5"/>
        <v>14</v>
      </c>
      <c r="T24" s="342">
        <f t="shared" si="6"/>
        <v>28</v>
      </c>
      <c r="U24" s="342">
        <f t="shared" si="3"/>
        <v>5</v>
      </c>
    </row>
    <row r="25" spans="1:21" ht="13.5" thickBot="1" x14ac:dyDescent="0.25">
      <c r="A25" s="341" t="s">
        <v>107</v>
      </c>
      <c r="B25" s="307" t="s">
        <v>136</v>
      </c>
      <c r="C25" s="303"/>
      <c r="D25" s="265">
        <v>2</v>
      </c>
      <c r="E25" s="265"/>
      <c r="F25" s="265"/>
      <c r="G25" s="265"/>
      <c r="H25" s="265" t="s">
        <v>4</v>
      </c>
      <c r="I25" s="309">
        <v>3</v>
      </c>
      <c r="J25" s="264"/>
      <c r="K25" s="265"/>
      <c r="L25" s="265"/>
      <c r="M25" s="265"/>
      <c r="N25" s="265"/>
      <c r="O25" s="265"/>
      <c r="P25" s="266"/>
      <c r="R25" s="342">
        <f t="shared" si="4"/>
        <v>0</v>
      </c>
      <c r="S25" s="342">
        <v>30</v>
      </c>
      <c r="T25" s="342">
        <f t="shared" si="6"/>
        <v>30</v>
      </c>
      <c r="U25" s="342">
        <f t="shared" si="3"/>
        <v>3</v>
      </c>
    </row>
    <row r="26" spans="1:21" x14ac:dyDescent="0.2">
      <c r="A26" s="336" t="s">
        <v>85</v>
      </c>
      <c r="B26" s="174" t="s">
        <v>164</v>
      </c>
      <c r="C26" s="241"/>
      <c r="D26" s="239"/>
      <c r="E26" s="239"/>
      <c r="F26" s="239"/>
      <c r="G26" s="239"/>
      <c r="H26" s="239"/>
      <c r="I26" s="244"/>
      <c r="J26" s="238">
        <v>2</v>
      </c>
      <c r="K26" s="332">
        <v>1</v>
      </c>
      <c r="L26" s="239"/>
      <c r="M26" s="239"/>
      <c r="N26" s="239"/>
      <c r="O26" s="239" t="s">
        <v>8</v>
      </c>
      <c r="P26" s="240">
        <v>7</v>
      </c>
      <c r="R26" s="342">
        <f>(C26+J26)*12</f>
        <v>24</v>
      </c>
      <c r="S26" s="342">
        <f>(SUM(D26:F26)+SUM(K26:M26))*12</f>
        <v>12</v>
      </c>
      <c r="T26" s="342">
        <f t="shared" si="6"/>
        <v>36</v>
      </c>
      <c r="U26" s="342">
        <f t="shared" si="3"/>
        <v>7</v>
      </c>
    </row>
    <row r="27" spans="1:21" x14ac:dyDescent="0.2">
      <c r="A27" s="336" t="s">
        <v>89</v>
      </c>
      <c r="B27" s="174" t="s">
        <v>165</v>
      </c>
      <c r="C27" s="241"/>
      <c r="D27" s="239"/>
      <c r="E27" s="239"/>
      <c r="F27" s="239"/>
      <c r="G27" s="239"/>
      <c r="H27" s="239"/>
      <c r="I27" s="244"/>
      <c r="J27" s="238">
        <v>2</v>
      </c>
      <c r="K27" s="333">
        <v>1</v>
      </c>
      <c r="L27" s="239"/>
      <c r="M27" s="239"/>
      <c r="N27" s="239"/>
      <c r="O27" s="239" t="s">
        <v>8</v>
      </c>
      <c r="P27" s="240">
        <v>6</v>
      </c>
      <c r="R27" s="342">
        <f>(C27+J27)*12</f>
        <v>24</v>
      </c>
      <c r="S27" s="342">
        <f>(SUM(D27:F27)+SUM(K27:M27))*12</f>
        <v>12</v>
      </c>
      <c r="T27" s="342">
        <f>R27+S27</f>
        <v>36</v>
      </c>
      <c r="U27" s="342">
        <f t="shared" si="3"/>
        <v>6</v>
      </c>
    </row>
    <row r="28" spans="1:21" x14ac:dyDescent="0.2">
      <c r="A28" s="337" t="s">
        <v>154</v>
      </c>
      <c r="B28" s="190" t="s">
        <v>137</v>
      </c>
      <c r="C28" s="328"/>
      <c r="D28" s="329"/>
      <c r="E28" s="329"/>
      <c r="F28" s="329"/>
      <c r="G28" s="329"/>
      <c r="H28" s="329"/>
      <c r="I28" s="330"/>
      <c r="J28" s="331">
        <v>2</v>
      </c>
      <c r="K28" s="333">
        <v>1</v>
      </c>
      <c r="L28" s="239"/>
      <c r="M28" s="239"/>
      <c r="N28" s="239"/>
      <c r="O28" s="239" t="s">
        <v>8</v>
      </c>
      <c r="P28" s="240">
        <v>6</v>
      </c>
      <c r="R28" s="342">
        <f>(C28+J28)*12</f>
        <v>24</v>
      </c>
      <c r="S28" s="342">
        <f>(SUM(D28:F28)+SUM(K28:M28))*12</f>
        <v>12</v>
      </c>
      <c r="T28" s="342">
        <f>R28+S28</f>
        <v>36</v>
      </c>
      <c r="U28" s="342">
        <f t="shared" si="3"/>
        <v>6</v>
      </c>
    </row>
    <row r="29" spans="1:21" ht="22.5" x14ac:dyDescent="0.2">
      <c r="A29" s="337" t="s">
        <v>155</v>
      </c>
      <c r="B29" s="190" t="s">
        <v>166</v>
      </c>
      <c r="C29" s="328"/>
      <c r="D29" s="329"/>
      <c r="E29" s="329"/>
      <c r="F29" s="329"/>
      <c r="G29" s="329"/>
      <c r="H29" s="329"/>
      <c r="I29" s="330"/>
      <c r="J29" s="331"/>
      <c r="K29" s="333">
        <v>3</v>
      </c>
      <c r="L29" s="239"/>
      <c r="M29" s="253"/>
      <c r="N29" s="253"/>
      <c r="O29" s="253" t="s">
        <v>4</v>
      </c>
      <c r="P29" s="254">
        <v>2</v>
      </c>
      <c r="R29" s="342">
        <f>(C29+J29)*12</f>
        <v>0</v>
      </c>
      <c r="S29" s="342">
        <f>(SUM(D29:F29)+SUM(K29:M29))*12</f>
        <v>36</v>
      </c>
      <c r="T29" s="342">
        <f>R29+S29</f>
        <v>36</v>
      </c>
      <c r="U29" s="342">
        <f t="shared" si="3"/>
        <v>2</v>
      </c>
    </row>
    <row r="30" spans="1:21" ht="23.25" thickBot="1" x14ac:dyDescent="0.25">
      <c r="A30" s="204" t="s">
        <v>70</v>
      </c>
      <c r="B30" s="136" t="s">
        <v>138</v>
      </c>
      <c r="C30" s="205"/>
      <c r="D30" s="161"/>
      <c r="E30" s="161"/>
      <c r="F30" s="161"/>
      <c r="G30" s="161"/>
      <c r="H30" s="161"/>
      <c r="I30" s="206"/>
      <c r="J30" s="192"/>
      <c r="K30" s="193"/>
      <c r="L30" s="161"/>
      <c r="M30" s="193"/>
      <c r="N30" s="161"/>
      <c r="O30" s="161" t="s">
        <v>4</v>
      </c>
      <c r="P30" s="162">
        <v>4</v>
      </c>
      <c r="R30" s="342">
        <f t="shared" si="4"/>
        <v>0</v>
      </c>
      <c r="S30" s="342">
        <v>60</v>
      </c>
      <c r="T30" s="342">
        <f t="shared" si="6"/>
        <v>60</v>
      </c>
      <c r="U30" s="342">
        <f t="shared" si="3"/>
        <v>4</v>
      </c>
    </row>
    <row r="31" spans="1:21" x14ac:dyDescent="0.2">
      <c r="A31" s="43"/>
      <c r="B31" s="372"/>
      <c r="C31" s="44"/>
      <c r="D31" s="44"/>
      <c r="E31" s="44"/>
      <c r="F31" s="44"/>
      <c r="G31" s="44"/>
      <c r="H31" s="44"/>
      <c r="I31" s="44"/>
      <c r="J31" s="292"/>
      <c r="K31" s="292"/>
      <c r="L31" s="44"/>
      <c r="M31" s="292"/>
      <c r="N31" s="44"/>
      <c r="O31" s="44"/>
      <c r="P31" s="44"/>
    </row>
    <row r="32" spans="1:21" ht="15.75" customHeight="1" thickBot="1" x14ac:dyDescent="0.25">
      <c r="R32" s="342">
        <f t="shared" si="4"/>
        <v>0</v>
      </c>
      <c r="S32" s="342">
        <f t="shared" si="5"/>
        <v>0</v>
      </c>
      <c r="T32" s="342">
        <f t="shared" si="6"/>
        <v>0</v>
      </c>
      <c r="U32" s="342">
        <f t="shared" si="3"/>
        <v>0</v>
      </c>
    </row>
    <row r="33" spans="1:25" x14ac:dyDescent="0.2">
      <c r="A33" s="202" t="s">
        <v>91</v>
      </c>
      <c r="B33" s="242" t="s">
        <v>139</v>
      </c>
      <c r="C33" s="514">
        <v>2</v>
      </c>
      <c r="D33" s="508">
        <v>1</v>
      </c>
      <c r="E33" s="554"/>
      <c r="F33" s="554"/>
      <c r="G33" s="477"/>
      <c r="H33" s="554" t="s">
        <v>4</v>
      </c>
      <c r="I33" s="592">
        <v>4</v>
      </c>
      <c r="J33" s="609"/>
      <c r="K33" s="481"/>
      <c r="L33" s="484"/>
      <c r="M33" s="484"/>
      <c r="N33" s="477"/>
      <c r="O33" s="481"/>
      <c r="P33" s="488"/>
      <c r="R33" s="342">
        <f t="shared" si="4"/>
        <v>28</v>
      </c>
      <c r="S33" s="342">
        <f t="shared" si="5"/>
        <v>14</v>
      </c>
      <c r="T33" s="342">
        <f t="shared" si="6"/>
        <v>42</v>
      </c>
      <c r="U33" s="342">
        <f t="shared" si="3"/>
        <v>4</v>
      </c>
    </row>
    <row r="34" spans="1:25" x14ac:dyDescent="0.2">
      <c r="A34" s="203" t="s">
        <v>100</v>
      </c>
      <c r="B34" s="174" t="s">
        <v>140</v>
      </c>
      <c r="C34" s="546"/>
      <c r="D34" s="588"/>
      <c r="E34" s="555"/>
      <c r="F34" s="555"/>
      <c r="G34" s="587"/>
      <c r="H34" s="555"/>
      <c r="I34" s="593"/>
      <c r="J34" s="610"/>
      <c r="K34" s="585"/>
      <c r="L34" s="615"/>
      <c r="M34" s="615"/>
      <c r="N34" s="587"/>
      <c r="O34" s="585"/>
      <c r="P34" s="590"/>
      <c r="R34" s="342">
        <f t="shared" si="4"/>
        <v>0</v>
      </c>
      <c r="S34" s="342">
        <f t="shared" si="5"/>
        <v>0</v>
      </c>
      <c r="T34" s="342">
        <f t="shared" si="6"/>
        <v>0</v>
      </c>
      <c r="U34" s="342">
        <f t="shared" si="3"/>
        <v>0</v>
      </c>
    </row>
    <row r="35" spans="1:25" ht="13.5" thickBot="1" x14ac:dyDescent="0.25">
      <c r="A35" s="208" t="s">
        <v>161</v>
      </c>
      <c r="B35" s="189" t="s">
        <v>141</v>
      </c>
      <c r="C35" s="547"/>
      <c r="D35" s="589"/>
      <c r="E35" s="556"/>
      <c r="F35" s="556"/>
      <c r="G35" s="478"/>
      <c r="H35" s="556"/>
      <c r="I35" s="594"/>
      <c r="J35" s="611"/>
      <c r="K35" s="586"/>
      <c r="L35" s="616"/>
      <c r="M35" s="616"/>
      <c r="N35" s="478"/>
      <c r="O35" s="586"/>
      <c r="P35" s="591"/>
      <c r="R35" s="342">
        <f t="shared" si="4"/>
        <v>0</v>
      </c>
      <c r="S35" s="342">
        <f t="shared" si="5"/>
        <v>0</v>
      </c>
      <c r="T35" s="342">
        <f t="shared" si="6"/>
        <v>0</v>
      </c>
      <c r="U35" s="342">
        <f t="shared" si="3"/>
        <v>0</v>
      </c>
    </row>
    <row r="36" spans="1:25" x14ac:dyDescent="0.2">
      <c r="A36" s="187" t="s">
        <v>94</v>
      </c>
      <c r="B36" s="246" t="s">
        <v>142</v>
      </c>
      <c r="C36" s="557"/>
      <c r="D36" s="551"/>
      <c r="E36" s="548"/>
      <c r="F36" s="548"/>
      <c r="G36" s="548"/>
      <c r="H36" s="548"/>
      <c r="I36" s="606"/>
      <c r="J36" s="557">
        <v>2</v>
      </c>
      <c r="K36" s="598">
        <v>1</v>
      </c>
      <c r="L36" s="551"/>
      <c r="M36" s="551"/>
      <c r="N36" s="477"/>
      <c r="O36" s="551" t="s">
        <v>4</v>
      </c>
      <c r="P36" s="595">
        <v>5</v>
      </c>
      <c r="R36" s="342">
        <f>(C36+J36)*12</f>
        <v>24</v>
      </c>
      <c r="S36" s="342">
        <f>(SUM(D36:F36)+SUM(K36:M36))*12</f>
        <v>12</v>
      </c>
      <c r="T36" s="342">
        <f t="shared" si="6"/>
        <v>36</v>
      </c>
      <c r="U36" s="342">
        <f t="shared" si="3"/>
        <v>5</v>
      </c>
    </row>
    <row r="37" spans="1:25" x14ac:dyDescent="0.2">
      <c r="A37" s="173" t="s">
        <v>88</v>
      </c>
      <c r="B37" s="237" t="s">
        <v>143</v>
      </c>
      <c r="C37" s="558"/>
      <c r="D37" s="552"/>
      <c r="E37" s="549"/>
      <c r="F37" s="549"/>
      <c r="G37" s="549"/>
      <c r="H37" s="549"/>
      <c r="I37" s="607"/>
      <c r="J37" s="558"/>
      <c r="K37" s="599"/>
      <c r="L37" s="552"/>
      <c r="M37" s="552"/>
      <c r="N37" s="487"/>
      <c r="O37" s="552"/>
      <c r="P37" s="596"/>
      <c r="R37" s="342">
        <f t="shared" si="4"/>
        <v>0</v>
      </c>
      <c r="S37" s="342">
        <f t="shared" si="5"/>
        <v>0</v>
      </c>
      <c r="T37" s="342">
        <f t="shared" si="6"/>
        <v>0</v>
      </c>
      <c r="U37" s="342">
        <f t="shared" si="3"/>
        <v>0</v>
      </c>
    </row>
    <row r="38" spans="1:25" ht="13.5" thickBot="1" x14ac:dyDescent="0.25">
      <c r="A38" s="188" t="s">
        <v>95</v>
      </c>
      <c r="B38" s="247" t="s">
        <v>144</v>
      </c>
      <c r="C38" s="559"/>
      <c r="D38" s="553"/>
      <c r="E38" s="550"/>
      <c r="F38" s="550"/>
      <c r="G38" s="550"/>
      <c r="H38" s="550"/>
      <c r="I38" s="608"/>
      <c r="J38" s="559"/>
      <c r="K38" s="600"/>
      <c r="L38" s="553"/>
      <c r="M38" s="553"/>
      <c r="N38" s="478"/>
      <c r="O38" s="553"/>
      <c r="P38" s="597"/>
      <c r="R38" s="342">
        <f t="shared" si="4"/>
        <v>0</v>
      </c>
      <c r="S38" s="342">
        <f t="shared" si="5"/>
        <v>0</v>
      </c>
      <c r="T38" s="342">
        <f t="shared" si="6"/>
        <v>0</v>
      </c>
      <c r="U38" s="342">
        <f t="shared" si="3"/>
        <v>0</v>
      </c>
    </row>
    <row r="39" spans="1:25" x14ac:dyDescent="0.2">
      <c r="R39" s="323">
        <f>SUM(R2:R38)</f>
        <v>502</v>
      </c>
      <c r="S39" s="323">
        <f>SUM(S2:S38)</f>
        <v>384</v>
      </c>
      <c r="T39" s="323">
        <f>SUM(T2:T38)</f>
        <v>886</v>
      </c>
      <c r="U39" s="323">
        <f>SUM(U2:U38)</f>
        <v>120</v>
      </c>
    </row>
    <row r="41" spans="1:25" x14ac:dyDescent="0.2">
      <c r="H41" s="343" t="str">
        <f>COUNTIF(H2:H38,"E")&amp;" E"</f>
        <v>6 E</v>
      </c>
      <c r="O41" s="343" t="str">
        <f>COUNTIF(O2:O38,"E")&amp;" E"</f>
        <v>6 E</v>
      </c>
      <c r="S41" s="323"/>
      <c r="T41" s="342">
        <f>SUM(T2:T40)</f>
        <v>1772</v>
      </c>
      <c r="U41" s="342">
        <f>SUM(U2:U40)</f>
        <v>240</v>
      </c>
      <c r="V41">
        <f>SUM(V2:V40)</f>
        <v>0</v>
      </c>
    </row>
    <row r="42" spans="1:25" x14ac:dyDescent="0.2">
      <c r="H42" s="344" t="str">
        <f>COUNTIF(H2:H38,"C")&amp;" C"</f>
        <v>5 C</v>
      </c>
      <c r="O42" s="344" t="str">
        <f>COUNTIF(O2:O38,"C")&amp;" C"</f>
        <v>5 C</v>
      </c>
    </row>
    <row r="43" spans="1:25" x14ac:dyDescent="0.2">
      <c r="H43" s="344" t="str">
        <f>COUNTIF(H2:H40,"P")&amp;" P"</f>
        <v>0 P</v>
      </c>
      <c r="I43" s="345"/>
      <c r="K43" s="345"/>
      <c r="L43" s="345"/>
      <c r="M43" s="345"/>
      <c r="O43" s="344" t="str">
        <f>COUNTIF(O8:O40,"P")&amp;" P"</f>
        <v>0 P</v>
      </c>
    </row>
    <row r="45" spans="1:25" x14ac:dyDescent="0.2">
      <c r="A45" t="s">
        <v>118</v>
      </c>
      <c r="B45">
        <f>SUM(T2:T9)+SUM(T21:T30)</f>
        <v>724</v>
      </c>
      <c r="H45" s="214">
        <f>B45/B47*100</f>
        <v>81.715575620767495</v>
      </c>
      <c r="I45" s="356" t="s">
        <v>149</v>
      </c>
      <c r="S45" s="350"/>
      <c r="T45" s="354"/>
      <c r="U45" s="354"/>
      <c r="V45" s="283"/>
      <c r="W45" s="283"/>
      <c r="X45" s="283"/>
      <c r="Y45" s="283"/>
    </row>
    <row r="46" spans="1:25" x14ac:dyDescent="0.2">
      <c r="A46" t="s">
        <v>119</v>
      </c>
      <c r="B46">
        <f>SUM(T12:T16)+SUM(T33:T38)</f>
        <v>162</v>
      </c>
      <c r="H46" s="214">
        <f>B46/B47*100</f>
        <v>18.284424379232505</v>
      </c>
      <c r="I46" s="356" t="s">
        <v>150</v>
      </c>
      <c r="S46" s="350"/>
      <c r="T46" s="354"/>
      <c r="U46" s="354"/>
      <c r="V46" s="283"/>
      <c r="W46" s="283"/>
      <c r="X46" s="283"/>
      <c r="Y46" s="283"/>
    </row>
    <row r="47" spans="1:25" x14ac:dyDescent="0.2">
      <c r="A47" t="s">
        <v>120</v>
      </c>
      <c r="B47" s="212">
        <f>SUM(B45:B46)</f>
        <v>886</v>
      </c>
      <c r="H47"/>
      <c r="I47" s="354"/>
      <c r="S47" s="354"/>
      <c r="T47" s="354"/>
      <c r="U47" s="354"/>
      <c r="V47" s="283"/>
      <c r="W47" s="283"/>
      <c r="X47" s="283"/>
      <c r="Y47" s="283"/>
    </row>
    <row r="48" spans="1:25" x14ac:dyDescent="0.2">
      <c r="A48" t="s">
        <v>121</v>
      </c>
      <c r="B48">
        <f>SUM(T80:T84)</f>
        <v>162</v>
      </c>
      <c r="H48" s="215">
        <f>B48/B47*100</f>
        <v>18.284424379232505</v>
      </c>
      <c r="I48" s="356" t="s">
        <v>151</v>
      </c>
      <c r="S48" s="350"/>
      <c r="T48" s="354"/>
      <c r="U48" s="354"/>
      <c r="V48" s="283"/>
      <c r="W48" s="283"/>
      <c r="X48" s="283"/>
      <c r="Y48" s="283"/>
    </row>
    <row r="49" spans="1:25" x14ac:dyDescent="0.2">
      <c r="A49" t="s">
        <v>120</v>
      </c>
      <c r="B49">
        <f>SUM(B47:B48)</f>
        <v>1048</v>
      </c>
      <c r="R49" s="354"/>
      <c r="S49" s="354"/>
      <c r="T49" s="354"/>
      <c r="U49" s="354"/>
      <c r="V49" s="283"/>
      <c r="W49" s="283"/>
      <c r="X49" s="283"/>
      <c r="Y49" s="283"/>
    </row>
    <row r="50" spans="1:25" x14ac:dyDescent="0.2">
      <c r="R50" s="354"/>
      <c r="S50" s="354"/>
      <c r="T50" s="354"/>
      <c r="U50" s="354"/>
      <c r="V50" s="283"/>
      <c r="W50" s="283"/>
      <c r="X50" s="283"/>
      <c r="Y50" s="283"/>
    </row>
    <row r="51" spans="1:25" x14ac:dyDescent="0.2">
      <c r="B51" s="386" t="s">
        <v>26</v>
      </c>
      <c r="H51" s="353"/>
      <c r="I51" s="353"/>
      <c r="J51" s="353"/>
      <c r="K51" s="353"/>
      <c r="L51" s="353"/>
      <c r="M51" s="353"/>
      <c r="N51" s="353"/>
      <c r="O51" s="353" t="s">
        <v>4</v>
      </c>
      <c r="P51" s="353"/>
      <c r="Q51" s="353" t="s">
        <v>5</v>
      </c>
      <c r="R51" s="357" t="s">
        <v>190</v>
      </c>
      <c r="S51" s="346"/>
      <c r="T51" s="346"/>
      <c r="U51" s="354"/>
      <c r="V51" s="283"/>
      <c r="W51" s="283"/>
      <c r="X51" s="283"/>
      <c r="Y51" s="283"/>
    </row>
    <row r="52" spans="1:25" x14ac:dyDescent="0.2">
      <c r="A52" t="s">
        <v>19</v>
      </c>
      <c r="B52">
        <f>SUMIF(B2:B38,"DF*",T2:T38)</f>
        <v>486</v>
      </c>
      <c r="H52" s="353"/>
      <c r="I52" s="353"/>
      <c r="J52" s="353"/>
      <c r="K52" s="353"/>
      <c r="L52" s="353"/>
      <c r="M52" s="353"/>
      <c r="N52" s="353"/>
      <c r="O52" s="385">
        <f>SUMIF(B2:B38,"DF*",R2:R38)</f>
        <v>304</v>
      </c>
      <c r="P52" s="385"/>
      <c r="Q52" s="385">
        <f>SUMIF(B2:B38,"DF*",S2:S38)</f>
        <v>182</v>
      </c>
      <c r="R52" s="385">
        <f>SUMIF(B2:B38,"DF*",U2:U38)</f>
        <v>72</v>
      </c>
      <c r="S52" s="355"/>
      <c r="T52" s="346"/>
      <c r="U52" s="354"/>
      <c r="V52" s="283"/>
      <c r="W52" s="283"/>
      <c r="X52" s="283"/>
      <c r="Y52" s="283"/>
    </row>
    <row r="53" spans="1:25" x14ac:dyDescent="0.2">
      <c r="A53" t="s">
        <v>44</v>
      </c>
      <c r="H53" s="353"/>
      <c r="I53" s="353"/>
      <c r="J53" s="353"/>
      <c r="K53" s="353"/>
      <c r="L53" s="353"/>
      <c r="M53" s="353"/>
      <c r="N53" s="353"/>
      <c r="O53" s="385"/>
      <c r="P53" s="385"/>
      <c r="Q53" s="384"/>
      <c r="R53" s="384"/>
      <c r="S53" s="355"/>
      <c r="T53" s="346"/>
      <c r="U53" s="354"/>
      <c r="V53" s="283"/>
      <c r="W53" s="283"/>
      <c r="X53" s="283"/>
      <c r="Y53" s="283"/>
    </row>
    <row r="54" spans="1:25" x14ac:dyDescent="0.2">
      <c r="A54" t="s">
        <v>21</v>
      </c>
      <c r="B54">
        <f>SUMIF(B2:B38,"DS*",T2:T38)</f>
        <v>400</v>
      </c>
      <c r="H54" s="353"/>
      <c r="I54" s="353"/>
      <c r="J54" s="353"/>
      <c r="K54" s="353"/>
      <c r="L54" s="353"/>
      <c r="M54" s="353"/>
      <c r="N54" s="353"/>
      <c r="O54" s="385">
        <f>SUMIF(B2:B38,"DS*",R2:R38)</f>
        <v>198</v>
      </c>
      <c r="P54" s="385"/>
      <c r="Q54" s="384">
        <f>SUMIF(B2:B38,"DS*",S2:S38)</f>
        <v>202</v>
      </c>
      <c r="R54" s="384">
        <f>SUMIF(B2:B38,"DS*",U2:U38)</f>
        <v>48</v>
      </c>
      <c r="S54" s="355"/>
      <c r="T54" s="346"/>
      <c r="U54" s="354"/>
      <c r="V54" s="283"/>
      <c r="W54" s="283"/>
      <c r="X54" s="283"/>
      <c r="Y54" s="283"/>
    </row>
    <row r="55" spans="1:25" x14ac:dyDescent="0.2">
      <c r="A55" t="s">
        <v>20</v>
      </c>
      <c r="B55">
        <f>SUMIF(B2:B38,"DC*",T2:T39)</f>
        <v>0</v>
      </c>
      <c r="H55" s="353"/>
      <c r="I55" s="353"/>
      <c r="J55" s="353"/>
      <c r="K55" s="353"/>
      <c r="L55" s="353"/>
      <c r="M55" s="353"/>
      <c r="N55" s="353"/>
      <c r="O55" s="385"/>
      <c r="P55" s="385"/>
      <c r="Q55" s="384"/>
      <c r="R55" s="346"/>
      <c r="S55" s="355"/>
      <c r="T55" s="346"/>
      <c r="U55" s="354"/>
      <c r="V55" s="283"/>
      <c r="W55" s="283"/>
      <c r="X55" s="283"/>
      <c r="Y55" s="283"/>
    </row>
    <row r="56" spans="1:25" x14ac:dyDescent="0.2">
      <c r="B56" s="212">
        <f>SUM(B52:B55)</f>
        <v>886</v>
      </c>
      <c r="H56" s="353"/>
      <c r="I56" s="353"/>
      <c r="J56" s="353"/>
      <c r="K56" s="353"/>
      <c r="L56" s="353"/>
      <c r="M56" s="353"/>
      <c r="N56" s="353"/>
      <c r="O56" s="385"/>
      <c r="P56" s="385"/>
      <c r="Q56" s="384"/>
      <c r="R56" s="346"/>
      <c r="S56" s="346"/>
      <c r="T56" s="346"/>
      <c r="U56" s="354"/>
      <c r="V56" s="283"/>
      <c r="W56" s="223"/>
      <c r="X56" s="283"/>
      <c r="Y56" s="283"/>
    </row>
    <row r="57" spans="1:25" x14ac:dyDescent="0.2">
      <c r="F57" s="346"/>
      <c r="G57" s="346"/>
      <c r="H57" s="346"/>
      <c r="I57" s="346"/>
      <c r="J57" s="346"/>
      <c r="K57" s="346"/>
      <c r="L57" s="346"/>
      <c r="M57" s="346"/>
      <c r="N57" s="346"/>
      <c r="O57" s="346"/>
      <c r="P57" s="346"/>
      <c r="Q57" s="218"/>
      <c r="R57" s="346"/>
      <c r="S57" s="346"/>
      <c r="T57" s="346"/>
      <c r="U57" s="354"/>
      <c r="V57" s="283"/>
      <c r="W57" s="283"/>
      <c r="X57" s="283"/>
      <c r="Y57" s="283"/>
    </row>
    <row r="58" spans="1:25" x14ac:dyDescent="0.2">
      <c r="A58" s="216" t="s">
        <v>122</v>
      </c>
      <c r="B58" s="217">
        <f>R39/S39</f>
        <v>1.3072916666666667</v>
      </c>
      <c r="F58" s="346"/>
      <c r="G58" s="346"/>
      <c r="H58" s="346"/>
      <c r="I58" s="346"/>
      <c r="J58" s="346"/>
      <c r="K58" s="346"/>
      <c r="L58" s="346"/>
      <c r="M58" s="346"/>
      <c r="N58" s="346"/>
      <c r="O58" s="346"/>
      <c r="P58" s="346"/>
      <c r="Q58" s="218"/>
      <c r="R58" s="346"/>
      <c r="S58" s="354"/>
      <c r="T58" s="354"/>
      <c r="U58" s="354"/>
      <c r="V58" s="283"/>
      <c r="W58" s="283"/>
      <c r="X58" s="283"/>
      <c r="Y58" s="283"/>
    </row>
    <row r="59" spans="1:25" x14ac:dyDescent="0.2">
      <c r="B59" s="218"/>
      <c r="C59" s="346"/>
      <c r="D59" s="346"/>
      <c r="E59" s="346"/>
      <c r="F59" s="346"/>
      <c r="G59" s="326"/>
      <c r="H59" s="326"/>
      <c r="I59" s="326"/>
      <c r="J59" s="326"/>
      <c r="K59" s="326"/>
      <c r="L59" s="326"/>
      <c r="M59" s="326"/>
      <c r="N59" s="326"/>
      <c r="O59" s="326"/>
      <c r="P59" s="346"/>
      <c r="Q59" s="218"/>
      <c r="R59" s="346"/>
      <c r="S59" s="354"/>
      <c r="T59" s="354"/>
      <c r="U59" s="354"/>
      <c r="V59" s="283"/>
      <c r="W59" s="283"/>
      <c r="X59" s="283"/>
      <c r="Y59" s="283"/>
    </row>
    <row r="60" spans="1:25" x14ac:dyDescent="0.2">
      <c r="B60" s="218"/>
      <c r="C60" s="326"/>
      <c r="D60" s="326"/>
      <c r="E60" s="326"/>
      <c r="F60" s="326"/>
      <c r="G60" s="326"/>
      <c r="H60" s="326"/>
      <c r="I60" s="326"/>
      <c r="J60" s="326"/>
      <c r="K60" s="326"/>
      <c r="L60" s="326"/>
      <c r="M60" s="326"/>
      <c r="N60" s="326"/>
      <c r="O60" s="326"/>
      <c r="P60" s="326"/>
      <c r="Q60" s="218"/>
      <c r="R60" s="346"/>
    </row>
    <row r="61" spans="1:25" x14ac:dyDescent="0.2">
      <c r="B61" s="218"/>
      <c r="C61" s="348"/>
      <c r="D61" s="326"/>
      <c r="E61" s="326"/>
      <c r="F61" s="326"/>
      <c r="G61" s="326"/>
      <c r="H61" s="326"/>
      <c r="I61" s="326"/>
      <c r="J61" s="326"/>
      <c r="K61" s="326"/>
      <c r="L61" s="326"/>
      <c r="M61" s="326"/>
      <c r="N61" s="326"/>
      <c r="O61" s="326"/>
      <c r="P61" s="326"/>
      <c r="Q61" s="218"/>
      <c r="R61" s="346"/>
    </row>
    <row r="62" spans="1:25" x14ac:dyDescent="0.2">
      <c r="B62" s="218"/>
      <c r="C62" s="326"/>
      <c r="D62" s="326"/>
      <c r="E62" s="326"/>
      <c r="F62" s="326"/>
      <c r="G62" s="326"/>
      <c r="H62" s="326"/>
      <c r="I62" s="326"/>
      <c r="J62" s="326"/>
      <c r="K62" s="326"/>
      <c r="L62" s="326"/>
      <c r="M62" s="326"/>
      <c r="N62" s="326"/>
      <c r="O62" s="326"/>
      <c r="P62" s="326"/>
      <c r="Q62" s="218"/>
      <c r="R62" s="346"/>
    </row>
    <row r="63" spans="1:25" x14ac:dyDescent="0.2">
      <c r="A63" s="219"/>
      <c r="C63" s="347"/>
      <c r="D63" s="347"/>
      <c r="E63" s="347"/>
      <c r="F63" s="326"/>
      <c r="G63" s="326"/>
      <c r="H63" s="326"/>
      <c r="I63" s="326"/>
      <c r="J63" s="366"/>
      <c r="K63" s="366"/>
      <c r="L63" s="367"/>
      <c r="M63" s="326"/>
      <c r="N63" s="326"/>
      <c r="O63" s="326"/>
      <c r="P63" s="326"/>
      <c r="Q63" s="218"/>
      <c r="R63" s="346"/>
    </row>
    <row r="64" spans="1:25" x14ac:dyDescent="0.2">
      <c r="C64" s="347"/>
      <c r="D64" s="347"/>
      <c r="E64" s="347"/>
      <c r="F64" s="326"/>
      <c r="G64" s="326"/>
      <c r="H64" s="326"/>
      <c r="I64" s="326"/>
      <c r="J64" s="326"/>
      <c r="K64" s="326"/>
      <c r="L64" s="368"/>
      <c r="M64" s="326"/>
      <c r="N64" s="326"/>
      <c r="O64" s="326"/>
      <c r="P64" s="326"/>
      <c r="Q64" s="218"/>
      <c r="R64" s="346"/>
    </row>
    <row r="65" spans="1:30" x14ac:dyDescent="0.2">
      <c r="C65" s="347"/>
      <c r="D65" s="347"/>
      <c r="E65" s="347"/>
      <c r="F65" s="326"/>
      <c r="G65" s="326"/>
      <c r="H65" s="326"/>
      <c r="I65" s="326"/>
      <c r="J65" s="326"/>
      <c r="K65" s="326"/>
      <c r="L65" s="369"/>
      <c r="M65" s="326"/>
      <c r="N65" s="326"/>
      <c r="O65" s="326"/>
      <c r="P65" s="326"/>
      <c r="Q65" s="218"/>
      <c r="R65" s="346"/>
    </row>
    <row r="66" spans="1:30" x14ac:dyDescent="0.2">
      <c r="C66" s="347"/>
      <c r="D66" s="347"/>
      <c r="E66" s="347"/>
      <c r="F66" s="326"/>
      <c r="G66" s="326"/>
      <c r="H66" s="326"/>
      <c r="I66" s="326"/>
      <c r="J66" s="326"/>
      <c r="K66" s="326"/>
      <c r="L66" s="369"/>
      <c r="M66" s="326"/>
      <c r="N66" s="326"/>
      <c r="O66" s="326"/>
      <c r="P66" s="326"/>
      <c r="Q66" s="218"/>
      <c r="R66" s="346"/>
    </row>
    <row r="67" spans="1:30" x14ac:dyDescent="0.2">
      <c r="C67" s="347"/>
      <c r="D67" s="347"/>
      <c r="E67" s="347"/>
      <c r="F67" s="326"/>
      <c r="G67" s="346"/>
      <c r="H67" s="346"/>
      <c r="I67" s="346"/>
      <c r="J67" s="346"/>
      <c r="K67" s="346"/>
      <c r="L67" s="346"/>
      <c r="M67" s="346"/>
      <c r="N67" s="346"/>
      <c r="O67" s="346"/>
      <c r="P67" s="326"/>
      <c r="Q67" s="218"/>
      <c r="R67" s="346"/>
      <c r="S67" s="346"/>
      <c r="T67" s="346"/>
      <c r="U67" s="346"/>
      <c r="V67" s="218"/>
      <c r="W67" s="218"/>
      <c r="X67" s="218"/>
      <c r="Y67" s="218"/>
      <c r="Z67" s="218"/>
      <c r="AA67" s="218"/>
      <c r="AB67" s="218"/>
      <c r="AC67" s="218"/>
      <c r="AD67" s="218"/>
    </row>
    <row r="68" spans="1:30" x14ac:dyDescent="0.2">
      <c r="C68" s="221" t="s">
        <v>30</v>
      </c>
      <c r="D68" s="347"/>
      <c r="E68" s="347" t="s">
        <v>55</v>
      </c>
      <c r="F68" s="347"/>
      <c r="P68" s="326"/>
      <c r="Q68" s="218"/>
      <c r="R68" s="346"/>
      <c r="S68" s="346"/>
      <c r="T68" s="346"/>
      <c r="U68" s="346"/>
      <c r="V68" s="218"/>
      <c r="W68" s="218"/>
      <c r="X68" s="218"/>
      <c r="Y68" s="218"/>
      <c r="Z68" s="218"/>
      <c r="AA68" s="218"/>
      <c r="AB68" s="218"/>
      <c r="AC68" s="218"/>
      <c r="AD68" s="218"/>
    </row>
    <row r="69" spans="1:30" x14ac:dyDescent="0.2">
      <c r="A69" s="220" t="s">
        <v>123</v>
      </c>
      <c r="C69" s="133"/>
      <c r="D69" s="349"/>
      <c r="E69" s="349"/>
      <c r="F69" s="349"/>
      <c r="G69" s="349"/>
      <c r="H69" s="349"/>
      <c r="I69" s="349"/>
      <c r="J69" s="349"/>
      <c r="K69" s="349"/>
      <c r="L69" s="349"/>
      <c r="M69" s="349"/>
      <c r="N69" s="349"/>
      <c r="O69" s="349"/>
      <c r="P69" s="349"/>
      <c r="Q69" s="133"/>
      <c r="R69" s="357"/>
      <c r="S69" s="346"/>
      <c r="T69" s="346"/>
      <c r="U69" s="357"/>
      <c r="V69" s="218"/>
      <c r="W69" s="218"/>
      <c r="X69" s="133"/>
      <c r="Y69" s="218"/>
      <c r="Z69" s="218"/>
      <c r="AA69" s="218"/>
      <c r="AB69" s="218"/>
      <c r="AC69" s="218"/>
      <c r="AD69" s="218"/>
    </row>
    <row r="70" spans="1:30" x14ac:dyDescent="0.2">
      <c r="A70" s="220" t="s">
        <v>124</v>
      </c>
      <c r="C70" s="222">
        <f>SUM(C2:F16)</f>
        <v>15</v>
      </c>
      <c r="D70" s="349"/>
      <c r="E70" s="222">
        <f>SUM(J2:M16)</f>
        <v>15</v>
      </c>
      <c r="F70" s="361"/>
      <c r="G70" s="361"/>
      <c r="H70" s="362"/>
      <c r="I70" s="361"/>
      <c r="J70" s="349"/>
      <c r="K70" s="349"/>
      <c r="L70" s="349"/>
      <c r="M70" s="350"/>
      <c r="N70" s="349"/>
      <c r="O70" s="349"/>
      <c r="P70" s="349"/>
      <c r="Q70" s="133"/>
      <c r="R70" s="346"/>
      <c r="S70" s="346"/>
      <c r="T70" s="346"/>
      <c r="U70" s="346"/>
      <c r="V70" s="218"/>
      <c r="W70" s="218"/>
      <c r="X70" s="218"/>
      <c r="Y70" s="218"/>
      <c r="Z70" s="218"/>
      <c r="AA70" s="218"/>
      <c r="AB70" s="218"/>
      <c r="AC70" s="218"/>
      <c r="AD70" s="218"/>
    </row>
    <row r="71" spans="1:30" x14ac:dyDescent="0.2">
      <c r="A71" s="220" t="s">
        <v>125</v>
      </c>
      <c r="C71" s="222">
        <f>SUM(C21:F38)</f>
        <v>16</v>
      </c>
      <c r="D71" s="349"/>
      <c r="E71" s="222">
        <f>SUM(J21:M38)</f>
        <v>15</v>
      </c>
      <c r="F71" s="361"/>
      <c r="G71" s="361"/>
      <c r="H71" s="362"/>
      <c r="I71" s="361"/>
      <c r="J71" s="349"/>
      <c r="K71" s="349"/>
      <c r="L71" s="350"/>
      <c r="M71" s="350"/>
      <c r="N71" s="350"/>
      <c r="O71" s="350"/>
      <c r="P71" s="349"/>
      <c r="Q71" s="133"/>
      <c r="R71" s="346"/>
      <c r="S71" s="346"/>
      <c r="T71" s="346"/>
      <c r="U71" s="346"/>
      <c r="V71" s="218"/>
      <c r="W71" s="218"/>
      <c r="X71" s="218"/>
      <c r="Y71" s="218"/>
      <c r="Z71" s="218"/>
      <c r="AA71" s="218"/>
      <c r="AB71" s="218"/>
      <c r="AC71" s="218"/>
      <c r="AD71" s="218"/>
    </row>
    <row r="72" spans="1:30" x14ac:dyDescent="0.2">
      <c r="A72" s="220" t="s">
        <v>126</v>
      </c>
      <c r="C72" s="213"/>
      <c r="D72" s="349"/>
      <c r="E72" s="349"/>
      <c r="F72" s="361"/>
      <c r="G72" s="361"/>
      <c r="H72" s="362"/>
      <c r="I72" s="361"/>
      <c r="J72" s="349"/>
      <c r="K72" s="349"/>
      <c r="L72" s="350"/>
      <c r="M72" s="350"/>
      <c r="N72" s="350"/>
      <c r="O72" s="350"/>
      <c r="P72" s="349"/>
      <c r="Q72" s="133"/>
      <c r="R72" s="346"/>
      <c r="S72" s="346"/>
      <c r="T72" s="346"/>
      <c r="U72" s="346"/>
      <c r="V72" s="218"/>
      <c r="W72" s="218"/>
      <c r="X72" s="218"/>
      <c r="Y72" s="218"/>
      <c r="Z72" s="218"/>
      <c r="AA72" s="218"/>
      <c r="AB72" s="218"/>
      <c r="AC72" s="218"/>
      <c r="AD72" s="218"/>
    </row>
    <row r="73" spans="1:30" x14ac:dyDescent="0.2">
      <c r="A73" s="220" t="s">
        <v>127</v>
      </c>
      <c r="C73"/>
      <c r="F73" s="353"/>
      <c r="G73" s="353"/>
      <c r="H73" s="363"/>
      <c r="I73" s="364"/>
      <c r="J73" s="351"/>
      <c r="K73" s="351"/>
      <c r="L73" s="360"/>
      <c r="M73" s="352"/>
      <c r="N73" s="350"/>
      <c r="O73" s="350"/>
      <c r="P73" s="349"/>
      <c r="Q73" s="133"/>
      <c r="R73" s="346"/>
      <c r="S73" s="346"/>
      <c r="T73" s="346"/>
      <c r="U73" s="346"/>
      <c r="V73" s="218"/>
      <c r="W73" s="218"/>
      <c r="X73" s="218"/>
      <c r="Y73" s="218"/>
      <c r="Z73" s="218"/>
      <c r="AA73" s="218"/>
      <c r="AB73" s="218"/>
      <c r="AC73" s="218"/>
      <c r="AD73" s="218"/>
    </row>
    <row r="74" spans="1:30" x14ac:dyDescent="0.2">
      <c r="A74" s="221"/>
      <c r="C74" s="221"/>
      <c r="D74" s="349"/>
      <c r="E74" s="349"/>
      <c r="F74" s="361"/>
      <c r="G74" s="361"/>
      <c r="H74" s="361"/>
      <c r="I74" s="361"/>
      <c r="J74" s="349"/>
      <c r="K74" s="349"/>
      <c r="L74" s="350"/>
      <c r="M74" s="350"/>
      <c r="N74" s="350"/>
      <c r="O74" s="350"/>
      <c r="P74" s="349"/>
      <c r="Q74" s="133"/>
      <c r="R74" s="357"/>
      <c r="S74" s="357"/>
      <c r="T74" s="346"/>
      <c r="U74" s="357"/>
      <c r="V74" s="133"/>
      <c r="W74" s="218"/>
      <c r="X74" s="133"/>
      <c r="Y74" s="133"/>
      <c r="Z74" s="133"/>
      <c r="AA74" s="218"/>
      <c r="AB74" s="218"/>
      <c r="AC74" s="218"/>
      <c r="AD74" s="218"/>
    </row>
    <row r="75" spans="1:30" x14ac:dyDescent="0.2">
      <c r="A75" s="220" t="s">
        <v>128</v>
      </c>
      <c r="C75" s="221">
        <v>90</v>
      </c>
      <c r="D75" s="349"/>
      <c r="E75" s="349"/>
      <c r="F75" s="361"/>
      <c r="G75" s="361"/>
      <c r="H75" s="361"/>
      <c r="I75" s="361"/>
      <c r="J75" s="349"/>
      <c r="K75" s="349"/>
      <c r="L75" s="350"/>
      <c r="M75" s="350"/>
      <c r="N75" s="350"/>
      <c r="O75" s="350"/>
      <c r="P75" s="349"/>
      <c r="Q75" s="133"/>
      <c r="R75" s="357"/>
      <c r="S75" s="346"/>
      <c r="T75" s="358"/>
      <c r="U75" s="357"/>
      <c r="V75" s="133"/>
      <c r="W75" s="359"/>
      <c r="X75" s="218"/>
      <c r="Y75" s="218"/>
      <c r="Z75" s="218"/>
      <c r="AA75" s="218"/>
      <c r="AB75" s="218"/>
      <c r="AC75" s="218"/>
      <c r="AD75" s="218"/>
    </row>
    <row r="76" spans="1:30" x14ac:dyDescent="0.2">
      <c r="A76" s="221"/>
      <c r="B76" s="221"/>
      <c r="C76" s="349"/>
      <c r="D76" s="349"/>
      <c r="E76" s="349"/>
      <c r="F76" s="361"/>
      <c r="G76" s="361"/>
      <c r="H76" s="365"/>
      <c r="I76" s="353"/>
      <c r="L76" s="354"/>
      <c r="M76" s="354"/>
      <c r="N76" s="354"/>
      <c r="O76" s="354"/>
    </row>
    <row r="77" spans="1:30" x14ac:dyDescent="0.2">
      <c r="F77" s="353"/>
      <c r="G77" s="353"/>
      <c r="H77" s="353"/>
      <c r="I77" s="353"/>
      <c r="L77" s="354"/>
      <c r="M77" s="354"/>
      <c r="N77" s="354"/>
      <c r="O77" s="354"/>
    </row>
    <row r="79" spans="1:30" ht="13.5" thickBot="1" x14ac:dyDescent="0.25">
      <c r="R79" s="342" t="s">
        <v>4</v>
      </c>
      <c r="S79" s="342" t="s">
        <v>116</v>
      </c>
      <c r="T79" s="342" t="s">
        <v>117</v>
      </c>
    </row>
    <row r="80" spans="1:30" x14ac:dyDescent="0.2">
      <c r="A80" s="187" t="s">
        <v>156</v>
      </c>
      <c r="B80" s="381" t="s">
        <v>172</v>
      </c>
      <c r="C80" s="233">
        <v>2</v>
      </c>
      <c r="D80" s="234">
        <v>1</v>
      </c>
      <c r="E80" s="234">
        <v>0</v>
      </c>
      <c r="F80" s="234">
        <v>0</v>
      </c>
      <c r="G80" s="234">
        <v>2</v>
      </c>
      <c r="H80" s="234" t="s">
        <v>8</v>
      </c>
      <c r="I80" s="235">
        <v>5</v>
      </c>
      <c r="J80" s="196"/>
      <c r="K80" s="194"/>
      <c r="L80" s="194"/>
      <c r="M80" s="194"/>
      <c r="N80" s="194"/>
      <c r="O80" s="194"/>
      <c r="P80" s="195"/>
      <c r="R80" s="342">
        <f>(C80+J80)*14</f>
        <v>28</v>
      </c>
      <c r="S80" s="342">
        <f>(SUM(D80:F80)+SUM(K80:M80))*14</f>
        <v>14</v>
      </c>
      <c r="T80" s="342">
        <f>R80+S80</f>
        <v>42</v>
      </c>
    </row>
    <row r="81" spans="1:20" ht="13.5" thickBot="1" x14ac:dyDescent="0.25">
      <c r="A81" s="373" t="s">
        <v>158</v>
      </c>
      <c r="B81" s="189" t="s">
        <v>173</v>
      </c>
      <c r="C81" s="269"/>
      <c r="D81" s="270"/>
      <c r="E81" s="270"/>
      <c r="F81" s="270"/>
      <c r="G81" s="270"/>
      <c r="H81" s="270"/>
      <c r="I81" s="271"/>
      <c r="J81" s="184">
        <v>2</v>
      </c>
      <c r="K81" s="183">
        <v>1</v>
      </c>
      <c r="L81" s="183">
        <v>0</v>
      </c>
      <c r="M81" s="183">
        <v>0</v>
      </c>
      <c r="N81" s="183">
        <v>2</v>
      </c>
      <c r="O81" s="183" t="s">
        <v>8</v>
      </c>
      <c r="P81" s="186">
        <v>5</v>
      </c>
      <c r="R81" s="342">
        <f>(C81+J81)*14</f>
        <v>28</v>
      </c>
      <c r="S81" s="342">
        <f>(SUM(D81:F81)+SUM(K81:M81))*14</f>
        <v>14</v>
      </c>
      <c r="T81" s="342">
        <f>R81+S81</f>
        <v>42</v>
      </c>
    </row>
    <row r="82" spans="1:20" ht="13.5" thickBot="1" x14ac:dyDescent="0.25">
      <c r="R82" s="342">
        <f>(C82+J82)*14</f>
        <v>0</v>
      </c>
      <c r="S82" s="342">
        <f>(SUM(D82:F82)+SUM(K82:M82))*14</f>
        <v>0</v>
      </c>
      <c r="T82" s="342">
        <f>R82+S82</f>
        <v>0</v>
      </c>
    </row>
    <row r="83" spans="1:20" x14ac:dyDescent="0.2">
      <c r="A83" s="249" t="s">
        <v>157</v>
      </c>
      <c r="B83" s="246" t="s">
        <v>167</v>
      </c>
      <c r="C83" s="250">
        <v>2</v>
      </c>
      <c r="D83" s="251">
        <v>1</v>
      </c>
      <c r="E83" s="251"/>
      <c r="F83" s="251"/>
      <c r="G83" s="251">
        <v>2</v>
      </c>
      <c r="H83" s="251" t="s">
        <v>8</v>
      </c>
      <c r="I83" s="252">
        <v>5</v>
      </c>
      <c r="J83" s="198"/>
      <c r="K83" s="199"/>
      <c r="L83" s="199"/>
      <c r="M83" s="199"/>
      <c r="N83" s="199"/>
      <c r="O83" s="199"/>
      <c r="P83" s="200"/>
      <c r="R83" s="342">
        <f>(C83+J83)*14</f>
        <v>28</v>
      </c>
      <c r="S83" s="342">
        <f>(SUM(D83:F83)+SUM(K83:M83))*14</f>
        <v>14</v>
      </c>
      <c r="T83" s="342">
        <f>R83+S83</f>
        <v>42</v>
      </c>
    </row>
    <row r="84" spans="1:20" ht="13.5" thickBot="1" x14ac:dyDescent="0.25">
      <c r="A84" s="374" t="s">
        <v>159</v>
      </c>
      <c r="B84" s="247" t="s">
        <v>168</v>
      </c>
      <c r="C84" s="256"/>
      <c r="D84" s="257"/>
      <c r="E84" s="257"/>
      <c r="F84" s="257"/>
      <c r="G84" s="257"/>
      <c r="H84" s="257"/>
      <c r="I84" s="258"/>
      <c r="J84" s="259">
        <v>2</v>
      </c>
      <c r="K84" s="257">
        <v>1</v>
      </c>
      <c r="L84" s="257"/>
      <c r="M84" s="257"/>
      <c r="N84" s="257"/>
      <c r="O84" s="257" t="s">
        <v>8</v>
      </c>
      <c r="P84" s="258">
        <v>5</v>
      </c>
      <c r="R84" s="342">
        <f>(C84+J84)*12</f>
        <v>24</v>
      </c>
      <c r="S84" s="342">
        <f>(SUM(D84:F84)+SUM(K84:M84))*12</f>
        <v>12</v>
      </c>
      <c r="T84" s="342">
        <f>R84+S84</f>
        <v>36</v>
      </c>
    </row>
  </sheetData>
  <mergeCells count="56">
    <mergeCell ref="K36:K38"/>
    <mergeCell ref="L36:L38"/>
    <mergeCell ref="M36:M38"/>
    <mergeCell ref="N36:N38"/>
    <mergeCell ref="O36:O38"/>
    <mergeCell ref="P36:P38"/>
    <mergeCell ref="O33:O35"/>
    <mergeCell ref="P33:P35"/>
    <mergeCell ref="C36:C38"/>
    <mergeCell ref="D36:D38"/>
    <mergeCell ref="E36:E38"/>
    <mergeCell ref="F36:F38"/>
    <mergeCell ref="G36:G38"/>
    <mergeCell ref="H36:H38"/>
    <mergeCell ref="I36:I38"/>
    <mergeCell ref="J36:J38"/>
    <mergeCell ref="I33:I35"/>
    <mergeCell ref="J33:J35"/>
    <mergeCell ref="K33:K35"/>
    <mergeCell ref="L33:L35"/>
    <mergeCell ref="M33:M35"/>
    <mergeCell ref="N33:N35"/>
    <mergeCell ref="O12:O14"/>
    <mergeCell ref="P12:P14"/>
    <mergeCell ref="O15:O17"/>
    <mergeCell ref="P15:P17"/>
    <mergeCell ref="C33:C35"/>
    <mergeCell ref="D33:D35"/>
    <mergeCell ref="E33:E35"/>
    <mergeCell ref="F33:F35"/>
    <mergeCell ref="G33:G35"/>
    <mergeCell ref="H33:H35"/>
    <mergeCell ref="I15:I17"/>
    <mergeCell ref="J15:J17"/>
    <mergeCell ref="C12:C14"/>
    <mergeCell ref="D12:D14"/>
    <mergeCell ref="E12:E14"/>
    <mergeCell ref="F12:F14"/>
    <mergeCell ref="G12:G14"/>
    <mergeCell ref="H12:H14"/>
    <mergeCell ref="I12:I14"/>
    <mergeCell ref="J12:J14"/>
    <mergeCell ref="C15:C17"/>
    <mergeCell ref="D15:D17"/>
    <mergeCell ref="E15:E17"/>
    <mergeCell ref="F15:F17"/>
    <mergeCell ref="G15:G17"/>
    <mergeCell ref="H15:H17"/>
    <mergeCell ref="K15:K17"/>
    <mergeCell ref="L15:L17"/>
    <mergeCell ref="M15:M17"/>
    <mergeCell ref="N15:N17"/>
    <mergeCell ref="K12:K14"/>
    <mergeCell ref="L12:L14"/>
    <mergeCell ref="M12:M14"/>
    <mergeCell ref="N12: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7</vt:i4>
      </vt:variant>
      <vt:variant>
        <vt:lpstr>Zone denumite</vt:lpstr>
      </vt:variant>
      <vt:variant>
        <vt:i4>6</vt:i4>
      </vt:variant>
    </vt:vector>
  </HeadingPairs>
  <TitlesOfParts>
    <vt:vector size="13" baseType="lpstr">
      <vt:lpstr>pagina 1</vt:lpstr>
      <vt:lpstr>an I</vt:lpstr>
      <vt:lpstr>an II</vt:lpstr>
      <vt:lpstr>Competente</vt:lpstr>
      <vt:lpstr>Bilant</vt:lpstr>
      <vt:lpstr>Tabel competente</vt:lpstr>
      <vt:lpstr>Calcule</vt:lpstr>
      <vt:lpstr>'an I'!Zona_de_imprimat</vt:lpstr>
      <vt:lpstr>'an II'!Zona_de_imprimat</vt:lpstr>
      <vt:lpstr>Bilant!Zona_de_imprimat</vt:lpstr>
      <vt:lpstr>Competente!Zona_de_imprimat</vt:lpstr>
      <vt:lpstr>'pagina 1'!Zona_de_imprimat</vt:lpstr>
      <vt:lpstr>'Tabel competente'!Zona_de_imprimat</vt:lpstr>
    </vt:vector>
  </TitlesOfParts>
  <Company>Universitatea Suceava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Oana</dc:creator>
  <cp:lastModifiedBy>User</cp:lastModifiedBy>
  <cp:lastPrinted>2024-04-10T06:01:49Z</cp:lastPrinted>
  <dcterms:created xsi:type="dcterms:W3CDTF">1998-09-29T12:25:23Z</dcterms:created>
  <dcterms:modified xsi:type="dcterms:W3CDTF">2024-04-15T10:43:05Z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2F1E1603">
    <vt:lpwstr/>
  </property>
  <property fmtid="{D5CDD505-2E9C-101B-9397-08002B2CF9AE}" pid="3" name="IVIDC">
    <vt:lpwstr/>
  </property>
  <property fmtid="{D5CDD505-2E9C-101B-9397-08002B2CF9AE}" pid="4" name="IVID362F13E8">
    <vt:lpwstr/>
  </property>
  <property fmtid="{D5CDD505-2E9C-101B-9397-08002B2CF9AE}" pid="5" name="IVID3A3618F1">
    <vt:lpwstr/>
  </property>
  <property fmtid="{D5CDD505-2E9C-101B-9397-08002B2CF9AE}" pid="6" name="IVID15E41318">
    <vt:lpwstr/>
  </property>
  <property fmtid="{D5CDD505-2E9C-101B-9397-08002B2CF9AE}" pid="7" name="IVID181914D9">
    <vt:lpwstr/>
  </property>
  <property fmtid="{D5CDD505-2E9C-101B-9397-08002B2CF9AE}" pid="8" name="IVID155815FB">
    <vt:lpwstr/>
  </property>
  <property fmtid="{D5CDD505-2E9C-101B-9397-08002B2CF9AE}" pid="9" name="IVIDD091BF0">
    <vt:lpwstr/>
  </property>
  <property fmtid="{D5CDD505-2E9C-101B-9397-08002B2CF9AE}" pid="10" name="IVID344CCFFC">
    <vt:lpwstr/>
  </property>
  <property fmtid="{D5CDD505-2E9C-101B-9397-08002B2CF9AE}" pid="11" name="IVID1A7D12ED">
    <vt:lpwstr/>
  </property>
  <property fmtid="{D5CDD505-2E9C-101B-9397-08002B2CF9AE}" pid="12" name="IVID1B2115FE">
    <vt:lpwstr/>
  </property>
  <property fmtid="{D5CDD505-2E9C-101B-9397-08002B2CF9AE}" pid="13" name="IVID35431BD0">
    <vt:lpwstr/>
  </property>
  <property fmtid="{D5CDD505-2E9C-101B-9397-08002B2CF9AE}" pid="14" name="IVID4637A884">
    <vt:lpwstr/>
  </property>
  <property fmtid="{D5CDD505-2E9C-101B-9397-08002B2CF9AE}" pid="15" name="IVID127C14F5">
    <vt:lpwstr/>
  </property>
  <property fmtid="{D5CDD505-2E9C-101B-9397-08002B2CF9AE}" pid="16" name="IVID1834F0DD">
    <vt:lpwstr/>
  </property>
  <property fmtid="{D5CDD505-2E9C-101B-9397-08002B2CF9AE}" pid="17" name="IVID312119E0">
    <vt:lpwstr/>
  </property>
  <property fmtid="{D5CDD505-2E9C-101B-9397-08002B2CF9AE}" pid="18" name="IVID3D2819F8">
    <vt:lpwstr/>
  </property>
  <property fmtid="{D5CDD505-2E9C-101B-9397-08002B2CF9AE}" pid="19" name="IVID2A3708F4">
    <vt:lpwstr/>
  </property>
  <property fmtid="{D5CDD505-2E9C-101B-9397-08002B2CF9AE}" pid="20" name="IVIDD631307">
    <vt:lpwstr/>
  </property>
  <property fmtid="{D5CDD505-2E9C-101B-9397-08002B2CF9AE}" pid="21" name="IVID10231BE6">
    <vt:lpwstr/>
  </property>
  <property fmtid="{D5CDD505-2E9C-101B-9397-08002B2CF9AE}" pid="22" name="IVID1C180FE9">
    <vt:lpwstr/>
  </property>
  <property fmtid="{D5CDD505-2E9C-101B-9397-08002B2CF9AE}" pid="23" name="IVID10E61F36">
    <vt:lpwstr/>
  </property>
</Properties>
</file>