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A3A491F-67CB-4D34-8F4F-352FA7D4C9D1}" xr6:coauthVersionLast="47" xr6:coauthVersionMax="47" xr10:uidLastSave="{00000000-0000-0000-0000-000000000000}"/>
  <bookViews>
    <workbookView xWindow="-108" yWindow="-108" windowWidth="23256" windowHeight="12576" activeTab="8" xr2:uid="{00000000-000D-0000-FFFF-FFFF00000000}"/>
  </bookViews>
  <sheets>
    <sheet name="pagina_1" sheetId="1" r:id="rId1"/>
    <sheet name="an_I" sheetId="2" r:id="rId2"/>
    <sheet name="an_II" sheetId="3" r:id="rId3"/>
    <sheet name="an_III" sheetId="4" r:id="rId4"/>
    <sheet name="Bilant" sheetId="5" r:id="rId5"/>
    <sheet name="COMPETENTE" sheetId="6" r:id="rId6"/>
    <sheet name="Suprapuneri" sheetId="11" r:id="rId7"/>
    <sheet name="Repartizare" sheetId="8" r:id="rId8"/>
    <sheet name="rezultatele învăţării " sheetId="9" r:id="rId9"/>
  </sheets>
  <definedNames>
    <definedName name="Cerceteaza" localSheetId="5">!#REF!</definedName>
    <definedName name="Granita" localSheetId="5">!#REF!</definedName>
    <definedName name="Obiective" localSheetId="5">!#REF!</definedName>
    <definedName name="_xlnm.Print_Area" localSheetId="1">an_I!$A$1:$R$62</definedName>
    <definedName name="_xlnm.Print_Area" localSheetId="2">an_II!$A$1:$Q$63</definedName>
    <definedName name="_xlnm.Print_Area" localSheetId="3">an_III!$A$1:$Q$60</definedName>
    <definedName name="_xlnm.Print_Area" localSheetId="4">Bilant!$A$1:$I$46</definedName>
    <definedName name="_xlnm.Print_Area" localSheetId="5">COMPETENTE!$A$1:$C$41</definedName>
    <definedName name="Proiecteaza" localSheetId="5">!#REF!</definedName>
  </definedNames>
  <calcPr calcId="191029"/>
</workbook>
</file>

<file path=xl/calcChain.xml><?xml version="1.0" encoding="utf-8"?>
<calcChain xmlns="http://schemas.openxmlformats.org/spreadsheetml/2006/main">
  <c r="C43" i="11" l="1"/>
  <c r="C44" i="11" s="1"/>
  <c r="C45" i="11" s="1"/>
  <c r="C42" i="11"/>
  <c r="D26" i="5" l="1"/>
  <c r="E24" i="5" s="1"/>
  <c r="Y20" i="8"/>
  <c r="Y26" i="8"/>
  <c r="Y27" i="8"/>
  <c r="Y29" i="8"/>
  <c r="Y30" i="8"/>
  <c r="Y34" i="8"/>
  <c r="Y18" i="8"/>
  <c r="E23" i="5" l="1"/>
  <c r="X19" i="8"/>
  <c r="Y19" i="8" s="1"/>
  <c r="X21" i="8"/>
  <c r="Y21" i="8" s="1"/>
  <c r="Y22" i="8"/>
  <c r="X23" i="8"/>
  <c r="Y23" i="8" s="1"/>
  <c r="X24" i="8"/>
  <c r="Y24" i="8" s="1"/>
  <c r="X25" i="8"/>
  <c r="Y25" i="8" s="1"/>
  <c r="X28" i="8"/>
  <c r="Y28" i="8" s="1"/>
  <c r="Y35" i="8"/>
  <c r="Y36" i="8"/>
  <c r="X38" i="8"/>
  <c r="Y38" i="8" s="1"/>
  <c r="Y39" i="8"/>
  <c r="X40" i="8"/>
  <c r="Y40" i="8" s="1"/>
  <c r="X41" i="8"/>
  <c r="Y41" i="8" s="1"/>
  <c r="Y42" i="8"/>
  <c r="Y43" i="8"/>
  <c r="Y44" i="8"/>
  <c r="X45" i="8"/>
  <c r="Y45" i="8" s="1"/>
  <c r="X46" i="8"/>
  <c r="Y46" i="8" s="1"/>
  <c r="Y47" i="8"/>
  <c r="Y48" i="8"/>
  <c r="X52" i="8"/>
  <c r="Y52" i="8" s="1"/>
  <c r="X53" i="8"/>
  <c r="Y53" i="8" s="1"/>
  <c r="X54" i="8"/>
  <c r="Y54" i="8" s="1"/>
  <c r="X55" i="8"/>
  <c r="Y55" i="8" s="1"/>
  <c r="Y56" i="8"/>
  <c r="X57" i="8"/>
  <c r="Y57" i="8" s="1"/>
  <c r="X58" i="8"/>
  <c r="Y58" i="8" s="1"/>
  <c r="X59" i="8"/>
  <c r="Y59" i="8" s="1"/>
  <c r="X60" i="8"/>
  <c r="Y60" i="8" s="1"/>
  <c r="X61" i="8"/>
  <c r="Y61" i="8" s="1"/>
  <c r="X62" i="8"/>
  <c r="Y62" i="8" s="1"/>
  <c r="Y63" i="8"/>
  <c r="X64" i="8"/>
  <c r="Y64" i="8" s="1"/>
  <c r="X65" i="8"/>
  <c r="Y65" i="8" s="1"/>
  <c r="X66" i="8"/>
  <c r="Y66" i="8" s="1"/>
  <c r="Y67" i="8"/>
  <c r="Y68" i="8"/>
  <c r="X69" i="8"/>
  <c r="Y69" i="8" s="1"/>
  <c r="X70" i="8"/>
  <c r="Y70" i="8" s="1"/>
  <c r="X71" i="8"/>
  <c r="Y71" i="8" s="1"/>
  <c r="X72" i="8"/>
  <c r="Y72" i="8" s="1"/>
  <c r="X73" i="8"/>
  <c r="Y73" i="8" s="1"/>
  <c r="Y74" i="8"/>
  <c r="X75" i="8"/>
  <c r="Y75" i="8" s="1"/>
  <c r="X76" i="8"/>
  <c r="Y76" i="8" s="1"/>
  <c r="M26" i="3"/>
  <c r="O56" i="3"/>
  <c r="H54" i="3"/>
  <c r="H56" i="3" s="1"/>
  <c r="O44" i="2"/>
  <c r="H44" i="2"/>
  <c r="H16" i="2"/>
  <c r="H41" i="4" l="1"/>
  <c r="O28" i="2"/>
  <c r="O47" i="2" s="1"/>
  <c r="O25" i="4"/>
  <c r="H25" i="4"/>
  <c r="X77" i="8"/>
  <c r="Y37" i="8"/>
  <c r="H26" i="3"/>
  <c r="O45" i="3"/>
  <c r="H45" i="3"/>
  <c r="O41" i="4"/>
  <c r="O26" i="3"/>
  <c r="H28" i="2"/>
  <c r="H47" i="2" s="1"/>
  <c r="H44" i="4" l="1"/>
  <c r="O44" i="4"/>
  <c r="O48" i="3"/>
  <c r="H48" i="3"/>
  <c r="D34" i="5"/>
  <c r="G44" i="5"/>
  <c r="E45" i="5"/>
  <c r="F45" i="5"/>
  <c r="D45" i="5"/>
  <c r="L44" i="2" l="1"/>
  <c r="E44" i="2"/>
  <c r="G43" i="5" l="1"/>
  <c r="G42" i="5"/>
  <c r="Q57" i="4"/>
  <c r="L57" i="4"/>
  <c r="K57" i="4"/>
  <c r="J57" i="4"/>
  <c r="E57" i="4"/>
  <c r="D57" i="4"/>
  <c r="Q41" i="4"/>
  <c r="L41" i="4"/>
  <c r="K41" i="4"/>
  <c r="J41" i="4"/>
  <c r="E41" i="4"/>
  <c r="D41" i="4"/>
  <c r="Q25" i="4"/>
  <c r="L25" i="4"/>
  <c r="K25" i="4"/>
  <c r="J25" i="4"/>
  <c r="E25" i="4"/>
  <c r="D25" i="4"/>
  <c r="Q56" i="3"/>
  <c r="L56" i="3"/>
  <c r="K56" i="3"/>
  <c r="J56" i="3"/>
  <c r="E56" i="3"/>
  <c r="D56" i="3"/>
  <c r="Q45" i="3"/>
  <c r="M45" i="3"/>
  <c r="M48" i="3" s="1"/>
  <c r="L45" i="3"/>
  <c r="K45" i="3"/>
  <c r="J45" i="3"/>
  <c r="F48" i="3"/>
  <c r="E45" i="3"/>
  <c r="D45" i="3"/>
  <c r="Q26" i="3"/>
  <c r="L26" i="3"/>
  <c r="K26" i="3"/>
  <c r="J26" i="3"/>
  <c r="E26" i="3"/>
  <c r="D26" i="3"/>
  <c r="Q55" i="2"/>
  <c r="M55" i="2"/>
  <c r="L55" i="2"/>
  <c r="K55" i="2"/>
  <c r="J55" i="2"/>
  <c r="F55" i="2"/>
  <c r="E55" i="2"/>
  <c r="D55" i="2"/>
  <c r="Q44" i="2"/>
  <c r="K45" i="2"/>
  <c r="J44" i="2"/>
  <c r="D45" i="2"/>
  <c r="Q28" i="2"/>
  <c r="M28" i="2"/>
  <c r="L28" i="2"/>
  <c r="L47" i="2" s="1"/>
  <c r="K28" i="2"/>
  <c r="K47" i="2" s="1"/>
  <c r="J28" i="2"/>
  <c r="E28" i="2"/>
  <c r="E47" i="2" s="1"/>
  <c r="D28" i="2"/>
  <c r="G45" i="5" l="1"/>
  <c r="H44" i="5" s="1"/>
  <c r="D44" i="4"/>
  <c r="L44" i="4"/>
  <c r="L48" i="3"/>
  <c r="D48" i="3"/>
  <c r="J47" i="2"/>
  <c r="M47" i="2"/>
  <c r="K48" i="2" s="1"/>
  <c r="I13" i="5" s="1"/>
  <c r="Q47" i="2"/>
  <c r="D56" i="2"/>
  <c r="D35" i="5"/>
  <c r="K29" i="2"/>
  <c r="D46" i="3"/>
  <c r="D57" i="3"/>
  <c r="K56" i="2"/>
  <c r="D29" i="2"/>
  <c r="F47" i="2"/>
  <c r="K57" i="3"/>
  <c r="K46" i="3"/>
  <c r="J48" i="3"/>
  <c r="E44" i="4"/>
  <c r="Q48" i="3"/>
  <c r="K58" i="4"/>
  <c r="K27" i="3"/>
  <c r="E48" i="3"/>
  <c r="D33" i="5"/>
  <c r="J44" i="4"/>
  <c r="D26" i="4"/>
  <c r="K26" i="4"/>
  <c r="K42" i="4"/>
  <c r="Q44" i="4"/>
  <c r="D32" i="5"/>
  <c r="D42" i="4"/>
  <c r="D58" i="4"/>
  <c r="K44" i="4"/>
  <c r="G36" i="5"/>
  <c r="K48" i="3"/>
  <c r="D27" i="3"/>
  <c r="D47" i="2"/>
  <c r="H36" i="5"/>
  <c r="D27" i="5" l="1"/>
  <c r="H42" i="5"/>
  <c r="H43" i="5"/>
  <c r="D45" i="4"/>
  <c r="H15" i="5" s="1"/>
  <c r="K49" i="3"/>
  <c r="I14" i="5" s="1"/>
  <c r="K45" i="4"/>
  <c r="I15" i="5" s="1"/>
  <c r="D49" i="3"/>
  <c r="H14" i="5" s="1"/>
  <c r="D48" i="2"/>
  <c r="H13" i="5" s="1"/>
  <c r="D36" i="5"/>
  <c r="E33" i="5" s="1"/>
  <c r="D38" i="5"/>
  <c r="E32" i="5" l="1"/>
  <c r="E35" i="5"/>
  <c r="D28" i="5"/>
  <c r="E27" i="5" s="1"/>
  <c r="E36" i="5" l="1"/>
  <c r="E2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X77" authorId="0" shapeId="0" xr:uid="{37C01338-C606-4D8E-B4D7-BE1B45B11C4C}">
      <text>
        <r>
          <rPr>
            <b/>
            <sz val="9"/>
            <color indexed="81"/>
            <rFont val="Segoe UI"/>
            <charset val="1"/>
          </rPr>
          <t>User:</t>
        </r>
        <r>
          <rPr>
            <sz val="9"/>
            <color indexed="81"/>
            <rFont val="Segoe UI"/>
            <charset val="1"/>
          </rPr>
          <t xml:space="preserve">
Suma calculeaza disciplinele optionale o data si nu include disciplinele facultative.</t>
        </r>
      </text>
    </comment>
  </commentList>
</comments>
</file>

<file path=xl/sharedStrings.xml><?xml version="1.0" encoding="utf-8"?>
<sst xmlns="http://schemas.openxmlformats.org/spreadsheetml/2006/main" count="795" uniqueCount="425">
  <si>
    <t>Universitatea ,,Ştefan cel Mare" Suceava</t>
  </si>
  <si>
    <t>PLAN DE ÎNVĂŢĂMÂNT</t>
  </si>
  <si>
    <t>Domeniul: Relaţii internaţionale şi studii europene</t>
  </si>
  <si>
    <t>Programul de studiu: Relaţii internaţionale şi studii europene</t>
  </si>
  <si>
    <t>Forma de învăţământ: cu frecvenţă</t>
  </si>
  <si>
    <t>Durata studiilor: 3 ani</t>
  </si>
  <si>
    <t>Cerinţe pentru obţinerea diplomei:</t>
  </si>
  <si>
    <t>credite la discipline obligatorii și opționale</t>
  </si>
  <si>
    <t>credite la disciplina Educație fizică</t>
  </si>
  <si>
    <t>credite la examenul de licență</t>
  </si>
  <si>
    <t>Universitatea ,,Ştefan cel Mare" din Suceava</t>
  </si>
  <si>
    <t>PLAN  DE ÎNVĂŢĂMÂNT</t>
  </si>
  <si>
    <t>ANUL I</t>
  </si>
  <si>
    <t>Nr. crt.</t>
  </si>
  <si>
    <t>Discipline obligatorii</t>
  </si>
  <si>
    <t>Cod disciplină USV.FIG.RISE.</t>
  </si>
  <si>
    <t>Sem. 1</t>
  </si>
  <si>
    <t>Sem. 2</t>
  </si>
  <si>
    <t>C</t>
  </si>
  <si>
    <t>S</t>
  </si>
  <si>
    <t>L</t>
  </si>
  <si>
    <t>P</t>
  </si>
  <si>
    <t>I*</t>
  </si>
  <si>
    <t>Forma verificare</t>
  </si>
  <si>
    <t>Nr. credite</t>
  </si>
  <si>
    <t>Introducere în studiul relaţiilor internaţionale și Studii de securitate</t>
  </si>
  <si>
    <t>DF0101</t>
  </si>
  <si>
    <t>E</t>
  </si>
  <si>
    <t>Gândire critică</t>
  </si>
  <si>
    <t>DF0102</t>
  </si>
  <si>
    <t>Introducere în studii europene</t>
  </si>
  <si>
    <t>DS0103</t>
  </si>
  <si>
    <t>Introducere în ştiinţe politice</t>
  </si>
  <si>
    <t>DS0104</t>
  </si>
  <si>
    <t>DS0105</t>
  </si>
  <si>
    <t>Istoria integrării europene</t>
  </si>
  <si>
    <t>DF0207</t>
  </si>
  <si>
    <t>Teorii ale relaţiilor internaţionale</t>
  </si>
  <si>
    <t>Sociologia relaţiilor internaţionale</t>
  </si>
  <si>
    <t>Civilizaţia europeană medievală</t>
  </si>
  <si>
    <t>DS0210</t>
  </si>
  <si>
    <t>Informatică aplicată</t>
  </si>
  <si>
    <t>Total ore obligatorii pe săptămână</t>
  </si>
  <si>
    <t>Discipline optionale</t>
  </si>
  <si>
    <t>Total ore opţionale pe săptămână</t>
  </si>
  <si>
    <t>1C</t>
  </si>
  <si>
    <t>RECAPITULAŢIE</t>
  </si>
  <si>
    <t>5E, 2C</t>
  </si>
  <si>
    <t>Discipline facultative</t>
  </si>
  <si>
    <t>Cod disciplină USV...</t>
  </si>
  <si>
    <t>DC0217</t>
  </si>
  <si>
    <t>Psihologia educaţiei</t>
  </si>
  <si>
    <t>Pedagogie I</t>
  </si>
  <si>
    <t>Total ore facultative pe săptămână</t>
  </si>
  <si>
    <t>1E, 1C</t>
  </si>
  <si>
    <t>I* - ore de studiu individual</t>
  </si>
  <si>
    <t>** Fără promovarea disciplinei Educație fizică nu se poate intra în licență</t>
  </si>
  <si>
    <t>Rector,                        Decan,                     Director departament,                     Responsabil program de studii,</t>
  </si>
  <si>
    <t>ANUL II</t>
  </si>
  <si>
    <t>Sem. 3</t>
  </si>
  <si>
    <t>Sem. 4</t>
  </si>
  <si>
    <t>Drept internaţional</t>
  </si>
  <si>
    <t>DF0301</t>
  </si>
  <si>
    <t>Metodologii de cercetare în științele sociale</t>
  </si>
  <si>
    <t>DF0302</t>
  </si>
  <si>
    <t>Europa modernă: procese socio-economice şi politice</t>
  </si>
  <si>
    <t>DS0303</t>
  </si>
  <si>
    <t>Ideologii politice în epoca contemporană</t>
  </si>
  <si>
    <t>DS0304</t>
  </si>
  <si>
    <t>Probleme fundamentale ale lumii contemporane</t>
  </si>
  <si>
    <t>DF0405</t>
  </si>
  <si>
    <t>DF0406</t>
  </si>
  <si>
    <t>Guvernanţa internațională și regională</t>
  </si>
  <si>
    <t>Construcţie europeană</t>
  </si>
  <si>
    <t>VP</t>
  </si>
  <si>
    <t>4E, 1C</t>
  </si>
  <si>
    <t>Studii de arie. Regionalism: Asia</t>
  </si>
  <si>
    <t>Analiza conflictelor internaţionale</t>
  </si>
  <si>
    <t>DS0311</t>
  </si>
  <si>
    <t>Metodologii în studiul Relațiilor Internaționale</t>
  </si>
  <si>
    <t>Metodologii în studiul Stiintelor Politice</t>
  </si>
  <si>
    <t>DD0313</t>
  </si>
  <si>
    <t>DC0315</t>
  </si>
  <si>
    <t>DC0417</t>
  </si>
  <si>
    <t>Introducere în politicile comune ale UE</t>
  </si>
  <si>
    <t>Introducere în guvernanța UE</t>
  </si>
  <si>
    <t>3C</t>
  </si>
  <si>
    <t>Pedagogie II</t>
  </si>
  <si>
    <t>Didactica specialităţii</t>
  </si>
  <si>
    <t>ANUL III</t>
  </si>
  <si>
    <t>Sem. 5</t>
  </si>
  <si>
    <t>Sem. 6</t>
  </si>
  <si>
    <t>Comunicare politica</t>
  </si>
  <si>
    <t>Politică externă şi diplomaţie</t>
  </si>
  <si>
    <t>DS0502</t>
  </si>
  <si>
    <t>Securitate europeană și problematica minorităților naționale și etnice</t>
  </si>
  <si>
    <t>DS0503</t>
  </si>
  <si>
    <t>Economie europeană</t>
  </si>
  <si>
    <t>DF0604</t>
  </si>
  <si>
    <t>DF0605</t>
  </si>
  <si>
    <t>Drept internațional și comunitar</t>
  </si>
  <si>
    <t>Introducere în geopolitică</t>
  </si>
  <si>
    <t>DS0607</t>
  </si>
  <si>
    <t>Elaborarea lucrării de licenţă (2 săptămâni)</t>
  </si>
  <si>
    <t>DS0608</t>
  </si>
  <si>
    <t>DS0509</t>
  </si>
  <si>
    <t>DS0510</t>
  </si>
  <si>
    <t>Globalism şi globalizare</t>
  </si>
  <si>
    <t>DS0511</t>
  </si>
  <si>
    <t>Filosofia unificării europene</t>
  </si>
  <si>
    <t>DS0512</t>
  </si>
  <si>
    <t>Economie internațională</t>
  </si>
  <si>
    <t>Doctrine economice</t>
  </si>
  <si>
    <t>Negociere şi mediere în relaţiile internaţionale</t>
  </si>
  <si>
    <t>DS0617</t>
  </si>
  <si>
    <t>Studii de arie. Cooperare transfrontaliera</t>
  </si>
  <si>
    <t>DS0618</t>
  </si>
  <si>
    <t>2E, 1C</t>
  </si>
  <si>
    <t>Mediul și schimbările climatice</t>
  </si>
  <si>
    <t>Practică pedagogică (în învăţământul preuniversitar obligatoriu) (1)</t>
  </si>
  <si>
    <t>Managementul clasei de elevi</t>
  </si>
  <si>
    <t>Practică pedagogică (în învăţământul preuniversitar obligatoriu) (2)</t>
  </si>
  <si>
    <t>Evaluare finală - Portofoliu didactic</t>
  </si>
  <si>
    <t>2C</t>
  </si>
  <si>
    <t>Structura anului universitar</t>
  </si>
  <si>
    <t>Nr. săptămâni</t>
  </si>
  <si>
    <t>Nr. ore pratică</t>
  </si>
  <si>
    <t xml:space="preserve"> Nr.ore fizice
pe săptămână*</t>
  </si>
  <si>
    <t>Anul de studii</t>
  </si>
  <si>
    <t>Sem. I</t>
  </si>
  <si>
    <t>Sem. II</t>
  </si>
  <si>
    <t>I</t>
  </si>
  <si>
    <t>II</t>
  </si>
  <si>
    <t>III</t>
  </si>
  <si>
    <t>*Discipline obligatorii + opţionale</t>
  </si>
  <si>
    <t xml:space="preserve">                                  BILANŢ</t>
  </si>
  <si>
    <t>CATEGORIA DISCIPLINEI</t>
  </si>
  <si>
    <t>Total nr. ore
fizice</t>
  </si>
  <si>
    <t>%</t>
  </si>
  <si>
    <t>realizat</t>
  </si>
  <si>
    <t>recom.</t>
  </si>
  <si>
    <t>DISCIPLINE OBLIGATORII</t>
  </si>
  <si>
    <t>70-80</t>
  </si>
  <si>
    <t>DISCIPLINE OPŢIONALE</t>
  </si>
  <si>
    <t>20-30</t>
  </si>
  <si>
    <t>TOTAL Obligatorii şi opţionale</t>
  </si>
  <si>
    <t>DISCIPLINE FACULTATIVE</t>
  </si>
  <si>
    <t>TOTAL Ore program de studiu</t>
  </si>
  <si>
    <t>Nr. de ore</t>
  </si>
  <si>
    <t>Curs</t>
  </si>
  <si>
    <t>Aplicaţii</t>
  </si>
  <si>
    <t>DISCIPLINE FUNDAMENTALE</t>
  </si>
  <si>
    <t>DISCIPLINE ÎN DOMENIU</t>
  </si>
  <si>
    <t>55-65</t>
  </si>
  <si>
    <t>DISCIPLINE DE SPECIALITATE</t>
  </si>
  <si>
    <t>DISCIPLINE COMPLEMENTARE</t>
  </si>
  <si>
    <t>5-15</t>
  </si>
  <si>
    <t>NUMĂR ORE CURS / ORE APLICAŢII</t>
  </si>
  <si>
    <t>Nr.</t>
  </si>
  <si>
    <t>Forma de</t>
  </si>
  <si>
    <t>Nr. forme de verificare</t>
  </si>
  <si>
    <t>Total</t>
  </si>
  <si>
    <t>crt.</t>
  </si>
  <si>
    <t>verificare</t>
  </si>
  <si>
    <t>An I</t>
  </si>
  <si>
    <t>An II</t>
  </si>
  <si>
    <t>An III</t>
  </si>
  <si>
    <t>Examen</t>
  </si>
  <si>
    <t>Colocviu</t>
  </si>
  <si>
    <t>TOTAL</t>
  </si>
  <si>
    <t>Competenţe profesionale</t>
  </si>
  <si>
    <t>Rector,                         Decan,                     Director departament,          Responsabil program de studii,</t>
  </si>
  <si>
    <t>DD0501</t>
  </si>
  <si>
    <t>DS0615</t>
  </si>
  <si>
    <t>Practica</t>
  </si>
  <si>
    <t xml:space="preserve">Prof. univ. dr. </t>
  </si>
  <si>
    <t xml:space="preserve">PLAN  DE ÎNVĂŢĂMÂNT </t>
  </si>
  <si>
    <t>Domeniul: Istorie</t>
  </si>
  <si>
    <t>Programul de studiu: Conversie Istorie</t>
  </si>
  <si>
    <t>Ciclul de studii: licență</t>
  </si>
  <si>
    <t>Forma de învăţământ: cu frecvență</t>
  </si>
  <si>
    <t>Durata studiilor: 2 ani</t>
  </si>
  <si>
    <t>Grila competențelor</t>
  </si>
  <si>
    <t xml:space="preserve">             Repartizarea pe discipline a creditelor acumulate în funcție de creditele alocate pentru fiecare dintre competențele atribuite.</t>
  </si>
  <si>
    <t>Nr. Crt.</t>
  </si>
  <si>
    <t>Denumire disciplină</t>
  </si>
  <si>
    <t xml:space="preserve"> Denumire competențe</t>
  </si>
  <si>
    <t>CP1</t>
  </si>
  <si>
    <t>CP2</t>
  </si>
  <si>
    <t>CP5</t>
  </si>
  <si>
    <t>CP6</t>
  </si>
  <si>
    <t>CT1</t>
  </si>
  <si>
    <t>CT2</t>
  </si>
  <si>
    <t>CT3</t>
  </si>
  <si>
    <t>Total credite</t>
  </si>
  <si>
    <t>Decan,</t>
  </si>
  <si>
    <t>Director departament,</t>
  </si>
  <si>
    <t>Responsabil program de studii,</t>
  </si>
  <si>
    <t xml:space="preserve">Prof. univ. dr.  </t>
  </si>
  <si>
    <t>Florin PINTESCU</t>
  </si>
  <si>
    <t>Gheorghe ONIȘORU</t>
  </si>
  <si>
    <t>3 ani</t>
  </si>
  <si>
    <t>Ciclu de învăţământ: licenţă</t>
  </si>
  <si>
    <t>Ciclu de studii: licenţă</t>
  </si>
  <si>
    <t>de studii: licenţă</t>
  </si>
  <si>
    <t>Valabil începând cu anul universitar 2025/2026</t>
  </si>
  <si>
    <t xml:space="preserve">Durata studiilor: 3 ani </t>
  </si>
  <si>
    <t xml:space="preserve">Practică de specialitate </t>
  </si>
  <si>
    <t>Practica de specialitate</t>
  </si>
  <si>
    <t>4E</t>
  </si>
  <si>
    <t>4E, 3C</t>
  </si>
  <si>
    <t>3E, 1C</t>
  </si>
  <si>
    <t>Conf. univ. dr. Radu Florian BRUJA</t>
  </si>
  <si>
    <t xml:space="preserve">                   Prof. univ. dr.                              Prof. univ. dr.                      Prof. univ. dr.                               Conf. univ. dr.</t>
  </si>
  <si>
    <t xml:space="preserve">              Mihai DIMIAN                   Florin PINTESCU                Gheorghe ONIŞORU                Radu Florian BRUJA                </t>
  </si>
  <si>
    <t xml:space="preserve">Mihai DIMIAN         Florin PINTESCU           Gheorghe ONIŞORU                            Radu Florian BRUJA                </t>
  </si>
  <si>
    <t>Structuri și strategii politice în lumea antică</t>
  </si>
  <si>
    <t>Istoria relaţiilor internaţionale. Sisteme de state în Antichitate</t>
  </si>
  <si>
    <t>Istoria relaţiilor internaţionale. Sisteme de state în Evul Mediu</t>
  </si>
  <si>
    <t>Istoria Relatiilor Internationale. Ordinea westphalică</t>
  </si>
  <si>
    <t>Procesul decizional în Uniunea Europeană</t>
  </si>
  <si>
    <t>DC0418</t>
  </si>
  <si>
    <t>Instituții și organizații internaționale</t>
  </si>
  <si>
    <t>DS0616</t>
  </si>
  <si>
    <t>DS0513</t>
  </si>
  <si>
    <t>DS0514</t>
  </si>
  <si>
    <t>Studii de arie specifice: Politici Regionale</t>
  </si>
  <si>
    <t xml:space="preserve">CP3 </t>
  </si>
  <si>
    <t>CP 4</t>
  </si>
  <si>
    <t>CP7</t>
  </si>
  <si>
    <t>CP8</t>
  </si>
  <si>
    <t>CP9</t>
  </si>
  <si>
    <t>CP11</t>
  </si>
  <si>
    <t>CP 10</t>
  </si>
  <si>
    <t>CP12</t>
  </si>
  <si>
    <t>CP13</t>
  </si>
  <si>
    <t>CP14</t>
  </si>
  <si>
    <t>CP15</t>
  </si>
  <si>
    <t>CP16</t>
  </si>
  <si>
    <t>CP17</t>
  </si>
  <si>
    <t>CP18</t>
  </si>
  <si>
    <t>Antreprenoriat</t>
  </si>
  <si>
    <t>DC0419</t>
  </si>
  <si>
    <t>Educaţie fizică</t>
  </si>
  <si>
    <t>DC0212</t>
  </si>
  <si>
    <t>DPPD NIV1 DF 0101</t>
  </si>
  <si>
    <t>DPPD NIV1 DF 0202</t>
  </si>
  <si>
    <t>Discipline facultative Modul DPPD</t>
  </si>
  <si>
    <t>DC0408</t>
  </si>
  <si>
    <t>DS0410</t>
  </si>
  <si>
    <t>DC0316</t>
  </si>
  <si>
    <t>Discipline facultative. Modul DPPD</t>
  </si>
  <si>
    <t>DPPD NIV1 DF 0303</t>
  </si>
  <si>
    <t>Stat, Societate şi Religie</t>
  </si>
  <si>
    <t>DPPD NIV1 DS 0507</t>
  </si>
  <si>
    <t>DPPD NIV1 DS 0608</t>
  </si>
  <si>
    <t>DPPD NIV1 DS 0508</t>
  </si>
  <si>
    <t>Competenţe transversale</t>
  </si>
  <si>
    <t>DC0106</t>
  </si>
  <si>
    <t>5E, 1VP</t>
  </si>
  <si>
    <t>5E, 1C,
1VP</t>
  </si>
  <si>
    <t>DF0208</t>
  </si>
  <si>
    <t>DS0211</t>
  </si>
  <si>
    <t>DC0213</t>
  </si>
  <si>
    <t>DC0114</t>
  </si>
  <si>
    <t>DC0115</t>
  </si>
  <si>
    <t>DC0216</t>
  </si>
  <si>
    <t>4E, 1C, 
1VP</t>
  </si>
  <si>
    <t>DS0312</t>
  </si>
  <si>
    <t>DD0314</t>
  </si>
  <si>
    <t>DC0420</t>
  </si>
  <si>
    <t>DPPD NIV1 DF 0405</t>
  </si>
  <si>
    <t>Cod disciplină USV.</t>
  </si>
  <si>
    <t>Modul DPPD</t>
  </si>
  <si>
    <t>FIG.RISE.DC0620</t>
  </si>
  <si>
    <t>DPPD NIV1 DS 0506</t>
  </si>
  <si>
    <t>5E, 2C, 
1VP</t>
  </si>
  <si>
    <t>FIG.RISE.DC0519</t>
  </si>
  <si>
    <t>DS0504</t>
  </si>
  <si>
    <t>12+2**</t>
  </si>
  <si>
    <t>**2 săptămâni pentru Elaborarea lucrării de licență</t>
  </si>
  <si>
    <t>FACULTATEA DE ISTORIE, GEOGRAFIE ȘI ȘTIINȚE SOCIALE</t>
  </si>
  <si>
    <t>Prof. univ. dr.               Prof. univ. dr.                      Prof. univ. dr.                                             Conf. univ. dr.</t>
  </si>
  <si>
    <t xml:space="preserve">Mihai DIMIAN         Florin PINTESCU              Gheorghe ONIŞORU                        Radu Florian BRUJA                </t>
  </si>
  <si>
    <t>Prof. univ. dr.               Prof. univ. dr.                          Prof. univ. dr.                                                 Conf. univ. dr.</t>
  </si>
  <si>
    <r>
      <t xml:space="preserve">CP 1. </t>
    </r>
    <r>
      <rPr>
        <b/>
        <sz val="10"/>
        <color rgb="FF000000"/>
        <rFont val="Arial"/>
        <family val="2"/>
        <charset val="238"/>
      </rPr>
      <t>Dă dovadă de expertiză disciplinară</t>
    </r>
    <r>
      <rPr>
        <sz val="10"/>
        <color rgb="FF000000"/>
        <rFont val="Arial"/>
        <family val="2"/>
        <charset val="238"/>
      </rPr>
      <t xml:space="preserve"> - Dă dovadă de cunoașterea aprofundată și înțelegerea complexă a unui anumit domeniu de cercetare, inclusiv a cercetării responsabile, a principiilor etice și de integritate științifică în materie de cercetare, respectul vieții private și a cerințelor RGPD, legate de activitățile de cercetare dintr-o anumita disciplina.</t>
    </r>
  </si>
  <si>
    <r>
      <t xml:space="preserve">CP 2. </t>
    </r>
    <r>
      <rPr>
        <b/>
        <sz val="10"/>
        <color rgb="FF000000"/>
        <rFont val="Arial"/>
        <family val="2"/>
        <charset val="238"/>
      </rPr>
      <t>Solicită finanțare pentru cercetare</t>
    </r>
    <r>
      <rPr>
        <sz val="10"/>
        <color rgb="FF000000"/>
        <rFont val="Arial"/>
        <family val="2"/>
        <charset val="238"/>
      </rPr>
      <t xml:space="preserve"> - Identifica principalele surse de finanțare relevante și pregătește cererea de grant pentru cercetare în vederea obținerii de fonduri și granturi.</t>
    </r>
  </si>
  <si>
    <r>
      <t xml:space="preserve">CP 3. </t>
    </r>
    <r>
      <rPr>
        <b/>
        <sz val="10"/>
        <color rgb="FF000000"/>
        <rFont val="Arial"/>
        <family val="2"/>
        <charset val="238"/>
      </rPr>
      <t>Gestionează cunoștințele în vederea unui impact strategic</t>
    </r>
    <r>
      <rPr>
        <sz val="10"/>
        <color rgb="FF000000"/>
        <rFont val="Arial"/>
        <family val="2"/>
        <charset val="238"/>
      </rPr>
      <t xml:space="preserve"> - Sporește impactul și utilizarea rezultatelor cercetării în cadrul politicilor, asigurându-se ca cele mai utile fapte sunt comunicate și înțelese în timp util pentru ca factorii de decizie sa le ia în considerare pe parcursul întregului ciclu de elaborare a politicilor.</t>
    </r>
  </si>
  <si>
    <r>
      <t xml:space="preserve">CP 4. </t>
    </r>
    <r>
      <rPr>
        <b/>
        <sz val="10"/>
        <color rgb="FF000000"/>
        <rFont val="Arial"/>
        <family val="2"/>
        <charset val="238"/>
      </rPr>
      <t>Prezintă rezultatele analizelor</t>
    </r>
    <r>
      <rPr>
        <sz val="10"/>
        <color rgb="FF000000"/>
        <rFont val="Arial"/>
        <family val="2"/>
        <charset val="238"/>
      </rPr>
      <t xml:space="preserve"> - Elaborează documente de cercetare sau susține prezentări pentru a raporta rezultatele unui proiect de cercetare și analiza desfășurat, indicând procedurile de analiza și metodele care au condus la rezultatele respective, precum și posibile interpretări ale rezultatelor.</t>
    </r>
  </si>
  <si>
    <r>
      <t xml:space="preserve">CP 5. </t>
    </r>
    <r>
      <rPr>
        <b/>
        <sz val="10"/>
        <color rgb="FF000000"/>
        <rFont val="Arial"/>
        <family val="2"/>
        <charset val="238"/>
      </rPr>
      <t>Asigură managementul de proiect</t>
    </r>
    <r>
      <rPr>
        <sz val="10"/>
        <color rgb="FF000000"/>
        <rFont val="Arial"/>
        <family val="2"/>
        <charset val="238"/>
      </rPr>
      <t xml:space="preserve"> - Gestionează și planifica diversele resurse, cum ar fi resursele umane, bugetul, termenul, rezultatele și calitatea necesare pentru un anumit proiect, și monitorizează progresele înregistrate în cadrul proiectului pentru a realiza un obiectiv specific într-o anumita perioada de timp și cu un buget prestabilit.</t>
    </r>
  </si>
  <si>
    <r>
      <t xml:space="preserve">CP 6. </t>
    </r>
    <r>
      <rPr>
        <b/>
        <sz val="10"/>
        <color rgb="FF000000"/>
        <rFont val="Arial"/>
        <family val="2"/>
        <charset val="238"/>
      </rPr>
      <t>Gestionează publicații deschise</t>
    </r>
    <r>
      <rPr>
        <sz val="10"/>
        <color rgb="FF000000"/>
        <rFont val="Arial"/>
        <family val="2"/>
        <charset val="238"/>
      </rPr>
      <t xml:space="preserve"> - Este familiarizat(ă) cu strategiile de publicare deschisă, cu utilizarea tehnologiei informației pentru a sprijini cercetarea, precum și cu dezvoltarea și gestionarea sistemelor actuale de informații privind cercetarea (CRIS) și a arhivelor instituționale. Furnizează consiliere privind acordarea licențelor și drepturile de autor, utilizează indicatori bibliometrici și măsoară și raportează impactul cercetării.</t>
    </r>
  </si>
  <si>
    <r>
      <t xml:space="preserve">CP 7. </t>
    </r>
    <r>
      <rPr>
        <b/>
        <sz val="10"/>
        <color rgb="FF000000"/>
        <rFont val="Arial"/>
        <family val="2"/>
        <charset val="238"/>
      </rPr>
      <t>Dezvoltă relații internaționale</t>
    </r>
    <r>
      <rPr>
        <sz val="10"/>
        <color rgb="FF000000"/>
        <rFont val="Arial"/>
        <family val="2"/>
        <charset val="238"/>
      </rPr>
      <t xml:space="preserve"> - Dezvoltă o dinamică pozitivă a comunicării cu organizații din diferite țări în vederea construirii unei relații de cooperare și a optimizării schimbului de informații.</t>
    </r>
  </si>
  <si>
    <r>
      <t xml:space="preserve">CP 8. </t>
    </r>
    <r>
      <rPr>
        <b/>
        <sz val="10"/>
        <color rgb="FF000000"/>
        <rFont val="Arial"/>
        <family val="2"/>
        <charset val="238"/>
      </rPr>
      <t>Gestionează date interoperabile și reutilizabile accesibile și usor de gasit</t>
    </r>
    <r>
      <rPr>
        <sz val="10"/>
        <color rgb="FF000000"/>
        <rFont val="Arial"/>
        <family val="2"/>
        <charset val="238"/>
      </rPr>
      <t xml:space="preserve"> - Produce, descrie, stochează, conservă și (re)utilizează date științifice bazate pe principiile FAIR (facil de gasit, accesibile, interoperabile și reutilizabile), asigurându-se că datele sunt cât mai deschise posibil și cât de închise cât este necesar.</t>
    </r>
  </si>
  <si>
    <r>
      <t xml:space="preserve">CP 9. </t>
    </r>
    <r>
      <rPr>
        <b/>
        <sz val="10"/>
        <color rgb="FF000000"/>
        <rFont val="Arial"/>
        <family val="2"/>
        <charset val="238"/>
      </rPr>
      <t>Redactează lucrari științifice, academice și documentație tehnică</t>
    </r>
    <r>
      <rPr>
        <sz val="10"/>
        <color rgb="FF000000"/>
        <rFont val="Arial"/>
        <family val="2"/>
        <charset val="238"/>
      </rPr>
      <t xml:space="preserve"> - Redactează și editează texte științifice, academice sau tehnice pe diferite teme.</t>
    </r>
  </si>
  <si>
    <r>
      <t xml:space="preserve">CP 10. </t>
    </r>
    <r>
      <rPr>
        <b/>
        <sz val="10"/>
        <color rgb="FF000000"/>
        <rFont val="Arial"/>
        <family val="2"/>
        <charset val="238"/>
      </rPr>
      <t>Promovează transferul de cunoștințe</t>
    </r>
    <r>
      <rPr>
        <sz val="10"/>
        <color rgb="FF000000"/>
        <rFont val="Arial"/>
        <family val="2"/>
        <charset val="238"/>
      </rPr>
      <t xml:space="preserve"> - Implementează o amplă sensibilizare cu privire la procesele de valorificare a cunoștințelor, menita sa maximizeze fluxul bidirecțional de tehnologie, proprietate intelectuala, expertiză și capacitate între baza de cercetare și industrie sau sectorul public.</t>
    </r>
  </si>
  <si>
    <r>
      <t xml:space="preserve">CP 11. </t>
    </r>
    <r>
      <rPr>
        <b/>
        <sz val="10"/>
        <color rgb="FF000000"/>
        <rFont val="Arial"/>
        <family val="2"/>
        <charset val="238"/>
      </rPr>
      <t>Îndrumă oameni</t>
    </r>
    <r>
      <rPr>
        <sz val="10"/>
        <color rgb="FF000000"/>
        <rFont val="Arial"/>
        <family val="2"/>
        <charset val="238"/>
      </rPr>
      <t xml:space="preserve"> - Îndrumă oamenii oferindu-le sprijin emoțional, împărtășind experiențe și oferind sfaturi persoanei pentru a o ajuta în dezvoltarea personala, precum și adaptând sprijinul la nevoile specifice ale persoanei și acordând atentie solicitărilor și așteptărilor acesteia.</t>
    </r>
  </si>
  <si>
    <r>
      <t xml:space="preserve">CP 12. </t>
    </r>
    <r>
      <rPr>
        <b/>
        <sz val="10"/>
        <color rgb="FF000000"/>
        <rFont val="Arial"/>
        <family val="2"/>
        <charset val="238"/>
      </rPr>
      <t>Analizează surse înregistrate</t>
    </r>
    <r>
      <rPr>
        <sz val="10"/>
        <color rgb="FF000000"/>
        <rFont val="Arial"/>
        <family val="2"/>
        <charset val="238"/>
      </rPr>
      <t xml:space="preserve"> - Analizează sursele înregistrate, cum ar fi dosarele autorităților publice, ziarele, biografiile și scrisorile, pentru a descoperi și a interpreta trecutul.</t>
    </r>
  </si>
  <si>
    <r>
      <t xml:space="preserve">CP 13. </t>
    </r>
    <r>
      <rPr>
        <b/>
        <sz val="10"/>
        <color rgb="FF000000"/>
        <rFont val="Arial"/>
        <family val="2"/>
        <charset val="238"/>
      </rPr>
      <t>Desfășoară cercetare calitativă</t>
    </r>
    <r>
      <rPr>
        <sz val="10"/>
        <color rgb="FF000000"/>
        <rFont val="Arial"/>
        <family val="2"/>
        <charset val="238"/>
      </rPr>
      <t xml:space="preserve"> - Colectează informații relevante prin aplicarea metodelor sistematice, cum ar fi interviurile, grupurile de reflecție, analiza textului, observațiile și studiile de caz.</t>
    </r>
  </si>
  <si>
    <r>
      <t xml:space="preserve">CP 14. </t>
    </r>
    <r>
      <rPr>
        <b/>
        <sz val="10"/>
        <color rgb="FF000000"/>
        <rFont val="Arial"/>
        <family val="2"/>
        <charset val="238"/>
      </rPr>
      <t>Aplică tehnici de analiza statistică</t>
    </r>
    <r>
      <rPr>
        <sz val="10"/>
        <color rgb="FF000000"/>
        <rFont val="Arial"/>
        <family val="2"/>
        <charset val="238"/>
      </rPr>
      <t xml:space="preserve"> - Utilizează modele (statistici descriptive sau inferențiale) și tehnici (extragerea datelor sau învățarea automata) în scopul analizării statistice, precum și instrumente TIC pentru a analiza datele, a descoperi corelații și a prognoza tendințe.</t>
    </r>
  </si>
  <si>
    <r>
      <t xml:space="preserve">CP 15. </t>
    </r>
    <r>
      <rPr>
        <b/>
        <sz val="10"/>
        <color rgb="FF000000"/>
        <rFont val="Arial"/>
        <family val="2"/>
        <charset val="238"/>
      </rPr>
      <t>Analizează legislația</t>
    </r>
    <r>
      <rPr>
        <sz val="10"/>
        <color rgb="FF000000"/>
        <rFont val="Arial"/>
        <family val="2"/>
        <charset val="238"/>
      </rPr>
      <t xml:space="preserve"> - Analizează legislația existentă a unei administrații naționale sau locale pentru a evalua ce îmbunătățiri ar putea fi aduse și ce elemente de legislație ar putea fi propuse.</t>
    </r>
  </si>
  <si>
    <r>
      <t xml:space="preserve">CP 16. </t>
    </r>
    <r>
      <rPr>
        <b/>
        <sz val="10"/>
        <color rgb="FF000000"/>
        <rFont val="Arial"/>
        <family val="2"/>
        <charset val="238"/>
      </rPr>
      <t>Întocmește rapoarte de lucru</t>
    </r>
    <r>
      <rPr>
        <sz val="10"/>
        <color rgb="FF000000"/>
        <rFont val="Arial"/>
        <family val="2"/>
        <charset val="238"/>
      </rPr>
      <t xml:space="preserve"> - Întocmește rapoarte de lucru care sprijină gestionarea eficace a relațiilor, documentații și evidente conform unor standarde înalte. Întocmește și prezintă rezultate și concluzii într-un mod clar și inteligibil, ca sa poata fi înțelese de nespecialiști.</t>
    </r>
  </si>
  <si>
    <r>
      <t xml:space="preserve">CP 17. </t>
    </r>
    <r>
      <rPr>
        <b/>
        <sz val="10"/>
        <color rgb="FF000000"/>
        <rFont val="Arial"/>
        <family val="2"/>
        <charset val="238"/>
      </rPr>
      <t>Analizează date</t>
    </r>
    <r>
      <rPr>
        <sz val="10"/>
        <color rgb="FF000000"/>
        <rFont val="Arial"/>
        <family val="2"/>
        <charset val="238"/>
      </rPr>
      <t xml:space="preserve"> - Analizează, transformă și modelează date pentru a descoperi informații utile și a sprijini procesul de decizie.</t>
    </r>
  </si>
  <si>
    <r>
      <t xml:space="preserve">CP 18. </t>
    </r>
    <r>
      <rPr>
        <b/>
        <sz val="10"/>
        <color rgb="FF000000"/>
        <rFont val="Arial"/>
        <family val="2"/>
        <charset val="238"/>
      </rPr>
      <t>Desfășoară interviuri de cercetare</t>
    </r>
    <r>
      <rPr>
        <sz val="10"/>
        <color rgb="FF000000"/>
        <rFont val="Arial"/>
        <family val="2"/>
        <charset val="238"/>
      </rPr>
      <t xml:space="preserve"> - Utilizează metode și tehnici de cercetare și intervievare a profesioniștilor pentru a culege date, fapte sau informații relevante, pentru a obține noi perspective și a înțelege pe deplin mesajul persoanei intervievate.</t>
    </r>
  </si>
  <si>
    <r>
      <t xml:space="preserve">CT 1. </t>
    </r>
    <r>
      <rPr>
        <b/>
        <sz val="10"/>
        <color rgb="FF000000"/>
        <rFont val="Arial"/>
        <family val="2"/>
        <charset val="238"/>
      </rPr>
      <t>Vorbește mai multe limbi străine</t>
    </r>
    <r>
      <rPr>
        <sz val="10"/>
        <color rgb="FF000000"/>
        <rFont val="Arial"/>
        <family val="2"/>
        <charset val="238"/>
      </rPr>
      <t xml:space="preserve"> - Stăpânește limbi străine pentru a putea comunica într-una sau mai multe limbi străine.</t>
    </r>
  </si>
  <si>
    <r>
      <t xml:space="preserve">CT 2. </t>
    </r>
    <r>
      <rPr>
        <b/>
        <sz val="10"/>
        <color rgb="FF000000"/>
        <rFont val="Arial"/>
        <family val="2"/>
        <charset val="238"/>
      </rPr>
      <t>Desfășoară activități de cercetare la nivel interdisciplinar</t>
    </r>
    <r>
      <rPr>
        <sz val="10"/>
        <color rgb="FF000000"/>
        <rFont val="Arial"/>
        <family val="2"/>
        <charset val="238"/>
      </rPr>
      <t xml:space="preserve"> - Desfășoară activități de cercetare dincolo de limitele disciplinare și funcționale.</t>
    </r>
  </si>
  <si>
    <r>
      <t xml:space="preserve">CT 3. </t>
    </r>
    <r>
      <rPr>
        <b/>
        <sz val="10"/>
        <color rgb="FF000000"/>
        <rFont val="Arial"/>
        <family val="2"/>
        <charset val="238"/>
      </rPr>
      <t>Interacționează profesional în mediile de cercetare si profesionale</t>
    </r>
    <r>
      <rPr>
        <sz val="10"/>
        <color rgb="FF000000"/>
        <rFont val="Arial"/>
        <family val="2"/>
        <charset val="238"/>
      </rPr>
      <t xml:space="preserve"> - Dă dovadă de considerație față de ceilalți, precum si de colegialitate. Ascultă, oferă feedback și răspunde în mod perceptiv altora, ceea ce implică, de asemenea, supravegherea și conducerea personalului într-un cadru profesional.</t>
    </r>
  </si>
  <si>
    <t>Din plan</t>
  </si>
  <si>
    <t>Proiect/Verificare practică</t>
  </si>
  <si>
    <t>Etică şi integritate academică</t>
  </si>
  <si>
    <t>v</t>
  </si>
  <si>
    <t>5E,2VP</t>
  </si>
  <si>
    <t>5E, 2VP</t>
  </si>
  <si>
    <t>DF0209</t>
  </si>
  <si>
    <t>DF0606</t>
  </si>
  <si>
    <t>DF0407</t>
  </si>
  <si>
    <t>DF0409</t>
  </si>
  <si>
    <t>Limbă străină I Limba engleză</t>
  </si>
  <si>
    <t>Limbă străină II Limba franceză</t>
  </si>
  <si>
    <t>Limba străină III Limba germană</t>
  </si>
  <si>
    <t>Limba străină IV Limba spaniolă</t>
  </si>
  <si>
    <t>Limba străină V Limba italiană</t>
  </si>
  <si>
    <t>Limba străină II Limba franceză</t>
  </si>
  <si>
    <t>Limbă străină V Limba italiană</t>
  </si>
  <si>
    <t xml:space="preserve">Limba străină II Limba franceză </t>
  </si>
  <si>
    <t>Limbă străină V Limba spaniolă</t>
  </si>
  <si>
    <t xml:space="preserve">Limba străină I Limba engleză </t>
  </si>
  <si>
    <t>Limbă străină IV Limba spaniolă</t>
  </si>
  <si>
    <t xml:space="preserve">Limbă străină V Limba italiană </t>
  </si>
  <si>
    <t xml:space="preserve">Limba străină IV Limba spaniolă </t>
  </si>
  <si>
    <t>DC0219</t>
  </si>
  <si>
    <t>DC 0218</t>
  </si>
  <si>
    <t>DC0220</t>
  </si>
  <si>
    <t>DC0221</t>
  </si>
  <si>
    <t>DC0222</t>
  </si>
  <si>
    <t>DC0223</t>
  </si>
  <si>
    <t>DC0317</t>
  </si>
  <si>
    <t>DC0318</t>
  </si>
  <si>
    <t>DC0319</t>
  </si>
  <si>
    <t>Universitatea ,,Stefan cel Mare" din Suceava</t>
  </si>
  <si>
    <t>Ciclul de studii:  LICENȚA</t>
  </si>
  <si>
    <t>Forma de invatamant: cu frecvenţă</t>
  </si>
  <si>
    <t>Valabil începând cu anul I universitar: 2025-2026</t>
  </si>
  <si>
    <t>Facultatea de Istorie, Geografie şi Ştiinţe Sociale</t>
  </si>
  <si>
    <t>Domeniul: Relaţii Internaţionale şi Studii Europene</t>
  </si>
  <si>
    <t>Program de studii: Relaţii Internaţionale şi Studii Europene</t>
  </si>
  <si>
    <t xml:space="preserve">Grila rezultatele învăţării </t>
  </si>
  <si>
    <t>Cunoștințe</t>
  </si>
  <si>
    <t>Aptitudini</t>
  </si>
  <si>
    <t>Responsabilitate și autonomie</t>
  </si>
  <si>
    <t>Discipline care contribuie la atingerea rezultatelor învățării</t>
  </si>
  <si>
    <t xml:space="preserve">Nr. Crt. </t>
  </si>
  <si>
    <t>Valabil începând cu anul universitar: 2025-2026</t>
  </si>
  <si>
    <t>Valabil începând cu anul I, anul universitar: 2025/2026</t>
  </si>
  <si>
    <t>Antropologie europeană</t>
  </si>
  <si>
    <t>Relaţii internaţionale în Europa în secolul XX</t>
  </si>
  <si>
    <t>SITUATIA SUPRAPUNERII ORELOR DE CURS</t>
  </si>
  <si>
    <t>Domeniul: Calculatoare si tehnologia informatiei</t>
  </si>
  <si>
    <t>Relații internaționale și studii europene</t>
  </si>
  <si>
    <t>Program de studii:</t>
  </si>
  <si>
    <t>RELAȚII INTERNAȚIONALE ȘI STUDII EUROPENE</t>
  </si>
  <si>
    <t>DISCIPLINA</t>
  </si>
  <si>
    <t>Nr. ore</t>
  </si>
  <si>
    <t>Cumulare</t>
  </si>
  <si>
    <t xml:space="preserve">Introducere în studiul relaţiilor internaţionale și Studii de securitate </t>
  </si>
  <si>
    <t xml:space="preserve">Gândire critică </t>
  </si>
  <si>
    <t>AS, RU, I</t>
  </si>
  <si>
    <t xml:space="preserve">Introducere în studii europene </t>
  </si>
  <si>
    <t xml:space="preserve">Introducere în știinţe politice </t>
  </si>
  <si>
    <t xml:space="preserve">Istoria integrării europene </t>
  </si>
  <si>
    <t xml:space="preserve">Teorii ale relațiilor internaționale </t>
  </si>
  <si>
    <t xml:space="preserve">Sociologia relațiilor internaționale </t>
  </si>
  <si>
    <t xml:space="preserve">Civilizaţia europeană medievală </t>
  </si>
  <si>
    <t xml:space="preserve">Drept internațional </t>
  </si>
  <si>
    <t>AS, RU</t>
  </si>
  <si>
    <t xml:space="preserve">Europa modernă: procese socio-economice şi politice </t>
  </si>
  <si>
    <t xml:space="preserve">Ideologii politice în epoca contemporană </t>
  </si>
  <si>
    <t>Studii de arie. Regionalism: Asia / Analiza conflictelor internaționale</t>
  </si>
  <si>
    <t>Relaţii internaţionale în Europa secolujlui XX / Metodologii în studiul Științelor Politice</t>
  </si>
  <si>
    <t xml:space="preserve">Probleme fundamentale ale lumii contemporane </t>
  </si>
  <si>
    <t xml:space="preserve">Istoria relațiilor internaționale (II) </t>
  </si>
  <si>
    <t xml:space="preserve">Guvernanța internațională și regională </t>
  </si>
  <si>
    <t xml:space="preserve">Construcție europeană </t>
  </si>
  <si>
    <t>Introducere în politicile comune ale UE / Introducere în guvernanța UE</t>
  </si>
  <si>
    <t>Etică și integritate academică/ Comunicare și scriere academică</t>
  </si>
  <si>
    <t>I, GT, G, RU, AS</t>
  </si>
  <si>
    <t xml:space="preserve">Politică externă şi diplomaţie </t>
  </si>
  <si>
    <t xml:space="preserve">Securitate europeană și problematica minorităților naționale și etnice </t>
  </si>
  <si>
    <t xml:space="preserve">Antropologie europeană / Instituții și organizații internaționale </t>
  </si>
  <si>
    <t xml:space="preserve">Globalism și globalizare / Filosofia unificării europene </t>
  </si>
  <si>
    <t xml:space="preserve">Economie internațională / Politici publice naționale și internaționale </t>
  </si>
  <si>
    <t xml:space="preserve">Economie europeană </t>
  </si>
  <si>
    <t xml:space="preserve">Istoria relațiilor internaționale III </t>
  </si>
  <si>
    <t xml:space="preserve">Drept internațional și comunitar </t>
  </si>
  <si>
    <t xml:space="preserve">Introducere în geopolitică </t>
  </si>
  <si>
    <t xml:space="preserve">Doctrine economice / Stat, societate, religie </t>
  </si>
  <si>
    <t>Negociere și mediere în relațiile / Studii de arie. Cooperare transfrontalieră</t>
  </si>
  <si>
    <t>Total ore curs</t>
  </si>
  <si>
    <t>Total ore suprapunere</t>
  </si>
  <si>
    <t>Grad de suprapunere</t>
  </si>
  <si>
    <t>Grad ore nesuprapuse</t>
  </si>
  <si>
    <t>Legenda</t>
  </si>
  <si>
    <t>AS - ASISTENȚĂ SOCIALĂ</t>
  </si>
  <si>
    <t>I - ISTORIE</t>
  </si>
  <si>
    <t>RU - RESURSE UMANE</t>
  </si>
  <si>
    <r>
      <t xml:space="preserve">CP 1. </t>
    </r>
    <r>
      <rPr>
        <b/>
        <sz val="8"/>
        <color rgb="FF000000"/>
        <rFont val="Arial"/>
        <family val="2"/>
      </rPr>
      <t>Dă dovadă de expertiză disciplinară</t>
    </r>
    <r>
      <rPr>
        <sz val="8"/>
        <color rgb="FF000000"/>
        <rFont val="Arial"/>
        <family val="2"/>
      </rPr>
      <t xml:space="preserve"> - Dă dovadă de cunoașterea aprofundată și înțelegerea complexă a unui anumit domeniu de cercetare, inclusiv a cercetării responsabile, a principiilor etice și de integritate științifică în materie de cercetare, respectul vieții private și a cerințelor RGPD, legate de activitățile de cercetare dintr-o anumita disciplina.</t>
    </r>
  </si>
  <si>
    <t>A3.Studentul/Absolventul aplică principiile și metodele specifice pentru elaborarea soluțiilor alternative.</t>
  </si>
  <si>
    <t>R1. Studentul/Absolventul dezvoltă programe de cercetare în domeniu</t>
  </si>
  <si>
    <r>
      <t xml:space="preserve">CP 4. </t>
    </r>
    <r>
      <rPr>
        <b/>
        <sz val="8"/>
        <color rgb="FF000000"/>
        <rFont val="Arial"/>
        <family val="2"/>
      </rPr>
      <t>Prezintă rezultatele analizelor</t>
    </r>
    <r>
      <rPr>
        <sz val="8"/>
        <color rgb="FF000000"/>
        <rFont val="Arial"/>
        <family val="2"/>
      </rPr>
      <t xml:space="preserve"> - Elaborează documente de cercetare sau susține prezentări pentru a raporta rezultatele unui proiect de cercetare și analiza desfășurat, indicând procedurile de analiza și metodele care au condus la rezultatele respective, precum și posibile interpretări ale rezultatelor.</t>
    </r>
  </si>
  <si>
    <t>R5. Studentul/Absolventul elaborează analize şi intereptări în domeniu</t>
  </si>
  <si>
    <r>
      <t xml:space="preserve">CP5 </t>
    </r>
    <r>
      <rPr>
        <b/>
        <sz val="8"/>
        <color rgb="FF000000"/>
        <rFont val="Arial"/>
        <family val="2"/>
      </rPr>
      <t>Asigură managementul de proiect</t>
    </r>
    <r>
      <rPr>
        <sz val="8"/>
        <color rgb="FF000000"/>
        <rFont val="Arial"/>
        <family val="2"/>
      </rPr>
      <t xml:space="preserve"> - Gestionează și planifica diversele resurse, cum ar fi resursele umane, bugetul, termenul, rezultatele și calitatea necesare pentru un anumit proiect, și monitorizează progresele înregistrate în cadrul proiectului pentru a realiza un obiectiv specific într-o anumita perioada de timp și cu un buget prestabilit.</t>
    </r>
  </si>
  <si>
    <t>R2.Studentul/Absolventul dezvoltă proiecte cu finanţare europeană</t>
  </si>
  <si>
    <r>
      <t xml:space="preserve">CP 7 </t>
    </r>
    <r>
      <rPr>
        <b/>
        <sz val="8"/>
        <color rgb="FF000000"/>
        <rFont val="Arial"/>
        <family val="2"/>
      </rPr>
      <t>Dezvoltă relații internaționale</t>
    </r>
    <r>
      <rPr>
        <sz val="8"/>
        <color rgb="FF000000"/>
        <rFont val="Arial"/>
        <family val="2"/>
      </rPr>
      <t xml:space="preserve"> - Dezvoltă o dinamică pozitivă a comunicării cu organizații din diferite țări în vederea construirii unei relații de cooperare și a optimizării schimbului de informații..</t>
    </r>
  </si>
  <si>
    <t>A6. Studentul/Absolventul aplică valorile și principiile deontologiei profesionale în procesul de intervenție.</t>
  </si>
  <si>
    <t>R7.Studentul/Absolventul gestionează problemele de etică și facilitează accesul la informaţii din domenii diferite</t>
  </si>
  <si>
    <r>
      <t xml:space="preserve">CT 3. </t>
    </r>
    <r>
      <rPr>
        <b/>
        <sz val="8"/>
        <color rgb="FF000000"/>
        <rFont val="Arial"/>
        <family val="2"/>
      </rPr>
      <t>Interacționează profesional în mediile de cercetare si profesionale</t>
    </r>
    <r>
      <rPr>
        <sz val="8"/>
        <color rgb="FF000000"/>
        <rFont val="Arial"/>
        <family val="2"/>
      </rPr>
      <t xml:space="preserve"> - Dă dovadă de considerație față de ceilalți, precum si de colegialitate. Ascultă, oferă feedback și răspunde în mod perceptiv altora, ceea ce implică, de asemenea, supravegherea și conducerea personalului într-un cadru profesional..</t>
    </r>
  </si>
  <si>
    <t>A12.Studentul/Absolventul monitorizează și evaluează intervenția la nivel individual, de grup sau comunitar.</t>
  </si>
  <si>
    <t>• Guvernanţa internațională și regională 
• Globalism şi globalizare 
• Studii de arie specifice: Politici Regionale 
• Antreprenoriat</t>
  </si>
  <si>
    <t>• Gândire critică 
• Introducere în studii europene 
• Procesul decizional în Uniunea Europeană 
• Comunicare politica</t>
  </si>
  <si>
    <t>• Introducere în ştiinţe politice E16
• Metodologii de cercetare în științele sociale 
• Analiza conflictelor internaţionale 
• Politică externă şi diplomaţie 
• Guvernanţa internațională și regional</t>
  </si>
  <si>
    <t>• Introducere în studiul relaţiilor internaţionale și Studii de securitate 
• Introducere în studii europene 
• Teorii ale relaţiilor internaţionale 
• Drept international 
• Analiza conflictelor internaţionale 
• Politică externă şi diplomaţie 
• Instituții și organizații internaționale</t>
  </si>
  <si>
    <t>• Introducere în studii europene 
• Metodologii de cercetare în științele sociale 
• Introducere în guvernanța UE 
• Ideologii politice în epoca contemporană 
• Analiza conflictelor internaţionale</t>
  </si>
  <si>
    <t>Relaţii internaţionale în Europa secolului XX</t>
  </si>
  <si>
    <t>A1.Studentul/Absolventul acordă informații, servicii  și realizează conexiuni între resursele comunitare și problemele beneficiarilor.</t>
  </si>
  <si>
    <t>A2.Studentul/Absolventul aplică metode specifice diagnozei socio+politice conform legislației și normelor socio-culturale.</t>
  </si>
  <si>
    <t>R8.Studentul/Absolventul promovează valori şi idei în domenii relevante în plan internaţional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</si>
</sst>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lei&quot;_-;\-* #,##0.00\ &quot;lei&quot;_-;_-* &quot;-&quot;??\ &quot;lei&quot;_-;_-@_-"/>
    <numFmt numFmtId="165" formatCode="[$-418]General"/>
    <numFmt numFmtId="166" formatCode="[$-418]0.00%"/>
    <numFmt numFmtId="167" formatCode="[$-418]0.00"/>
    <numFmt numFmtId="168" formatCode="[$-418]0%"/>
    <numFmt numFmtId="169" formatCode="#,##0.00&quot; &quot;[$lei-418];[Red]&quot;-&quot;#,##0.00&quot; &quot;[$lei-418]"/>
  </numFmts>
  <fonts count="66">
    <font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 CE"/>
    </font>
    <font>
      <sz val="12"/>
      <color rgb="FF000000"/>
      <name val="Arial CE"/>
    </font>
    <font>
      <sz val="10"/>
      <color rgb="FF000000"/>
      <name val="Arial CE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 CE"/>
    </font>
    <font>
      <b/>
      <sz val="10"/>
      <color rgb="FF000000"/>
      <name val="Arial CE"/>
    </font>
    <font>
      <sz val="7"/>
      <color rgb="FF000000"/>
      <name val="Arial"/>
      <family val="2"/>
    </font>
    <font>
      <sz val="8"/>
      <color rgb="FF000000"/>
      <name val="Arial CE"/>
    </font>
    <font>
      <b/>
      <sz val="9"/>
      <color rgb="FF000000"/>
      <name val="Arial"/>
      <family val="2"/>
    </font>
    <font>
      <sz val="8"/>
      <color rgb="FFFF0000"/>
      <name val="Arial"/>
      <family val="2"/>
    </font>
    <font>
      <sz val="6"/>
      <color rgb="FF000000"/>
      <name val="Times New Roman"/>
      <family val="1"/>
    </font>
    <font>
      <sz val="10"/>
      <color rgb="FF00B050"/>
      <name val="Arial"/>
      <family val="2"/>
    </font>
    <font>
      <b/>
      <sz val="14"/>
      <color rgb="FF000000"/>
      <name val="Arial"/>
      <family val="2"/>
    </font>
    <font>
      <b/>
      <sz val="8"/>
      <color rgb="FF000000"/>
      <name val="Arial CE"/>
      <family val="2"/>
      <charset val="238"/>
    </font>
    <font>
      <sz val="8"/>
      <name val="Arial"/>
      <family val="2"/>
    </font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2"/>
      <name val="Arial"/>
      <family val="2"/>
    </font>
    <font>
      <sz val="8"/>
      <color rgb="FF000000"/>
      <name val="Arial"/>
      <family val="2"/>
      <charset val="238"/>
    </font>
    <font>
      <sz val="8"/>
      <color rgb="FF000000"/>
      <name val="Arial CE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Arial"/>
      <family val="2"/>
    </font>
    <font>
      <b/>
      <sz val="12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3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8"/>
      <color theme="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name val="Arial"/>
      <family val="2"/>
      <charset val="238"/>
    </font>
    <font>
      <sz val="10"/>
      <color rgb="FF000000"/>
      <name val="Calibri"/>
      <scheme val="minor"/>
    </font>
    <font>
      <b/>
      <sz val="10"/>
      <color theme="1"/>
      <name val="Times New Roman"/>
    </font>
    <font>
      <b/>
      <sz val="10"/>
      <color rgb="FF000000"/>
      <name val="Times New Roman"/>
    </font>
    <font>
      <b/>
      <sz val="10"/>
      <color rgb="FF1F1F1F"/>
      <name val="Times New Roman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000000"/>
      </left>
      <right style="thin">
        <color rgb="FF000000"/>
      </right>
      <top style="medium">
        <color theme="4"/>
      </top>
      <bottom style="medium">
        <color theme="4"/>
      </bottom>
      <diagonal/>
    </border>
    <border>
      <left style="thin">
        <color rgb="FF000000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4" fontId="2" fillId="0" borderId="0"/>
    <xf numFmtId="165" fontId="2" fillId="0" borderId="0" applyBorder="0" applyProtection="0"/>
    <xf numFmtId="168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2" fillId="0" borderId="0" applyBorder="0" applyProtection="0"/>
    <xf numFmtId="0" fontId="2" fillId="0" borderId="0"/>
    <xf numFmtId="0" fontId="2" fillId="0" borderId="0"/>
    <xf numFmtId="0" fontId="4" fillId="0" borderId="0" applyNumberFormat="0" applyBorder="0" applyProtection="0"/>
    <xf numFmtId="169" fontId="4" fillId="0" borderId="0" applyBorder="0" applyProtection="0"/>
    <xf numFmtId="0" fontId="24" fillId="0" borderId="0"/>
    <xf numFmtId="0" fontId="25" fillId="0" borderId="0"/>
    <xf numFmtId="0" fontId="51" fillId="0" borderId="0"/>
    <xf numFmtId="0" fontId="57" fillId="0" borderId="0"/>
  </cellStyleXfs>
  <cellXfs count="462">
    <xf numFmtId="0" fontId="0" fillId="0" borderId="0" xfId="0"/>
    <xf numFmtId="165" fontId="1" fillId="0" borderId="0" xfId="2" applyFont="1" applyProtection="1"/>
    <xf numFmtId="165" fontId="2" fillId="0" borderId="0" xfId="2" applyProtection="1"/>
    <xf numFmtId="165" fontId="5" fillId="0" borderId="0" xfId="2" applyFont="1" applyProtection="1"/>
    <xf numFmtId="165" fontId="6" fillId="0" borderId="0" xfId="2" applyFont="1" applyProtection="1"/>
    <xf numFmtId="165" fontId="5" fillId="0" borderId="0" xfId="2" applyFont="1" applyAlignment="1" applyProtection="1">
      <alignment horizontal="center"/>
    </xf>
    <xf numFmtId="165" fontId="6" fillId="0" borderId="0" xfId="2" applyFont="1" applyAlignment="1" applyProtection="1">
      <alignment horizontal="left"/>
    </xf>
    <xf numFmtId="165" fontId="1" fillId="0" borderId="0" xfId="2" applyFont="1" applyAlignment="1" applyProtection="1">
      <alignment horizontal="left"/>
    </xf>
    <xf numFmtId="165" fontId="5" fillId="0" borderId="0" xfId="2" applyFont="1" applyAlignment="1" applyProtection="1">
      <alignment horizontal="left"/>
    </xf>
    <xf numFmtId="165" fontId="7" fillId="0" borderId="0" xfId="2" applyFont="1" applyAlignment="1" applyProtection="1">
      <alignment horizontal="left"/>
    </xf>
    <xf numFmtId="165" fontId="7" fillId="0" borderId="0" xfId="2" applyFont="1" applyProtection="1"/>
    <xf numFmtId="165" fontId="2" fillId="0" borderId="0" xfId="2" applyAlignment="1" applyProtection="1">
      <alignment horizontal="center"/>
    </xf>
    <xf numFmtId="165" fontId="8" fillId="0" borderId="0" xfId="2" applyFont="1" applyProtection="1"/>
    <xf numFmtId="165" fontId="2" fillId="0" borderId="0" xfId="2" applyAlignment="1" applyProtection="1">
      <alignment horizontal="left"/>
    </xf>
    <xf numFmtId="165" fontId="9" fillId="0" borderId="0" xfId="2" applyFont="1" applyAlignment="1" applyProtection="1">
      <alignment horizontal="center"/>
    </xf>
    <xf numFmtId="165" fontId="10" fillId="0" borderId="0" xfId="2" applyFont="1" applyAlignment="1" applyProtection="1">
      <alignment horizontal="center"/>
    </xf>
    <xf numFmtId="165" fontId="9" fillId="0" borderId="0" xfId="2" applyFont="1" applyProtection="1"/>
    <xf numFmtId="165" fontId="11" fillId="0" borderId="0" xfId="2" applyFont="1" applyProtection="1"/>
    <xf numFmtId="165" fontId="11" fillId="0" borderId="0" xfId="2" applyFont="1" applyAlignment="1" applyProtection="1">
      <alignment horizontal="center"/>
    </xf>
    <xf numFmtId="165" fontId="12" fillId="0" borderId="0" xfId="2" applyFont="1" applyAlignment="1" applyProtection="1">
      <alignment horizontal="center"/>
    </xf>
    <xf numFmtId="165" fontId="13" fillId="0" borderId="0" xfId="2" applyFont="1" applyAlignment="1" applyProtection="1">
      <alignment horizontal="left"/>
    </xf>
    <xf numFmtId="165" fontId="13" fillId="0" borderId="0" xfId="2" applyFont="1" applyAlignment="1" applyProtection="1">
      <alignment horizontal="center"/>
    </xf>
    <xf numFmtId="165" fontId="14" fillId="0" borderId="0" xfId="2" applyFont="1" applyAlignment="1" applyProtection="1">
      <alignment horizontal="center"/>
    </xf>
    <xf numFmtId="165" fontId="9" fillId="0" borderId="0" xfId="2" applyFont="1" applyAlignment="1" applyProtection="1">
      <alignment horizontal="left"/>
    </xf>
    <xf numFmtId="165" fontId="10" fillId="0" borderId="4" xfId="2" applyFont="1" applyBorder="1" applyAlignment="1" applyProtection="1">
      <alignment horizontal="center" vertical="center" wrapText="1"/>
    </xf>
    <xf numFmtId="165" fontId="10" fillId="0" borderId="4" xfId="2" applyFont="1" applyBorder="1" applyAlignment="1" applyProtection="1">
      <alignment horizontal="center" vertical="center"/>
    </xf>
    <xf numFmtId="165" fontId="10" fillId="0" borderId="6" xfId="2" applyFont="1" applyBorder="1" applyAlignment="1" applyProtection="1">
      <alignment horizontal="center" vertical="center"/>
    </xf>
    <xf numFmtId="165" fontId="10" fillId="0" borderId="7" xfId="2" applyFont="1" applyBorder="1" applyAlignment="1" applyProtection="1">
      <alignment horizontal="center" vertical="center"/>
    </xf>
    <xf numFmtId="165" fontId="10" fillId="0" borderId="5" xfId="2" applyFont="1" applyBorder="1" applyAlignment="1" applyProtection="1">
      <alignment horizontal="center"/>
    </xf>
    <xf numFmtId="165" fontId="10" fillId="0" borderId="7" xfId="2" applyFont="1" applyBorder="1" applyAlignment="1" applyProtection="1">
      <alignment horizontal="center"/>
    </xf>
    <xf numFmtId="165" fontId="10" fillId="0" borderId="4" xfId="2" applyFont="1" applyBorder="1" applyAlignment="1" applyProtection="1">
      <alignment horizontal="center"/>
    </xf>
    <xf numFmtId="165" fontId="10" fillId="0" borderId="8" xfId="2" applyFont="1" applyBorder="1" applyAlignment="1" applyProtection="1">
      <alignment wrapText="1"/>
    </xf>
    <xf numFmtId="165" fontId="10" fillId="0" borderId="9" xfId="2" applyFont="1" applyBorder="1" applyAlignment="1" applyProtection="1">
      <alignment horizontal="center" vertical="center"/>
    </xf>
    <xf numFmtId="165" fontId="10" fillId="0" borderId="8" xfId="2" applyFont="1" applyBorder="1" applyAlignment="1" applyProtection="1">
      <alignment horizontal="center"/>
    </xf>
    <xf numFmtId="165" fontId="2" fillId="0" borderId="4" xfId="2" applyBorder="1" applyProtection="1"/>
    <xf numFmtId="165" fontId="10" fillId="0" borderId="8" xfId="2" applyFont="1" applyBorder="1" applyProtection="1"/>
    <xf numFmtId="165" fontId="10" fillId="0" borderId="8" xfId="2" applyFont="1" applyBorder="1" applyAlignment="1" applyProtection="1">
      <alignment wrapText="1"/>
      <protection locked="0"/>
    </xf>
    <xf numFmtId="165" fontId="10" fillId="0" borderId="4" xfId="2" applyFont="1" applyBorder="1" applyAlignment="1" applyProtection="1">
      <alignment wrapText="1"/>
      <protection locked="0"/>
    </xf>
    <xf numFmtId="165" fontId="10" fillId="0" borderId="5" xfId="2" applyFont="1" applyBorder="1" applyAlignment="1" applyProtection="1">
      <alignment horizontal="left" vertical="center" wrapText="1"/>
    </xf>
    <xf numFmtId="165" fontId="2" fillId="0" borderId="7" xfId="2" applyBorder="1" applyProtection="1"/>
    <xf numFmtId="165" fontId="10" fillId="0" borderId="5" xfId="2" applyFont="1" applyBorder="1" applyAlignment="1" applyProtection="1">
      <alignment horizontal="center" vertical="center"/>
    </xf>
    <xf numFmtId="165" fontId="10" fillId="0" borderId="11" xfId="2" applyFont="1" applyBorder="1" applyAlignment="1" applyProtection="1">
      <alignment horizontal="center" vertical="center"/>
    </xf>
    <xf numFmtId="165" fontId="10" fillId="0" borderId="0" xfId="2" applyFont="1" applyAlignment="1" applyProtection="1">
      <alignment horizontal="center" vertical="center"/>
    </xf>
    <xf numFmtId="165" fontId="9" fillId="0" borderId="0" xfId="2" applyFont="1" applyAlignment="1" applyProtection="1">
      <alignment horizontal="center" vertical="center"/>
    </xf>
    <xf numFmtId="165" fontId="16" fillId="0" borderId="0" xfId="2" applyFont="1" applyAlignment="1" applyProtection="1">
      <alignment horizontal="center" wrapText="1"/>
    </xf>
    <xf numFmtId="165" fontId="10" fillId="0" borderId="10" xfId="2" applyFont="1" applyBorder="1" applyAlignment="1" applyProtection="1">
      <alignment horizontal="center" vertical="center"/>
    </xf>
    <xf numFmtId="165" fontId="10" fillId="0" borderId="4" xfId="2" applyFont="1" applyBorder="1" applyAlignment="1" applyProtection="1">
      <alignment horizontal="left" vertical="center" wrapText="1"/>
    </xf>
    <xf numFmtId="165" fontId="10" fillId="0" borderId="12" xfId="2" applyFont="1" applyBorder="1" applyAlignment="1" applyProtection="1">
      <alignment horizontal="center" vertical="center"/>
    </xf>
    <xf numFmtId="165" fontId="10" fillId="0" borderId="13" xfId="2" applyFont="1" applyBorder="1" applyAlignment="1" applyProtection="1">
      <alignment horizontal="center" vertical="center"/>
    </xf>
    <xf numFmtId="165" fontId="10" fillId="0" borderId="0" xfId="2" applyFont="1" applyAlignment="1" applyProtection="1">
      <alignment horizontal="right"/>
    </xf>
    <xf numFmtId="165" fontId="10" fillId="0" borderId="4" xfId="2" applyFont="1" applyBorder="1" applyProtection="1"/>
    <xf numFmtId="165" fontId="10" fillId="0" borderId="8" xfId="2" applyFont="1" applyBorder="1" applyAlignment="1" applyProtection="1">
      <alignment horizontal="center" vertical="center"/>
    </xf>
    <xf numFmtId="165" fontId="10" fillId="0" borderId="0" xfId="2" applyFont="1" applyProtection="1"/>
    <xf numFmtId="165" fontId="10" fillId="0" borderId="7" xfId="2" applyFont="1" applyBorder="1" applyAlignment="1" applyProtection="1">
      <alignment horizontal="center" vertical="center" wrapText="1"/>
    </xf>
    <xf numFmtId="165" fontId="10" fillId="0" borderId="10" xfId="2" applyFont="1" applyBorder="1" applyAlignment="1" applyProtection="1">
      <alignment horizontal="center" vertical="center" wrapText="1"/>
    </xf>
    <xf numFmtId="49" fontId="10" fillId="0" borderId="11" xfId="2" applyNumberFormat="1" applyFont="1" applyBorder="1" applyAlignment="1" applyProtection="1">
      <alignment vertical="top" wrapText="1"/>
    </xf>
    <xf numFmtId="165" fontId="10" fillId="0" borderId="5" xfId="2" applyFont="1" applyBorder="1" applyAlignment="1" applyProtection="1">
      <alignment horizontal="center" vertical="center" wrapText="1"/>
    </xf>
    <xf numFmtId="165" fontId="10" fillId="0" borderId="0" xfId="2" applyFont="1" applyAlignment="1" applyProtection="1">
      <alignment horizontal="left" vertical="center"/>
    </xf>
    <xf numFmtId="165" fontId="11" fillId="0" borderId="0" xfId="2" applyFont="1" applyAlignment="1" applyProtection="1">
      <alignment wrapText="1"/>
    </xf>
    <xf numFmtId="165" fontId="2" fillId="0" borderId="0" xfId="2" applyAlignment="1" applyProtection="1">
      <alignment horizontal="left"/>
      <protection locked="0"/>
    </xf>
    <xf numFmtId="165" fontId="10" fillId="0" borderId="14" xfId="2" applyFont="1" applyBorder="1" applyAlignment="1" applyProtection="1">
      <alignment horizontal="center" vertical="center"/>
    </xf>
    <xf numFmtId="165" fontId="2" fillId="0" borderId="15" xfId="2" applyBorder="1" applyProtection="1"/>
    <xf numFmtId="165" fontId="10" fillId="0" borderId="8" xfId="2" applyFont="1" applyBorder="1" applyAlignment="1" applyProtection="1">
      <alignment horizontal="center" vertical="center" wrapText="1"/>
    </xf>
    <xf numFmtId="165" fontId="10" fillId="0" borderId="9" xfId="2" applyFont="1" applyBorder="1" applyProtection="1"/>
    <xf numFmtId="165" fontId="10" fillId="0" borderId="13" xfId="2" applyFont="1" applyBorder="1" applyProtection="1"/>
    <xf numFmtId="165" fontId="10" fillId="0" borderId="13" xfId="2" applyFont="1" applyBorder="1" applyAlignment="1" applyProtection="1">
      <alignment wrapText="1"/>
    </xf>
    <xf numFmtId="165" fontId="10" fillId="0" borderId="11" xfId="2" applyFont="1" applyBorder="1" applyProtection="1"/>
    <xf numFmtId="165" fontId="10" fillId="0" borderId="16" xfId="2" applyFont="1" applyBorder="1" applyAlignment="1" applyProtection="1">
      <alignment wrapText="1"/>
    </xf>
    <xf numFmtId="165" fontId="18" fillId="0" borderId="4" xfId="2" applyFont="1" applyBorder="1" applyAlignment="1" applyProtection="1">
      <alignment horizontal="center" vertical="center"/>
    </xf>
    <xf numFmtId="49" fontId="10" fillId="2" borderId="9" xfId="2" applyNumberFormat="1" applyFont="1" applyFill="1" applyBorder="1" applyAlignment="1" applyProtection="1">
      <alignment horizontal="center" vertical="center"/>
    </xf>
    <xf numFmtId="165" fontId="10" fillId="2" borderId="10" xfId="2" applyFont="1" applyFill="1" applyBorder="1" applyAlignment="1" applyProtection="1">
      <alignment horizontal="center" vertical="center" wrapText="1"/>
    </xf>
    <xf numFmtId="165" fontId="10" fillId="2" borderId="4" xfId="2" applyFont="1" applyFill="1" applyBorder="1" applyAlignment="1" applyProtection="1">
      <alignment horizontal="center" vertical="center" wrapText="1"/>
    </xf>
    <xf numFmtId="165" fontId="10" fillId="2" borderId="14" xfId="2" applyFont="1" applyFill="1" applyBorder="1" applyAlignment="1" applyProtection="1">
      <alignment horizontal="center" vertical="center" wrapText="1"/>
    </xf>
    <xf numFmtId="165" fontId="10" fillId="0" borderId="12" xfId="2" applyFont="1" applyBorder="1" applyAlignment="1" applyProtection="1">
      <alignment horizontal="center" vertical="center" wrapText="1"/>
    </xf>
    <xf numFmtId="49" fontId="10" fillId="0" borderId="8" xfId="2" applyNumberFormat="1" applyFont="1" applyBorder="1" applyAlignment="1" applyProtection="1">
      <alignment horizontal="center" vertical="center"/>
    </xf>
    <xf numFmtId="49" fontId="19" fillId="0" borderId="0" xfId="2" applyNumberFormat="1" applyFont="1" applyAlignment="1" applyProtection="1">
      <alignment horizontal="center" vertical="center"/>
    </xf>
    <xf numFmtId="49" fontId="10" fillId="0" borderId="5" xfId="2" applyNumberFormat="1" applyFont="1" applyBorder="1" applyAlignment="1" applyProtection="1">
      <alignment horizontal="center" vertical="center"/>
    </xf>
    <xf numFmtId="165" fontId="11" fillId="0" borderId="16" xfId="2" applyFont="1" applyBorder="1" applyAlignment="1" applyProtection="1">
      <alignment vertical="center"/>
    </xf>
    <xf numFmtId="165" fontId="2" fillId="0" borderId="0" xfId="2" applyAlignment="1" applyProtection="1">
      <alignment vertical="top"/>
    </xf>
    <xf numFmtId="165" fontId="20" fillId="0" borderId="0" xfId="2" applyFont="1" applyProtection="1"/>
    <xf numFmtId="166" fontId="11" fillId="0" borderId="4" xfId="2" applyNumberFormat="1" applyFont="1" applyBorder="1" applyAlignment="1" applyProtection="1">
      <alignment horizontal="center"/>
    </xf>
    <xf numFmtId="166" fontId="11" fillId="0" borderId="7" xfId="2" applyNumberFormat="1" applyFont="1" applyBorder="1" applyAlignment="1" applyProtection="1">
      <alignment horizontal="center"/>
    </xf>
    <xf numFmtId="165" fontId="11" fillId="0" borderId="9" xfId="2" applyFont="1" applyBorder="1" applyAlignment="1" applyProtection="1">
      <alignment horizontal="right"/>
    </xf>
    <xf numFmtId="165" fontId="11" fillId="0" borderId="4" xfId="2" applyFont="1" applyBorder="1" applyAlignment="1" applyProtection="1">
      <alignment horizontal="center"/>
    </xf>
    <xf numFmtId="0" fontId="2" fillId="0" borderId="0" xfId="7"/>
    <xf numFmtId="0" fontId="2" fillId="0" borderId="0" xfId="7" applyProtection="1">
      <protection locked="0"/>
    </xf>
    <xf numFmtId="0" fontId="2" fillId="0" borderId="0" xfId="7" applyAlignment="1" applyProtection="1">
      <alignment horizontal="left"/>
      <protection locked="0"/>
    </xf>
    <xf numFmtId="0" fontId="9" fillId="0" borderId="0" xfId="7" applyFont="1"/>
    <xf numFmtId="0" fontId="10" fillId="0" borderId="0" xfId="7" applyFont="1" applyAlignment="1">
      <alignment horizontal="center"/>
    </xf>
    <xf numFmtId="0" fontId="10" fillId="0" borderId="0" xfId="7" applyFont="1"/>
    <xf numFmtId="0" fontId="10" fillId="0" borderId="3" xfId="7" applyFont="1" applyBorder="1" applyAlignment="1">
      <alignment horizontal="center" vertical="center"/>
    </xf>
    <xf numFmtId="0" fontId="22" fillId="0" borderId="0" xfId="7" applyFont="1"/>
    <xf numFmtId="165" fontId="23" fillId="0" borderId="4" xfId="2" applyFont="1" applyBorder="1" applyAlignment="1" applyProtection="1">
      <alignment horizontal="center" vertical="center"/>
    </xf>
    <xf numFmtId="165" fontId="10" fillId="0" borderId="15" xfId="2" applyFont="1" applyBorder="1" applyAlignment="1" applyProtection="1">
      <alignment wrapText="1"/>
    </xf>
    <xf numFmtId="165" fontId="5" fillId="0" borderId="0" xfId="2" applyFont="1" applyAlignment="1" applyProtection="1">
      <alignment horizontal="left" wrapText="1"/>
    </xf>
    <xf numFmtId="165" fontId="17" fillId="0" borderId="0" xfId="6" applyFont="1" applyAlignment="1" applyProtection="1">
      <alignment vertical="center" wrapText="1"/>
    </xf>
    <xf numFmtId="0" fontId="9" fillId="0" borderId="0" xfId="7" applyFont="1" applyProtection="1">
      <protection locked="0"/>
    </xf>
    <xf numFmtId="0" fontId="26" fillId="0" borderId="19" xfId="11" applyFont="1" applyBorder="1" applyAlignment="1">
      <alignment horizontal="center" vertical="center"/>
    </xf>
    <xf numFmtId="165" fontId="23" fillId="3" borderId="7" xfId="2" applyFont="1" applyFill="1" applyBorder="1" applyAlignment="1" applyProtection="1">
      <alignment horizontal="center" vertical="center" wrapText="1"/>
    </xf>
    <xf numFmtId="165" fontId="28" fillId="0" borderId="7" xfId="2" applyFont="1" applyBorder="1" applyAlignment="1" applyProtection="1">
      <alignment horizontal="center" vertical="center"/>
    </xf>
    <xf numFmtId="165" fontId="28" fillId="0" borderId="4" xfId="2" applyFont="1" applyBorder="1" applyAlignment="1" applyProtection="1">
      <alignment horizontal="center" vertical="center"/>
    </xf>
    <xf numFmtId="165" fontId="28" fillId="0" borderId="4" xfId="2" applyFont="1" applyBorder="1" applyAlignment="1" applyProtection="1">
      <alignment horizontal="center" vertical="center" wrapText="1"/>
    </xf>
    <xf numFmtId="165" fontId="28" fillId="0" borderId="10" xfId="2" applyFont="1" applyBorder="1" applyAlignment="1" applyProtection="1">
      <alignment horizontal="center" vertical="center"/>
    </xf>
    <xf numFmtId="165" fontId="28" fillId="2" borderId="4" xfId="2" applyFont="1" applyFill="1" applyBorder="1" applyAlignment="1" applyProtection="1">
      <alignment wrapText="1"/>
      <protection locked="0"/>
    </xf>
    <xf numFmtId="165" fontId="28" fillId="0" borderId="4" xfId="2" applyFont="1" applyBorder="1" applyAlignment="1" applyProtection="1">
      <alignment horizontal="center"/>
    </xf>
    <xf numFmtId="165" fontId="28" fillId="0" borderId="4" xfId="2" applyFont="1" applyBorder="1" applyProtection="1"/>
    <xf numFmtId="165" fontId="28" fillId="0" borderId="4" xfId="2" applyFont="1" applyBorder="1" applyAlignment="1" applyProtection="1">
      <alignment vertical="center" wrapText="1"/>
      <protection locked="0"/>
    </xf>
    <xf numFmtId="165" fontId="28" fillId="0" borderId="4" xfId="2" applyFont="1" applyBorder="1" applyAlignment="1" applyProtection="1">
      <alignment horizontal="left" vertical="center" wrapText="1"/>
      <protection locked="0"/>
    </xf>
    <xf numFmtId="165" fontId="28" fillId="0" borderId="12" xfId="2" applyFont="1" applyBorder="1" applyAlignment="1" applyProtection="1">
      <alignment horizontal="center" vertical="center"/>
    </xf>
    <xf numFmtId="165" fontId="28" fillId="0" borderId="4" xfId="2" applyFont="1" applyBorder="1" applyAlignment="1" applyProtection="1">
      <alignment wrapText="1"/>
      <protection locked="0"/>
    </xf>
    <xf numFmtId="165" fontId="28" fillId="0" borderId="8" xfId="2" applyFont="1" applyBorder="1" applyAlignment="1" applyProtection="1">
      <alignment wrapText="1"/>
      <protection locked="0"/>
    </xf>
    <xf numFmtId="165" fontId="28" fillId="0" borderId="8" xfId="2" applyFont="1" applyBorder="1" applyAlignment="1" applyProtection="1">
      <alignment vertical="top" wrapText="1"/>
      <protection locked="0"/>
    </xf>
    <xf numFmtId="165" fontId="28" fillId="0" borderId="13" xfId="2" applyFont="1" applyBorder="1" applyAlignment="1" applyProtection="1">
      <alignment horizontal="center" vertical="center"/>
    </xf>
    <xf numFmtId="165" fontId="28" fillId="0" borderId="7" xfId="2" applyFont="1" applyBorder="1" applyAlignment="1" applyProtection="1">
      <alignment horizontal="center" vertical="center" wrapText="1"/>
    </xf>
    <xf numFmtId="49" fontId="31" fillId="0" borderId="5" xfId="2" applyNumberFormat="1" applyFont="1" applyBorder="1" applyAlignment="1" applyProtection="1">
      <alignment vertical="top" wrapText="1"/>
    </xf>
    <xf numFmtId="49" fontId="28" fillId="0" borderId="7" xfId="2" applyNumberFormat="1" applyFont="1" applyBorder="1" applyAlignment="1" applyProtection="1">
      <alignment horizontal="center"/>
    </xf>
    <xf numFmtId="165" fontId="28" fillId="0" borderId="8" xfId="2" applyFont="1" applyBorder="1" applyAlignment="1" applyProtection="1">
      <alignment horizontal="center" vertical="center"/>
    </xf>
    <xf numFmtId="165" fontId="28" fillId="0" borderId="8" xfId="2" applyFont="1" applyBorder="1" applyAlignment="1" applyProtection="1">
      <alignment horizontal="center"/>
    </xf>
    <xf numFmtId="49" fontId="31" fillId="0" borderId="8" xfId="2" applyNumberFormat="1" applyFont="1" applyBorder="1" applyAlignment="1" applyProtection="1">
      <alignment vertical="top" wrapText="1"/>
    </xf>
    <xf numFmtId="49" fontId="28" fillId="0" borderId="4" xfId="2" applyNumberFormat="1" applyFont="1" applyBorder="1" applyAlignment="1" applyProtection="1">
      <alignment horizontal="center"/>
    </xf>
    <xf numFmtId="165" fontId="28" fillId="0" borderId="5" xfId="2" applyFont="1" applyBorder="1" applyAlignment="1" applyProtection="1">
      <alignment horizontal="center" vertical="center"/>
    </xf>
    <xf numFmtId="165" fontId="28" fillId="0" borderId="7" xfId="2" applyFont="1" applyBorder="1" applyAlignment="1" applyProtection="1">
      <alignment horizontal="center"/>
    </xf>
    <xf numFmtId="165" fontId="28" fillId="0" borderId="5" xfId="2" applyFont="1" applyBorder="1" applyAlignment="1" applyProtection="1">
      <alignment horizontal="center"/>
    </xf>
    <xf numFmtId="165" fontId="28" fillId="0" borderId="7" xfId="2" applyFont="1" applyBorder="1" applyAlignment="1" applyProtection="1">
      <alignment vertical="center" wrapText="1"/>
      <protection locked="0"/>
    </xf>
    <xf numFmtId="165" fontId="28" fillId="0" borderId="11" xfId="2" applyFont="1" applyBorder="1" applyAlignment="1" applyProtection="1">
      <alignment horizontal="center" vertical="center"/>
    </xf>
    <xf numFmtId="165" fontId="28" fillId="0" borderId="4" xfId="2" applyFont="1" applyBorder="1" applyAlignment="1" applyProtection="1">
      <alignment vertical="center" wrapText="1"/>
    </xf>
    <xf numFmtId="165" fontId="28" fillId="0" borderId="8" xfId="2" applyFont="1" applyBorder="1" applyProtection="1"/>
    <xf numFmtId="165" fontId="28" fillId="0" borderId="4" xfId="2" applyFont="1" applyBorder="1" applyAlignment="1" applyProtection="1">
      <alignment horizontal="left" vertical="center" wrapText="1"/>
    </xf>
    <xf numFmtId="165" fontId="28" fillId="0" borderId="4" xfId="2" applyFont="1" applyBorder="1" applyAlignment="1" applyProtection="1">
      <alignment wrapText="1"/>
    </xf>
    <xf numFmtId="0" fontId="23" fillId="0" borderId="2" xfId="12" applyFont="1" applyBorder="1" applyAlignment="1">
      <alignment horizontal="center" vertical="center"/>
    </xf>
    <xf numFmtId="165" fontId="10" fillId="0" borderId="21" xfId="2" applyFont="1" applyBorder="1" applyAlignment="1" applyProtection="1">
      <alignment horizontal="center" vertical="center"/>
    </xf>
    <xf numFmtId="165" fontId="10" fillId="0" borderId="22" xfId="2" applyFont="1" applyBorder="1" applyAlignment="1" applyProtection="1">
      <alignment horizontal="center" vertical="center"/>
    </xf>
    <xf numFmtId="0" fontId="23" fillId="0" borderId="23" xfId="12" applyFont="1" applyBorder="1" applyAlignment="1">
      <alignment horizontal="center" vertical="center"/>
    </xf>
    <xf numFmtId="49" fontId="10" fillId="0" borderId="0" xfId="2" applyNumberFormat="1" applyFont="1" applyBorder="1" applyAlignment="1" applyProtection="1">
      <alignment horizontal="center" vertical="center"/>
    </xf>
    <xf numFmtId="49" fontId="32" fillId="0" borderId="13" xfId="2" applyNumberFormat="1" applyFont="1" applyBorder="1" applyAlignment="1" applyProtection="1">
      <alignment horizontal="center" vertical="center" wrapText="1"/>
    </xf>
    <xf numFmtId="165" fontId="10" fillId="0" borderId="24" xfId="2" applyFont="1" applyBorder="1" applyAlignment="1" applyProtection="1">
      <alignment horizontal="center" vertical="center"/>
    </xf>
    <xf numFmtId="165" fontId="10" fillId="0" borderId="25" xfId="2" applyFont="1" applyBorder="1" applyAlignment="1" applyProtection="1">
      <alignment horizontal="center" vertical="center" wrapText="1"/>
    </xf>
    <xf numFmtId="165" fontId="10" fillId="0" borderId="26" xfId="2" applyFont="1" applyBorder="1" applyAlignment="1" applyProtection="1">
      <alignment horizontal="center" vertical="center"/>
    </xf>
    <xf numFmtId="165" fontId="10" fillId="0" borderId="27" xfId="2" applyFont="1" applyBorder="1" applyAlignment="1" applyProtection="1">
      <alignment horizontal="center" vertical="center"/>
    </xf>
    <xf numFmtId="165" fontId="10" fillId="0" borderId="28" xfId="2" applyFont="1" applyBorder="1" applyAlignment="1" applyProtection="1">
      <alignment horizontal="center" vertical="center"/>
    </xf>
    <xf numFmtId="49" fontId="10" fillId="0" borderId="4" xfId="2" applyNumberFormat="1" applyFont="1" applyBorder="1" applyAlignment="1" applyProtection="1">
      <alignment horizontal="left" vertical="center" wrapText="1"/>
    </xf>
    <xf numFmtId="49" fontId="10" fillId="2" borderId="4" xfId="2" applyNumberFormat="1" applyFont="1" applyFill="1" applyBorder="1" applyAlignment="1" applyProtection="1">
      <alignment horizontal="left" vertical="center" wrapText="1"/>
    </xf>
    <xf numFmtId="49" fontId="10" fillId="0" borderId="20" xfId="2" applyNumberFormat="1" applyFont="1" applyBorder="1" applyAlignment="1" applyProtection="1">
      <alignment horizontal="left" vertical="center" wrapText="1"/>
    </xf>
    <xf numFmtId="49" fontId="10" fillId="0" borderId="13" xfId="2" applyNumberFormat="1" applyFont="1" applyBorder="1" applyAlignment="1" applyProtection="1">
      <alignment horizontal="left" vertical="center" wrapText="1"/>
    </xf>
    <xf numFmtId="49" fontId="10" fillId="0" borderId="7" xfId="2" applyNumberFormat="1" applyFont="1" applyBorder="1" applyAlignment="1" applyProtection="1">
      <alignment horizontal="left" vertical="center" wrapText="1"/>
    </xf>
    <xf numFmtId="165" fontId="10" fillId="2" borderId="25" xfId="2" applyFont="1" applyFill="1" applyBorder="1" applyAlignment="1" applyProtection="1">
      <alignment horizontal="center" vertical="center" wrapText="1"/>
    </xf>
    <xf numFmtId="165" fontId="10" fillId="0" borderId="5" xfId="2" applyFont="1" applyBorder="1" applyAlignment="1" applyProtection="1">
      <alignment horizontal="left" vertical="center" wrapText="1"/>
      <protection locked="0"/>
    </xf>
    <xf numFmtId="165" fontId="10" fillId="0" borderId="8" xfId="2" applyFont="1" applyBorder="1" applyAlignment="1" applyProtection="1">
      <alignment horizontal="left" vertical="center" wrapText="1"/>
      <protection locked="0"/>
    </xf>
    <xf numFmtId="165" fontId="10" fillId="0" borderId="7" xfId="2" applyFont="1" applyBorder="1" applyAlignment="1" applyProtection="1">
      <alignment horizontal="left" vertical="center" wrapText="1"/>
      <protection locked="0"/>
    </xf>
    <xf numFmtId="165" fontId="10" fillId="0" borderId="8" xfId="2" applyFont="1" applyBorder="1" applyAlignment="1" applyProtection="1">
      <alignment horizontal="left" vertical="center" wrapText="1"/>
    </xf>
    <xf numFmtId="165" fontId="10" fillId="2" borderId="4" xfId="2" applyFont="1" applyFill="1" applyBorder="1" applyAlignment="1" applyProtection="1">
      <alignment horizontal="left" vertical="center" wrapText="1"/>
      <protection locked="0"/>
    </xf>
    <xf numFmtId="165" fontId="2" fillId="0" borderId="4" xfId="2" applyBorder="1" applyAlignment="1" applyProtection="1">
      <alignment horizontal="center" vertical="center"/>
    </xf>
    <xf numFmtId="165" fontId="2" fillId="0" borderId="13" xfId="2" applyBorder="1" applyAlignment="1" applyProtection="1">
      <alignment horizontal="center"/>
    </xf>
    <xf numFmtId="165" fontId="2" fillId="0" borderId="4" xfId="2" applyBorder="1" applyAlignment="1" applyProtection="1">
      <alignment horizontal="center"/>
    </xf>
    <xf numFmtId="165" fontId="2" fillId="0" borderId="8" xfId="2" applyBorder="1" applyAlignment="1" applyProtection="1">
      <alignment horizontal="center"/>
    </xf>
    <xf numFmtId="165" fontId="2" fillId="0" borderId="11" xfId="2" applyBorder="1" applyAlignment="1" applyProtection="1">
      <alignment horizontal="center"/>
    </xf>
    <xf numFmtId="165" fontId="2" fillId="0" borderId="7" xfId="2" applyBorder="1" applyAlignment="1" applyProtection="1">
      <alignment horizontal="center"/>
    </xf>
    <xf numFmtId="165" fontId="2" fillId="0" borderId="5" xfId="2" applyBorder="1" applyAlignment="1" applyProtection="1">
      <alignment horizontal="center"/>
    </xf>
    <xf numFmtId="165" fontId="2" fillId="0" borderId="10" xfId="2" applyBorder="1" applyAlignment="1" applyProtection="1">
      <alignment horizontal="center" vertical="top" wrapText="1"/>
    </xf>
    <xf numFmtId="165" fontId="2" fillId="0" borderId="3" xfId="2" applyBorder="1" applyAlignment="1" applyProtection="1">
      <alignment horizontal="center" vertical="center"/>
    </xf>
    <xf numFmtId="165" fontId="2" fillId="0" borderId="7" xfId="2" applyBorder="1" applyAlignment="1" applyProtection="1">
      <alignment horizontal="center" vertical="top" wrapText="1"/>
    </xf>
    <xf numFmtId="165" fontId="2" fillId="0" borderId="13" xfId="2" applyBorder="1" applyAlignment="1" applyProtection="1">
      <alignment horizontal="justify" vertical="top" wrapText="1"/>
    </xf>
    <xf numFmtId="165" fontId="2" fillId="0" borderId="15" xfId="2" applyBorder="1" applyAlignment="1" applyProtection="1">
      <alignment horizontal="justify" vertical="top" wrapText="1"/>
    </xf>
    <xf numFmtId="165" fontId="2" fillId="0" borderId="13" xfId="2" applyBorder="1" applyAlignment="1" applyProtection="1">
      <alignment horizontal="center" vertical="center"/>
    </xf>
    <xf numFmtId="167" fontId="2" fillId="0" borderId="8" xfId="2" applyNumberFormat="1" applyBorder="1" applyAlignment="1" applyProtection="1">
      <alignment horizontal="center" vertical="center" wrapText="1"/>
    </xf>
    <xf numFmtId="165" fontId="11" fillId="0" borderId="13" xfId="2" applyFont="1" applyBorder="1" applyAlignment="1" applyProtection="1">
      <alignment horizontal="right" vertical="top" wrapText="1"/>
    </xf>
    <xf numFmtId="165" fontId="2" fillId="0" borderId="7" xfId="2" applyBorder="1" applyAlignment="1" applyProtection="1">
      <alignment horizontal="center" vertical="center"/>
    </xf>
    <xf numFmtId="165" fontId="2" fillId="0" borderId="7" xfId="2" applyBorder="1" applyAlignment="1" applyProtection="1">
      <alignment horizontal="justify" vertical="top" wrapText="1"/>
    </xf>
    <xf numFmtId="167" fontId="2" fillId="0" borderId="7" xfId="2" applyNumberFormat="1" applyBorder="1" applyAlignment="1" applyProtection="1">
      <alignment horizontal="center" vertical="center"/>
    </xf>
    <xf numFmtId="165" fontId="2" fillId="0" borderId="17" xfId="2" applyBorder="1" applyAlignment="1" applyProtection="1">
      <alignment horizontal="center" vertical="center"/>
    </xf>
    <xf numFmtId="165" fontId="2" fillId="0" borderId="17" xfId="2" applyBorder="1" applyAlignment="1" applyProtection="1">
      <alignment horizontal="justify" vertical="top" wrapText="1"/>
    </xf>
    <xf numFmtId="165" fontId="2" fillId="0" borderId="17" xfId="2" applyBorder="1" applyProtection="1"/>
    <xf numFmtId="167" fontId="2" fillId="0" borderId="17" xfId="2" applyNumberFormat="1" applyBorder="1" applyAlignment="1" applyProtection="1">
      <alignment horizontal="center" vertical="top" wrapText="1"/>
    </xf>
    <xf numFmtId="165" fontId="2" fillId="0" borderId="17" xfId="2" applyBorder="1" applyAlignment="1" applyProtection="1">
      <alignment horizontal="center" vertical="top" wrapText="1"/>
    </xf>
    <xf numFmtId="165" fontId="2" fillId="0" borderId="12" xfId="2" applyBorder="1" applyAlignment="1" applyProtection="1">
      <alignment horizontal="left" vertical="center" wrapText="1"/>
    </xf>
    <xf numFmtId="165" fontId="2" fillId="0" borderId="10" xfId="2" applyBorder="1" applyAlignment="1" applyProtection="1">
      <alignment horizontal="center"/>
    </xf>
    <xf numFmtId="165" fontId="2" fillId="0" borderId="4" xfId="2" applyBorder="1" applyAlignment="1" applyProtection="1">
      <alignment horizontal="justify" vertical="top" wrapText="1"/>
    </xf>
    <xf numFmtId="165" fontId="2" fillId="0" borderId="16" xfId="2" applyBorder="1" applyAlignment="1" applyProtection="1">
      <alignment horizontal="center" vertical="center"/>
    </xf>
    <xf numFmtId="165" fontId="2" fillId="0" borderId="12" xfId="2" applyBorder="1" applyAlignment="1" applyProtection="1">
      <alignment horizontal="justify" vertical="top" wrapText="1"/>
    </xf>
    <xf numFmtId="165" fontId="2" fillId="0" borderId="4" xfId="2" applyBorder="1" applyAlignment="1" applyProtection="1">
      <alignment vertical="top"/>
    </xf>
    <xf numFmtId="165" fontId="10" fillId="0" borderId="0" xfId="2" applyFont="1" applyAlignment="1" applyProtection="1">
      <alignment vertical="top" wrapText="1"/>
    </xf>
    <xf numFmtId="165" fontId="10" fillId="0" borderId="0" xfId="2" applyFont="1" applyAlignment="1" applyProtection="1">
      <alignment horizontal="center" vertical="top" wrapText="1"/>
    </xf>
    <xf numFmtId="165" fontId="2" fillId="0" borderId="17" xfId="2" applyBorder="1" applyAlignment="1" applyProtection="1">
      <alignment horizontal="center"/>
    </xf>
    <xf numFmtId="165" fontId="2" fillId="0" borderId="6" xfId="2" applyBorder="1" applyAlignment="1" applyProtection="1">
      <alignment horizontal="center"/>
    </xf>
    <xf numFmtId="165" fontId="2" fillId="0" borderId="9" xfId="2" applyBorder="1" applyProtection="1"/>
    <xf numFmtId="165" fontId="2" fillId="0" borderId="6" xfId="2" applyBorder="1" applyProtection="1"/>
    <xf numFmtId="2" fontId="2" fillId="0" borderId="8" xfId="2" applyNumberFormat="1" applyBorder="1" applyAlignment="1" applyProtection="1">
      <alignment horizontal="center" vertical="center" wrapText="1"/>
    </xf>
    <xf numFmtId="165" fontId="2" fillId="0" borderId="4" xfId="2" applyBorder="1" applyAlignment="1" applyProtection="1">
      <alignment vertical="top" wrapText="1"/>
    </xf>
    <xf numFmtId="165" fontId="2" fillId="0" borderId="10" xfId="2" applyBorder="1" applyAlignment="1" applyProtection="1">
      <alignment horizontal="center" vertical="center" wrapText="1"/>
    </xf>
    <xf numFmtId="165" fontId="2" fillId="0" borderId="7" xfId="2" applyBorder="1" applyAlignment="1" applyProtection="1">
      <alignment horizontal="center" vertical="center" wrapText="1"/>
    </xf>
    <xf numFmtId="165" fontId="2" fillId="0" borderId="15" xfId="2" applyBorder="1" applyAlignment="1" applyProtection="1">
      <alignment horizontal="center" vertical="center" wrapText="1"/>
    </xf>
    <xf numFmtId="2" fontId="2" fillId="0" borderId="12" xfId="2" applyNumberFormat="1" applyBorder="1" applyAlignment="1" applyProtection="1">
      <alignment horizontal="center" vertical="center" wrapText="1"/>
    </xf>
    <xf numFmtId="167" fontId="2" fillId="0" borderId="18" xfId="2" applyNumberFormat="1" applyBorder="1" applyAlignment="1" applyProtection="1">
      <alignment horizontal="center" vertical="center" wrapText="1"/>
    </xf>
    <xf numFmtId="165" fontId="2" fillId="0" borderId="10" xfId="2" applyBorder="1" applyAlignment="1" applyProtection="1">
      <alignment horizontal="center" vertical="center"/>
    </xf>
    <xf numFmtId="165" fontId="2" fillId="0" borderId="13" xfId="2" applyBorder="1" applyAlignment="1" applyProtection="1">
      <alignment horizontal="center" vertical="center" wrapText="1"/>
    </xf>
    <xf numFmtId="49" fontId="2" fillId="0" borderId="10" xfId="2" applyNumberFormat="1" applyBorder="1" applyAlignment="1" applyProtection="1">
      <alignment horizontal="center" vertical="center" wrapText="1"/>
    </xf>
    <xf numFmtId="165" fontId="11" fillId="0" borderId="4" xfId="2" applyFont="1" applyBorder="1" applyAlignment="1" applyProtection="1">
      <alignment horizontal="center" vertical="center" wrapText="1"/>
    </xf>
    <xf numFmtId="2" fontId="11" fillId="0" borderId="13" xfId="2" applyNumberFormat="1" applyFont="1" applyBorder="1" applyAlignment="1" applyProtection="1">
      <alignment horizontal="center" vertical="center" wrapText="1"/>
    </xf>
    <xf numFmtId="167" fontId="11" fillId="0" borderId="4" xfId="2" applyNumberFormat="1" applyFont="1" applyBorder="1" applyAlignment="1" applyProtection="1">
      <alignment horizontal="center" vertical="center" wrapText="1"/>
    </xf>
    <xf numFmtId="165" fontId="11" fillId="0" borderId="4" xfId="2" applyFont="1" applyBorder="1" applyAlignment="1" applyProtection="1">
      <alignment horizontal="center" vertical="center"/>
    </xf>
    <xf numFmtId="167" fontId="11" fillId="0" borderId="4" xfId="2" applyNumberFormat="1" applyFont="1" applyBorder="1" applyAlignment="1" applyProtection="1">
      <alignment horizontal="center" vertical="top" wrapText="1"/>
    </xf>
    <xf numFmtId="2" fontId="11" fillId="0" borderId="8" xfId="2" applyNumberFormat="1" applyFont="1" applyBorder="1" applyAlignment="1" applyProtection="1">
      <alignment horizontal="center" vertical="center" wrapText="1"/>
    </xf>
    <xf numFmtId="167" fontId="11" fillId="0" borderId="8" xfId="2" applyNumberFormat="1" applyFont="1" applyBorder="1" applyAlignment="1" applyProtection="1">
      <alignment horizontal="center" vertical="center" wrapText="1"/>
    </xf>
    <xf numFmtId="165" fontId="9" fillId="0" borderId="13" xfId="2" applyFont="1" applyBorder="1" applyAlignment="1" applyProtection="1">
      <alignment horizontal="center"/>
    </xf>
    <xf numFmtId="0" fontId="9" fillId="0" borderId="3" xfId="7" applyFont="1" applyBorder="1" applyAlignment="1">
      <alignment horizontal="center" vertical="center"/>
    </xf>
    <xf numFmtId="165" fontId="28" fillId="0" borderId="14" xfId="2" applyFont="1" applyBorder="1" applyAlignment="1" applyProtection="1">
      <alignment horizontal="center" vertical="center"/>
    </xf>
    <xf numFmtId="0" fontId="2" fillId="0" borderId="0" xfId="7" applyAlignment="1">
      <alignment horizontal="center"/>
    </xf>
    <xf numFmtId="0" fontId="5" fillId="0" borderId="0" xfId="7" applyFont="1" applyAlignment="1">
      <alignment horizontal="center"/>
    </xf>
    <xf numFmtId="0" fontId="10" fillId="0" borderId="0" xfId="7" applyFont="1" applyAlignment="1">
      <alignment horizontal="left" vertical="top" wrapText="1"/>
    </xf>
    <xf numFmtId="0" fontId="9" fillId="0" borderId="0" xfId="7" applyFont="1" applyAlignment="1">
      <alignment horizontal="left"/>
    </xf>
    <xf numFmtId="0" fontId="10" fillId="0" borderId="1" xfId="7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165" fontId="35" fillId="0" borderId="0" xfId="2" applyFont="1" applyProtection="1"/>
    <xf numFmtId="165" fontId="34" fillId="0" borderId="0" xfId="2" applyFont="1" applyProtection="1"/>
    <xf numFmtId="165" fontId="10" fillId="4" borderId="4" xfId="2" applyFont="1" applyFill="1" applyBorder="1" applyAlignment="1" applyProtection="1">
      <alignment horizontal="center" vertical="center"/>
    </xf>
    <xf numFmtId="165" fontId="10" fillId="4" borderId="5" xfId="2" applyFont="1" applyFill="1" applyBorder="1" applyAlignment="1" applyProtection="1">
      <alignment wrapText="1"/>
    </xf>
    <xf numFmtId="165" fontId="10" fillId="4" borderId="6" xfId="2" applyFont="1" applyFill="1" applyBorder="1" applyAlignment="1" applyProtection="1">
      <alignment horizontal="center" vertical="center"/>
    </xf>
    <xf numFmtId="165" fontId="10" fillId="4" borderId="7" xfId="2" applyFont="1" applyFill="1" applyBorder="1" applyAlignment="1" applyProtection="1">
      <alignment horizontal="center" vertical="center"/>
    </xf>
    <xf numFmtId="165" fontId="10" fillId="4" borderId="4" xfId="2" applyFont="1" applyFill="1" applyBorder="1" applyAlignment="1" applyProtection="1">
      <alignment horizontal="center"/>
    </xf>
    <xf numFmtId="165" fontId="10" fillId="4" borderId="8" xfId="2" applyFont="1" applyFill="1" applyBorder="1" applyAlignment="1" applyProtection="1">
      <alignment wrapText="1"/>
    </xf>
    <xf numFmtId="165" fontId="10" fillId="4" borderId="9" xfId="2" applyFont="1" applyFill="1" applyBorder="1" applyAlignment="1" applyProtection="1">
      <alignment horizontal="center" vertical="center"/>
    </xf>
    <xf numFmtId="165" fontId="10" fillId="4" borderId="8" xfId="2" applyFont="1" applyFill="1" applyBorder="1" applyProtection="1"/>
    <xf numFmtId="165" fontId="10" fillId="4" borderId="10" xfId="2" applyFont="1" applyFill="1" applyBorder="1" applyAlignment="1" applyProtection="1">
      <alignment horizontal="center" vertical="center"/>
    </xf>
    <xf numFmtId="165" fontId="10" fillId="0" borderId="3" xfId="2" applyFont="1" applyBorder="1" applyAlignment="1" applyProtection="1">
      <alignment horizontal="center" vertical="center"/>
    </xf>
    <xf numFmtId="165" fontId="36" fillId="0" borderId="3" xfId="2" applyFont="1" applyBorder="1" applyAlignment="1" applyProtection="1">
      <alignment horizontal="center" vertical="center"/>
    </xf>
    <xf numFmtId="165" fontId="36" fillId="2" borderId="7" xfId="2" applyFont="1" applyFill="1" applyBorder="1" applyAlignment="1" applyProtection="1">
      <alignment horizontal="center" vertical="center"/>
    </xf>
    <xf numFmtId="165" fontId="30" fillId="0" borderId="0" xfId="2" applyFont="1" applyProtection="1"/>
    <xf numFmtId="165" fontId="37" fillId="0" borderId="0" xfId="2" applyFont="1" applyProtection="1"/>
    <xf numFmtId="165" fontId="38" fillId="0" borderId="0" xfId="2" applyFont="1" applyAlignment="1" applyProtection="1">
      <alignment horizontal="center"/>
    </xf>
    <xf numFmtId="165" fontId="39" fillId="0" borderId="0" xfId="2" applyFont="1" applyAlignment="1" applyProtection="1">
      <alignment horizontal="center"/>
    </xf>
    <xf numFmtId="165" fontId="28" fillId="0" borderId="0" xfId="2" applyFont="1" applyAlignment="1" applyProtection="1">
      <alignment horizontal="center"/>
    </xf>
    <xf numFmtId="165" fontId="30" fillId="0" borderId="0" xfId="2" applyFont="1" applyAlignment="1" applyProtection="1">
      <alignment horizontal="left"/>
    </xf>
    <xf numFmtId="165" fontId="30" fillId="0" borderId="0" xfId="2" applyFont="1" applyAlignment="1" applyProtection="1">
      <alignment horizontal="center"/>
    </xf>
    <xf numFmtId="165" fontId="40" fillId="0" borderId="0" xfId="2" applyFont="1" applyAlignment="1" applyProtection="1">
      <alignment horizontal="center"/>
    </xf>
    <xf numFmtId="165" fontId="41" fillId="0" borderId="0" xfId="2" applyFont="1" applyAlignment="1" applyProtection="1">
      <alignment horizontal="left"/>
    </xf>
    <xf numFmtId="165" fontId="42" fillId="0" borderId="0" xfId="2" applyFont="1" applyProtection="1"/>
    <xf numFmtId="0" fontId="37" fillId="5" borderId="0" xfId="0" applyFont="1" applyFill="1" applyAlignment="1">
      <alignment vertical="center" wrapText="1"/>
    </xf>
    <xf numFmtId="165" fontId="30" fillId="0" borderId="0" xfId="2" applyFont="1" applyAlignment="1" applyProtection="1">
      <alignment horizontal="left" vertical="top"/>
    </xf>
    <xf numFmtId="165" fontId="43" fillId="0" borderId="0" xfId="2" applyFont="1" applyAlignment="1" applyProtection="1">
      <alignment vertical="top" wrapText="1"/>
    </xf>
    <xf numFmtId="165" fontId="28" fillId="2" borderId="0" xfId="2" applyFont="1" applyFill="1" applyProtection="1"/>
    <xf numFmtId="0" fontId="37" fillId="0" borderId="0" xfId="0" applyFont="1" applyAlignment="1">
      <alignment vertical="center" wrapText="1"/>
    </xf>
    <xf numFmtId="165" fontId="28" fillId="0" borderId="0" xfId="2" applyFont="1" applyProtection="1"/>
    <xf numFmtId="165" fontId="44" fillId="0" borderId="0" xfId="2" applyFont="1" applyAlignment="1" applyProtection="1">
      <alignment horizontal="justify" vertical="top"/>
    </xf>
    <xf numFmtId="165" fontId="30" fillId="0" borderId="0" xfId="2" applyFont="1" applyAlignment="1" applyProtection="1">
      <alignment horizontal="left" wrapText="1"/>
    </xf>
    <xf numFmtId="165" fontId="37" fillId="0" borderId="0" xfId="2" applyFont="1" applyAlignment="1" applyProtection="1">
      <alignment wrapText="1"/>
    </xf>
    <xf numFmtId="165" fontId="30" fillId="0" borderId="0" xfId="2" applyFont="1" applyAlignment="1" applyProtection="1">
      <alignment horizontal="center" vertical="top" wrapText="1"/>
    </xf>
    <xf numFmtId="165" fontId="30" fillId="0" borderId="0" xfId="2" applyFont="1" applyAlignment="1" applyProtection="1">
      <alignment horizontal="center" wrapText="1"/>
    </xf>
    <xf numFmtId="165" fontId="42" fillId="0" borderId="0" xfId="2" applyFont="1" applyAlignment="1" applyProtection="1">
      <alignment vertical="top" wrapText="1"/>
    </xf>
    <xf numFmtId="165" fontId="37" fillId="0" borderId="0" xfId="2" applyFont="1" applyAlignment="1" applyProtection="1">
      <alignment vertical="top" wrapText="1"/>
    </xf>
    <xf numFmtId="165" fontId="45" fillId="0" borderId="0" xfId="2" applyFont="1" applyAlignment="1" applyProtection="1">
      <alignment horizontal="justify" vertical="top"/>
    </xf>
    <xf numFmtId="165" fontId="37" fillId="0" borderId="0" xfId="2" applyFont="1" applyAlignment="1" applyProtection="1">
      <alignment vertical="top"/>
    </xf>
    <xf numFmtId="165" fontId="40" fillId="0" borderId="0" xfId="2" applyFont="1" applyAlignment="1" applyProtection="1">
      <alignment wrapText="1"/>
    </xf>
    <xf numFmtId="165" fontId="40" fillId="0" borderId="0" xfId="2" applyFont="1" applyProtection="1"/>
    <xf numFmtId="165" fontId="42" fillId="0" borderId="0" xfId="6" applyFont="1" applyAlignment="1" applyProtection="1">
      <alignment vertical="center"/>
    </xf>
    <xf numFmtId="165" fontId="37" fillId="0" borderId="0" xfId="2" applyFont="1" applyAlignment="1" applyProtection="1">
      <alignment horizontal="left"/>
      <protection locked="0"/>
    </xf>
    <xf numFmtId="165" fontId="28" fillId="0" borderId="0" xfId="2" applyFont="1" applyAlignment="1" applyProtection="1">
      <alignment vertical="top"/>
    </xf>
    <xf numFmtId="165" fontId="37" fillId="0" borderId="0" xfId="2" applyFont="1" applyAlignment="1" applyProtection="1">
      <alignment horizontal="center"/>
    </xf>
    <xf numFmtId="0" fontId="37" fillId="5" borderId="0" xfId="0" applyFont="1" applyFill="1" applyAlignment="1">
      <alignment vertical="top" wrapText="1"/>
    </xf>
    <xf numFmtId="49" fontId="47" fillId="0" borderId="4" xfId="2" applyNumberFormat="1" applyFont="1" applyBorder="1" applyAlignment="1" applyProtection="1">
      <alignment vertical="top" wrapText="1"/>
    </xf>
    <xf numFmtId="0" fontId="10" fillId="0" borderId="0" xfId="7" applyFont="1" applyAlignment="1">
      <alignment horizontal="center" vertical="center"/>
    </xf>
    <xf numFmtId="0" fontId="10" fillId="0" borderId="0" xfId="7" applyFont="1" applyAlignment="1">
      <alignment horizontal="center" vertical="center" wrapText="1"/>
    </xf>
    <xf numFmtId="0" fontId="9" fillId="0" borderId="0" xfId="7" applyFont="1" applyAlignment="1">
      <alignment horizontal="center" vertical="center"/>
    </xf>
    <xf numFmtId="165" fontId="28" fillId="0" borderId="3" xfId="2" applyFont="1" applyBorder="1" applyAlignment="1" applyProtection="1">
      <alignment horizontal="center" vertical="center"/>
    </xf>
    <xf numFmtId="165" fontId="10" fillId="0" borderId="0" xfId="7" applyNumberFormat="1" applyFont="1" applyAlignment="1">
      <alignment horizontal="center" vertical="center"/>
    </xf>
    <xf numFmtId="165" fontId="10" fillId="4" borderId="3" xfId="2" applyFont="1" applyFill="1" applyBorder="1" applyAlignment="1" applyProtection="1">
      <alignment horizontal="center" vertical="center"/>
    </xf>
    <xf numFmtId="165" fontId="28" fillId="0" borderId="3" xfId="2" applyFont="1" applyBorder="1" applyAlignment="1" applyProtection="1">
      <alignment horizontal="center"/>
    </xf>
    <xf numFmtId="165" fontId="29" fillId="0" borderId="3" xfId="2" applyFont="1" applyBorder="1" applyAlignment="1" applyProtection="1">
      <alignment horizontal="center" vertical="center"/>
    </xf>
    <xf numFmtId="165" fontId="23" fillId="0" borderId="3" xfId="2" applyFont="1" applyBorder="1" applyAlignment="1" applyProtection="1">
      <alignment horizontal="center" vertical="center"/>
    </xf>
    <xf numFmtId="165" fontId="16" fillId="0" borderId="3" xfId="2" applyFont="1" applyBorder="1" applyAlignment="1" applyProtection="1">
      <alignment horizontal="center" vertical="center"/>
    </xf>
    <xf numFmtId="0" fontId="10" fillId="0" borderId="29" xfId="7" applyFont="1" applyBorder="1" applyAlignment="1">
      <alignment horizontal="center" vertical="center"/>
    </xf>
    <xf numFmtId="0" fontId="10" fillId="0" borderId="30" xfId="7" applyFont="1" applyBorder="1" applyAlignment="1">
      <alignment horizontal="center" vertical="center"/>
    </xf>
    <xf numFmtId="165" fontId="10" fillId="4" borderId="31" xfId="2" applyFont="1" applyFill="1" applyBorder="1" applyAlignment="1" applyProtection="1">
      <alignment wrapText="1"/>
    </xf>
    <xf numFmtId="0" fontId="10" fillId="0" borderId="32" xfId="7" applyFont="1" applyBorder="1" applyAlignment="1">
      <alignment horizontal="center" vertical="center"/>
    </xf>
    <xf numFmtId="0" fontId="10" fillId="0" borderId="33" xfId="7" applyFont="1" applyBorder="1" applyAlignment="1">
      <alignment horizontal="center" vertical="center"/>
    </xf>
    <xf numFmtId="165" fontId="10" fillId="4" borderId="34" xfId="2" applyFont="1" applyFill="1" applyBorder="1" applyAlignment="1" applyProtection="1">
      <alignment wrapText="1"/>
    </xf>
    <xf numFmtId="0" fontId="10" fillId="0" borderId="35" xfId="7" applyFont="1" applyBorder="1" applyAlignment="1">
      <alignment horizontal="center" vertical="center"/>
    </xf>
    <xf numFmtId="165" fontId="10" fillId="4" borderId="34" xfId="2" applyFont="1" applyFill="1" applyBorder="1" applyProtection="1"/>
    <xf numFmtId="165" fontId="10" fillId="0" borderId="34" xfId="2" applyFont="1" applyBorder="1" applyAlignment="1" applyProtection="1">
      <alignment wrapText="1"/>
    </xf>
    <xf numFmtId="165" fontId="10" fillId="0" borderId="34" xfId="2" applyFont="1" applyBorder="1" applyAlignment="1" applyProtection="1">
      <alignment wrapText="1"/>
      <protection locked="0"/>
    </xf>
    <xf numFmtId="165" fontId="10" fillId="0" borderId="36" xfId="2" applyFont="1" applyBorder="1" applyAlignment="1" applyProtection="1">
      <alignment horizontal="left" vertical="center" wrapText="1"/>
    </xf>
    <xf numFmtId="165" fontId="10" fillId="0" borderId="34" xfId="2" applyFont="1" applyBorder="1" applyProtection="1"/>
    <xf numFmtId="165" fontId="10" fillId="0" borderId="37" xfId="2" applyFont="1" applyBorder="1" applyProtection="1"/>
    <xf numFmtId="0" fontId="10" fillId="0" borderId="38" xfId="7" applyFont="1" applyBorder="1" applyAlignment="1">
      <alignment horizontal="center" vertical="center"/>
    </xf>
    <xf numFmtId="0" fontId="10" fillId="0" borderId="39" xfId="7" applyFont="1" applyBorder="1" applyAlignment="1">
      <alignment horizontal="center" vertical="center"/>
    </xf>
    <xf numFmtId="0" fontId="10" fillId="0" borderId="39" xfId="7" applyFont="1" applyBorder="1" applyAlignment="1">
      <alignment horizontal="center" vertical="center" wrapText="1"/>
    </xf>
    <xf numFmtId="165" fontId="10" fillId="0" borderId="31" xfId="2" applyFont="1" applyBorder="1" applyAlignment="1" applyProtection="1">
      <alignment horizontal="left" vertical="center" wrapText="1"/>
    </xf>
    <xf numFmtId="165" fontId="10" fillId="0" borderId="37" xfId="2" applyFont="1" applyBorder="1" applyAlignment="1" applyProtection="1">
      <alignment horizontal="left" vertical="center" wrapText="1"/>
    </xf>
    <xf numFmtId="165" fontId="10" fillId="0" borderId="31" xfId="2" applyFont="1" applyBorder="1" applyAlignment="1" applyProtection="1">
      <alignment wrapText="1"/>
      <protection locked="0"/>
    </xf>
    <xf numFmtId="165" fontId="10" fillId="0" borderId="36" xfId="2" applyFont="1" applyBorder="1" applyAlignment="1" applyProtection="1">
      <alignment vertical="center" wrapText="1"/>
      <protection locked="0"/>
    </xf>
    <xf numFmtId="165" fontId="10" fillId="0" borderId="34" xfId="2" applyFont="1" applyBorder="1" applyAlignment="1" applyProtection="1">
      <alignment vertical="center" wrapText="1"/>
    </xf>
    <xf numFmtId="165" fontId="10" fillId="0" borderId="34" xfId="2" applyFont="1" applyBorder="1" applyAlignment="1" applyProtection="1">
      <alignment horizontal="left" vertical="center" wrapText="1"/>
    </xf>
    <xf numFmtId="165" fontId="10" fillId="0" borderId="37" xfId="2" applyFont="1" applyBorder="1" applyAlignment="1" applyProtection="1">
      <alignment wrapText="1"/>
      <protection locked="0"/>
    </xf>
    <xf numFmtId="165" fontId="10" fillId="0" borderId="31" xfId="2" applyFont="1" applyBorder="1" applyAlignment="1" applyProtection="1">
      <alignment wrapText="1"/>
    </xf>
    <xf numFmtId="165" fontId="10" fillId="0" borderId="37" xfId="2" applyFont="1" applyBorder="1" applyAlignment="1" applyProtection="1">
      <alignment wrapText="1"/>
    </xf>
    <xf numFmtId="165" fontId="10" fillId="0" borderId="45" xfId="2" applyFont="1" applyBorder="1" applyProtection="1"/>
    <xf numFmtId="165" fontId="10" fillId="0" borderId="46" xfId="2" applyFont="1" applyBorder="1" applyProtection="1"/>
    <xf numFmtId="165" fontId="10" fillId="0" borderId="46" xfId="2" applyFont="1" applyBorder="1" applyAlignment="1" applyProtection="1">
      <alignment wrapText="1"/>
    </xf>
    <xf numFmtId="165" fontId="10" fillId="0" borderId="47" xfId="2" applyFont="1" applyBorder="1" applyAlignment="1" applyProtection="1">
      <alignment wrapText="1"/>
    </xf>
    <xf numFmtId="165" fontId="10" fillId="0" borderId="48" xfId="2" applyFont="1" applyBorder="1" applyProtection="1"/>
    <xf numFmtId="165" fontId="10" fillId="0" borderId="49" xfId="2" applyFont="1" applyBorder="1" applyProtection="1"/>
    <xf numFmtId="165" fontId="10" fillId="0" borderId="44" xfId="2" applyFont="1" applyBorder="1" applyAlignment="1" applyProtection="1">
      <alignment wrapText="1"/>
    </xf>
    <xf numFmtId="49" fontId="47" fillId="2" borderId="7" xfId="2" applyNumberFormat="1" applyFont="1" applyFill="1" applyBorder="1" applyAlignment="1" applyProtection="1">
      <alignment vertical="top" wrapText="1"/>
    </xf>
    <xf numFmtId="165" fontId="10" fillId="0" borderId="40" xfId="2" applyFont="1" applyBorder="1" applyAlignment="1" applyProtection="1">
      <alignment horizontal="left" vertical="center" wrapText="1"/>
      <protection locked="0"/>
    </xf>
    <xf numFmtId="165" fontId="10" fillId="0" borderId="36" xfId="2" applyFont="1" applyBorder="1" applyAlignment="1" applyProtection="1">
      <alignment horizontal="left" vertical="center" wrapText="1"/>
      <protection locked="0"/>
    </xf>
    <xf numFmtId="165" fontId="10" fillId="0" borderId="34" xfId="2" applyFont="1" applyBorder="1" applyAlignment="1" applyProtection="1">
      <alignment horizontal="left" vertical="center" wrapText="1"/>
      <protection locked="0"/>
    </xf>
    <xf numFmtId="165" fontId="10" fillId="2" borderId="37" xfId="2" applyFont="1" applyFill="1" applyBorder="1" applyAlignment="1" applyProtection="1">
      <alignment horizontal="left" vertical="center" wrapText="1"/>
      <protection locked="0"/>
    </xf>
    <xf numFmtId="165" fontId="25" fillId="0" borderId="10" xfId="2" applyFont="1" applyBorder="1" applyAlignment="1" applyProtection="1">
      <alignment horizontal="center" vertical="center"/>
    </xf>
    <xf numFmtId="165" fontId="25" fillId="0" borderId="12" xfId="2" applyFont="1" applyBorder="1" applyAlignment="1" applyProtection="1">
      <alignment horizontal="center" vertical="center"/>
    </xf>
    <xf numFmtId="165" fontId="25" fillId="0" borderId="4" xfId="2" applyFont="1" applyBorder="1" applyAlignment="1" applyProtection="1">
      <alignment horizontal="center" vertical="center"/>
    </xf>
    <xf numFmtId="165" fontId="25" fillId="0" borderId="7" xfId="2" applyFont="1" applyBorder="1" applyAlignment="1" applyProtection="1">
      <alignment horizontal="center"/>
    </xf>
    <xf numFmtId="165" fontId="25" fillId="0" borderId="11" xfId="2" applyFont="1" applyBorder="1" applyAlignment="1" applyProtection="1">
      <alignment horizontal="center"/>
    </xf>
    <xf numFmtId="165" fontId="25" fillId="0" borderId="4" xfId="2" applyFont="1" applyBorder="1" applyAlignment="1" applyProtection="1">
      <alignment horizontal="center"/>
    </xf>
    <xf numFmtId="165" fontId="25" fillId="0" borderId="13" xfId="2" applyFont="1" applyBorder="1" applyAlignment="1" applyProtection="1">
      <alignment horizont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23" fillId="0" borderId="13" xfId="2" applyFont="1" applyBorder="1" applyAlignment="1" applyProtection="1">
      <alignment horizontal="center" vertical="center"/>
    </xf>
    <xf numFmtId="0" fontId="27" fillId="0" borderId="8" xfId="0" applyFont="1" applyBorder="1" applyAlignment="1">
      <alignment horizontal="center" vertical="center"/>
    </xf>
    <xf numFmtId="165" fontId="10" fillId="0" borderId="4" xfId="2" applyFont="1" applyBorder="1" applyAlignment="1" applyProtection="1">
      <alignment horizontal="left" vertical="center"/>
    </xf>
    <xf numFmtId="165" fontId="23" fillId="0" borderId="20" xfId="2" applyFont="1" applyBorder="1" applyAlignment="1" applyProtection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165" fontId="23" fillId="4" borderId="7" xfId="2" applyFont="1" applyFill="1" applyBorder="1" applyAlignment="1" applyProtection="1">
      <alignment horizontal="center" vertical="center"/>
    </xf>
    <xf numFmtId="165" fontId="23" fillId="4" borderId="4" xfId="2" applyFont="1" applyFill="1" applyBorder="1" applyAlignment="1" applyProtection="1">
      <alignment horizontal="center" vertical="center"/>
    </xf>
    <xf numFmtId="165" fontId="23" fillId="0" borderId="9" xfId="2" applyFont="1" applyBorder="1" applyAlignment="1" applyProtection="1">
      <alignment horizontal="center" vertical="center"/>
    </xf>
    <xf numFmtId="165" fontId="50" fillId="0" borderId="4" xfId="2" applyFont="1" applyBorder="1" applyAlignment="1" applyProtection="1">
      <alignment horizontal="center"/>
    </xf>
    <xf numFmtId="165" fontId="23" fillId="0" borderId="4" xfId="2" applyFont="1" applyBorder="1" applyAlignment="1" applyProtection="1">
      <alignment horizontal="center"/>
    </xf>
    <xf numFmtId="165" fontId="10" fillId="0" borderId="50" xfId="2" applyFont="1" applyBorder="1" applyAlignment="1" applyProtection="1">
      <alignment horizontal="left" vertical="center" wrapText="1"/>
    </xf>
    <xf numFmtId="0" fontId="10" fillId="0" borderId="51" xfId="7" applyFont="1" applyBorder="1" applyAlignment="1">
      <alignment horizontal="center" vertical="center"/>
    </xf>
    <xf numFmtId="0" fontId="10" fillId="0" borderId="52" xfId="7" applyFont="1" applyBorder="1" applyAlignment="1">
      <alignment horizontal="center" vertical="center"/>
    </xf>
    <xf numFmtId="165" fontId="50" fillId="0" borderId="13" xfId="2" applyFont="1" applyBorder="1" applyAlignment="1" applyProtection="1">
      <alignment horizontal="center" vertical="center"/>
    </xf>
    <xf numFmtId="165" fontId="50" fillId="0" borderId="4" xfId="2" applyFont="1" applyBorder="1" applyAlignment="1" applyProtection="1">
      <alignment horizontal="center" vertical="center"/>
    </xf>
    <xf numFmtId="0" fontId="52" fillId="0" borderId="0" xfId="13" applyFont="1"/>
    <xf numFmtId="0" fontId="52" fillId="0" borderId="0" xfId="13" applyFont="1" applyAlignment="1">
      <alignment horizontal="left"/>
    </xf>
    <xf numFmtId="0" fontId="52" fillId="0" borderId="0" xfId="13" applyFont="1" applyAlignment="1">
      <alignment wrapText="1"/>
    </xf>
    <xf numFmtId="0" fontId="52" fillId="0" borderId="0" xfId="13" applyFont="1" applyAlignment="1">
      <alignment horizontal="center"/>
    </xf>
    <xf numFmtId="0" fontId="52" fillId="0" borderId="0" xfId="13" applyFont="1" applyAlignment="1">
      <alignment horizontal="left" wrapText="1"/>
    </xf>
    <xf numFmtId="0" fontId="53" fillId="0" borderId="0" xfId="13" applyFont="1"/>
    <xf numFmtId="0" fontId="54" fillId="2" borderId="0" xfId="13" applyFont="1" applyFill="1"/>
    <xf numFmtId="0" fontId="55" fillId="0" borderId="0" xfId="0" applyFont="1"/>
    <xf numFmtId="0" fontId="57" fillId="0" borderId="0" xfId="14"/>
    <xf numFmtId="0" fontId="57" fillId="0" borderId="0" xfId="14" applyAlignment="1">
      <alignment horizontal="center"/>
    </xf>
    <xf numFmtId="0" fontId="57" fillId="0" borderId="0" xfId="14" applyAlignment="1">
      <alignment wrapText="1"/>
    </xf>
    <xf numFmtId="0" fontId="57" fillId="0" borderId="53" xfId="14" applyBorder="1"/>
    <xf numFmtId="0" fontId="58" fillId="0" borderId="54" xfId="14" applyFont="1" applyBorder="1"/>
    <xf numFmtId="0" fontId="58" fillId="0" borderId="55" xfId="14" applyFont="1" applyBorder="1"/>
    <xf numFmtId="0" fontId="58" fillId="0" borderId="56" xfId="14" applyFont="1" applyBorder="1" applyAlignment="1">
      <alignment horizontal="center"/>
    </xf>
    <xf numFmtId="0" fontId="58" fillId="0" borderId="56" xfId="14" applyFont="1" applyBorder="1"/>
    <xf numFmtId="0" fontId="59" fillId="0" borderId="0" xfId="14" applyFont="1"/>
    <xf numFmtId="0" fontId="58" fillId="0" borderId="57" xfId="14" applyFont="1" applyBorder="1"/>
    <xf numFmtId="0" fontId="60" fillId="0" borderId="56" xfId="14" applyFont="1" applyBorder="1" applyAlignment="1">
      <alignment horizontal="center" vertical="center"/>
    </xf>
    <xf numFmtId="0" fontId="60" fillId="4" borderId="58" xfId="14" applyFont="1" applyFill="1" applyBorder="1" applyAlignment="1">
      <alignment horizontal="left" vertical="center" wrapText="1"/>
    </xf>
    <xf numFmtId="0" fontId="61" fillId="0" borderId="56" xfId="14" applyFont="1" applyBorder="1" applyAlignment="1">
      <alignment horizontal="center"/>
    </xf>
    <xf numFmtId="0" fontId="61" fillId="0" borderId="56" xfId="14" applyFont="1" applyBorder="1"/>
    <xf numFmtId="0" fontId="60" fillId="0" borderId="59" xfId="14" applyFont="1" applyBorder="1" applyAlignment="1">
      <alignment horizontal="center" vertical="center"/>
    </xf>
    <xf numFmtId="0" fontId="60" fillId="4" borderId="60" xfId="14" applyFont="1" applyFill="1" applyBorder="1" applyAlignment="1">
      <alignment horizontal="left" vertical="center" wrapText="1"/>
    </xf>
    <xf numFmtId="0" fontId="60" fillId="6" borderId="56" xfId="14" applyFont="1" applyFill="1" applyBorder="1" applyAlignment="1">
      <alignment horizontal="left" vertical="center"/>
    </xf>
    <xf numFmtId="0" fontId="60" fillId="6" borderId="58" xfId="14" applyFont="1" applyFill="1" applyBorder="1" applyAlignment="1">
      <alignment horizontal="left" vertical="center"/>
    </xf>
    <xf numFmtId="0" fontId="60" fillId="4" borderId="60" xfId="14" applyFont="1" applyFill="1" applyBorder="1" applyAlignment="1">
      <alignment horizontal="left" vertical="center"/>
    </xf>
    <xf numFmtId="1" fontId="61" fillId="0" borderId="56" xfId="14" applyNumberFormat="1" applyFont="1" applyBorder="1" applyAlignment="1">
      <alignment horizontal="center"/>
    </xf>
    <xf numFmtId="0" fontId="61" fillId="0" borderId="56" xfId="14" applyFont="1" applyBorder="1" applyAlignment="1">
      <alignment wrapText="1"/>
    </xf>
    <xf numFmtId="0" fontId="60" fillId="0" borderId="60" xfId="14" applyFont="1" applyBorder="1" applyAlignment="1">
      <alignment horizontal="left" vertical="center" wrapText="1"/>
    </xf>
    <xf numFmtId="0" fontId="61" fillId="0" borderId="59" xfId="14" applyFont="1" applyBorder="1" applyAlignment="1">
      <alignment horizontal="center"/>
    </xf>
    <xf numFmtId="0" fontId="61" fillId="0" borderId="59" xfId="14" applyFont="1" applyBorder="1"/>
    <xf numFmtId="0" fontId="60" fillId="4" borderId="56" xfId="14" applyFont="1" applyFill="1" applyBorder="1" applyAlignment="1">
      <alignment horizontal="left" vertical="center" wrapText="1"/>
    </xf>
    <xf numFmtId="0" fontId="60" fillId="4" borderId="56" xfId="14" applyFont="1" applyFill="1" applyBorder="1" applyAlignment="1">
      <alignment horizontal="left" vertical="center"/>
    </xf>
    <xf numFmtId="0" fontId="59" fillId="0" borderId="61" xfId="14" applyFont="1" applyBorder="1"/>
    <xf numFmtId="0" fontId="61" fillId="0" borderId="62" xfId="14" applyFont="1" applyBorder="1"/>
    <xf numFmtId="0" fontId="62" fillId="2" borderId="12" xfId="14" applyFont="1" applyFill="1" applyBorder="1" applyAlignment="1">
      <alignment horizontal="right"/>
    </xf>
    <xf numFmtId="0" fontId="58" fillId="0" borderId="0" xfId="14" applyFont="1"/>
    <xf numFmtId="1" fontId="58" fillId="0" borderId="0" xfId="14" applyNumberFormat="1" applyFont="1"/>
    <xf numFmtId="0" fontId="63" fillId="2" borderId="12" xfId="14" applyFont="1" applyFill="1" applyBorder="1" applyAlignment="1">
      <alignment horizontal="right"/>
    </xf>
    <xf numFmtId="0" fontId="63" fillId="0" borderId="0" xfId="14" applyFont="1"/>
    <xf numFmtId="0" fontId="64" fillId="0" borderId="0" xfId="14" applyFont="1" applyAlignment="1">
      <alignment horizontal="left" vertical="center"/>
    </xf>
    <xf numFmtId="2" fontId="57" fillId="0" borderId="0" xfId="14" applyNumberFormat="1" applyAlignment="1">
      <alignment horizontal="center"/>
    </xf>
    <xf numFmtId="0" fontId="56" fillId="0" borderId="3" xfId="0" applyFont="1" applyBorder="1" applyAlignment="1">
      <alignment horizontal="center" vertical="center" wrapText="1"/>
    </xf>
    <xf numFmtId="0" fontId="52" fillId="0" borderId="3" xfId="13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52" fillId="0" borderId="63" xfId="13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1"/>
    </xf>
    <xf numFmtId="165" fontId="6" fillId="0" borderId="0" xfId="2" applyFont="1" applyAlignment="1" applyProtection="1">
      <alignment horizontal="center" vertical="center"/>
    </xf>
    <xf numFmtId="165" fontId="9" fillId="0" borderId="0" xfId="2" applyFont="1" applyProtection="1"/>
    <xf numFmtId="165" fontId="5" fillId="0" borderId="0" xfId="2" applyFont="1" applyAlignment="1" applyProtection="1">
      <alignment horizontal="center"/>
    </xf>
    <xf numFmtId="165" fontId="13" fillId="0" borderId="0" xfId="2" applyFont="1" applyAlignment="1" applyProtection="1">
      <alignment horizontal="left"/>
    </xf>
    <xf numFmtId="165" fontId="9" fillId="0" borderId="0" xfId="2" applyFont="1" applyAlignment="1" applyProtection="1">
      <alignment horizontal="left"/>
    </xf>
    <xf numFmtId="165" fontId="21" fillId="0" borderId="6" xfId="2" applyFont="1" applyBorder="1" applyAlignment="1" applyProtection="1">
      <alignment horizontal="center" vertical="center"/>
    </xf>
    <xf numFmtId="165" fontId="10" fillId="0" borderId="4" xfId="2" applyFont="1" applyBorder="1" applyAlignment="1" applyProtection="1">
      <alignment horizontal="center" vertical="center" wrapText="1"/>
    </xf>
    <xf numFmtId="165" fontId="2" fillId="0" borderId="4" xfId="2" applyBorder="1" applyAlignment="1" applyProtection="1">
      <alignment horizontal="center" vertical="center" wrapText="1"/>
    </xf>
    <xf numFmtId="165" fontId="15" fillId="0" borderId="4" xfId="2" applyFont="1" applyBorder="1" applyAlignment="1" applyProtection="1">
      <alignment horizontal="center" vertical="center" wrapText="1"/>
    </xf>
    <xf numFmtId="165" fontId="9" fillId="0" borderId="4" xfId="2" applyFont="1" applyBorder="1" applyAlignment="1" applyProtection="1">
      <alignment horizontal="center" vertical="center"/>
    </xf>
    <xf numFmtId="165" fontId="10" fillId="0" borderId="4" xfId="2" applyFont="1" applyBorder="1" applyAlignment="1" applyProtection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9" fillId="4" borderId="4" xfId="2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165" fontId="10" fillId="0" borderId="4" xfId="2" applyFont="1" applyBorder="1" applyAlignment="1" applyProtection="1">
      <alignment horizontal="center"/>
    </xf>
    <xf numFmtId="165" fontId="17" fillId="0" borderId="0" xfId="6" applyFont="1" applyAlignment="1" applyProtection="1">
      <alignment horizontal="left" vertical="center" wrapText="1"/>
    </xf>
    <xf numFmtId="165" fontId="2" fillId="0" borderId="0" xfId="2" applyAlignment="1" applyProtection="1">
      <alignment horizontal="left"/>
      <protection locked="0"/>
    </xf>
    <xf numFmtId="0" fontId="0" fillId="0" borderId="7" xfId="0" applyBorder="1"/>
    <xf numFmtId="165" fontId="10" fillId="0" borderId="17" xfId="2" applyFont="1" applyBorder="1" applyProtection="1"/>
    <xf numFmtId="165" fontId="11" fillId="0" borderId="0" xfId="2" applyFont="1" applyAlignment="1" applyProtection="1">
      <alignment wrapText="1"/>
    </xf>
    <xf numFmtId="165" fontId="10" fillId="0" borderId="10" xfId="2" applyFont="1" applyBorder="1" applyAlignment="1" applyProtection="1">
      <alignment horizontal="center" vertical="center"/>
    </xf>
    <xf numFmtId="0" fontId="0" fillId="0" borderId="0" xfId="0"/>
    <xf numFmtId="165" fontId="28" fillId="0" borderId="4" xfId="2" applyFont="1" applyBorder="1" applyAlignment="1" applyProtection="1">
      <alignment horizontal="center" vertical="center" wrapText="1"/>
    </xf>
    <xf numFmtId="165" fontId="28" fillId="0" borderId="4" xfId="2" applyFont="1" applyBorder="1" applyAlignment="1" applyProtection="1">
      <alignment horizontal="center" vertical="center"/>
    </xf>
    <xf numFmtId="165" fontId="28" fillId="0" borderId="4" xfId="0" applyNumberFormat="1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165" fontId="29" fillId="0" borderId="4" xfId="2" applyFont="1" applyBorder="1" applyAlignment="1" applyProtection="1">
      <alignment horizontal="center" vertical="center" wrapText="1"/>
    </xf>
    <xf numFmtId="165" fontId="30" fillId="0" borderId="4" xfId="2" applyFont="1" applyBorder="1" applyAlignment="1" applyProtection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29" fillId="0" borderId="4" xfId="2" applyFont="1" applyBorder="1" applyAlignment="1" applyProtection="1">
      <alignment horizontal="center" vertical="center"/>
    </xf>
    <xf numFmtId="165" fontId="10" fillId="4" borderId="10" xfId="2" applyFont="1" applyFill="1" applyBorder="1" applyAlignment="1" applyProtection="1">
      <alignment horizontal="center" vertical="center"/>
    </xf>
    <xf numFmtId="165" fontId="10" fillId="4" borderId="7" xfId="2" applyFont="1" applyFill="1" applyBorder="1" applyAlignment="1" applyProtection="1">
      <alignment horizontal="center" vertical="center"/>
    </xf>
    <xf numFmtId="165" fontId="10" fillId="4" borderId="12" xfId="2" applyFont="1" applyFill="1" applyBorder="1" applyAlignment="1" applyProtection="1">
      <alignment horizontal="center" vertical="center"/>
    </xf>
    <xf numFmtId="165" fontId="29" fillId="0" borderId="10" xfId="2" applyFont="1" applyBorder="1" applyAlignment="1" applyProtection="1">
      <alignment horizontal="center" vertical="center"/>
    </xf>
    <xf numFmtId="165" fontId="29" fillId="0" borderId="7" xfId="2" applyFont="1" applyBorder="1" applyAlignment="1" applyProtection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65" fontId="28" fillId="0" borderId="4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165" fontId="29" fillId="0" borderId="13" xfId="2" applyFont="1" applyBorder="1" applyAlignment="1" applyProtection="1">
      <alignment horizontal="center" vertical="center"/>
    </xf>
    <xf numFmtId="0" fontId="28" fillId="0" borderId="7" xfId="0" applyFont="1" applyBorder="1"/>
    <xf numFmtId="165" fontId="28" fillId="0" borderId="10" xfId="2" applyFont="1" applyBorder="1" applyAlignment="1" applyProtection="1">
      <alignment horizontal="center" vertical="center"/>
    </xf>
    <xf numFmtId="165" fontId="28" fillId="0" borderId="7" xfId="2" applyFont="1" applyBorder="1" applyAlignment="1" applyProtection="1">
      <alignment horizontal="center" vertical="center"/>
    </xf>
    <xf numFmtId="165" fontId="10" fillId="0" borderId="13" xfId="2" applyFont="1" applyBorder="1" applyAlignment="1" applyProtection="1">
      <alignment horizontal="center" vertical="center"/>
    </xf>
    <xf numFmtId="165" fontId="16" fillId="0" borderId="4" xfId="2" applyFont="1" applyBorder="1" applyAlignment="1" applyProtection="1">
      <alignment horizontal="center" vertical="center" wrapText="1"/>
    </xf>
    <xf numFmtId="165" fontId="9" fillId="0" borderId="7" xfId="2" applyFont="1" applyBorder="1" applyAlignment="1" applyProtection="1">
      <alignment horizontal="center" vertical="center"/>
    </xf>
    <xf numFmtId="165" fontId="16" fillId="0" borderId="4" xfId="2" applyFont="1" applyBorder="1" applyAlignment="1" applyProtection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2" fillId="0" borderId="4" xfId="2" applyNumberFormat="1" applyBorder="1" applyAlignment="1" applyProtection="1">
      <alignment horizontal="center" vertical="center" wrapText="1"/>
    </xf>
    <xf numFmtId="167" fontId="2" fillId="0" borderId="4" xfId="2" applyNumberFormat="1" applyBorder="1" applyAlignment="1" applyProtection="1">
      <alignment horizontal="center" vertical="center" wrapText="1"/>
    </xf>
    <xf numFmtId="165" fontId="2" fillId="0" borderId="4" xfId="2" applyBorder="1" applyAlignment="1" applyProtection="1">
      <alignment horizontal="center" vertical="top" wrapText="1"/>
    </xf>
    <xf numFmtId="165" fontId="2" fillId="0" borderId="10" xfId="2" applyBorder="1" applyAlignment="1" applyProtection="1">
      <alignment horizontal="center" vertical="top" wrapText="1"/>
    </xf>
    <xf numFmtId="165" fontId="2" fillId="0" borderId="4" xfId="2" applyBorder="1" applyAlignment="1" applyProtection="1">
      <alignment horizontal="center" vertical="center"/>
    </xf>
    <xf numFmtId="165" fontId="21" fillId="0" borderId="0" xfId="2" applyFont="1" applyProtection="1"/>
    <xf numFmtId="165" fontId="2" fillId="0" borderId="4" xfId="2" applyBorder="1" applyAlignment="1" applyProtection="1">
      <alignment horizontal="center"/>
    </xf>
    <xf numFmtId="165" fontId="11" fillId="0" borderId="0" xfId="2" applyFont="1" applyAlignment="1" applyProtection="1">
      <alignment horizontal="center" wrapText="1"/>
    </xf>
    <xf numFmtId="0" fontId="46" fillId="0" borderId="0" xfId="0" applyFont="1"/>
    <xf numFmtId="165" fontId="30" fillId="0" borderId="0" xfId="2" applyFont="1" applyProtection="1"/>
    <xf numFmtId="165" fontId="38" fillId="0" borderId="0" xfId="2" applyFont="1" applyAlignment="1" applyProtection="1">
      <alignment horizontal="center"/>
    </xf>
    <xf numFmtId="165" fontId="40" fillId="0" borderId="0" xfId="2" applyFont="1" applyAlignment="1" applyProtection="1">
      <alignment horizontal="center" wrapText="1"/>
    </xf>
    <xf numFmtId="165" fontId="37" fillId="0" borderId="0" xfId="2" applyFont="1" applyAlignment="1" applyProtection="1">
      <alignment horizontal="left"/>
      <protection locked="0"/>
    </xf>
    <xf numFmtId="0" fontId="10" fillId="0" borderId="0" xfId="7" applyFont="1" applyAlignment="1">
      <alignment horizontal="center"/>
    </xf>
    <xf numFmtId="0" fontId="2" fillId="0" borderId="0" xfId="7" applyAlignment="1">
      <alignment horizontal="center"/>
    </xf>
    <xf numFmtId="0" fontId="5" fillId="0" borderId="0" xfId="7" applyFont="1" applyAlignment="1">
      <alignment horizontal="center"/>
    </xf>
    <xf numFmtId="0" fontId="10" fillId="0" borderId="40" xfId="7" applyFont="1" applyBorder="1" applyAlignment="1">
      <alignment horizontal="center" vertical="center" wrapText="1"/>
    </xf>
    <xf numFmtId="0" fontId="10" fillId="0" borderId="44" xfId="7" applyFont="1" applyBorder="1" applyAlignment="1">
      <alignment horizontal="center" vertical="center" wrapText="1"/>
    </xf>
    <xf numFmtId="0" fontId="10" fillId="0" borderId="0" xfId="7" applyFont="1" applyAlignment="1">
      <alignment horizontal="left" vertical="top" wrapText="1"/>
    </xf>
    <xf numFmtId="0" fontId="9" fillId="0" borderId="0" xfId="7" applyFont="1" applyProtection="1">
      <protection locked="0"/>
    </xf>
    <xf numFmtId="0" fontId="9" fillId="0" borderId="0" xfId="7" applyFont="1" applyAlignment="1">
      <alignment horizontal="left"/>
    </xf>
    <xf numFmtId="0" fontId="9" fillId="0" borderId="0" xfId="7" applyFont="1" applyAlignment="1">
      <alignment horizontal="center"/>
    </xf>
    <xf numFmtId="0" fontId="10" fillId="0" borderId="41" xfId="7" applyFont="1" applyBorder="1" applyAlignment="1">
      <alignment horizontal="center" vertical="center"/>
    </xf>
    <xf numFmtId="0" fontId="10" fillId="0" borderId="42" xfId="7" applyFont="1" applyBorder="1" applyAlignment="1">
      <alignment horizontal="center" vertical="center"/>
    </xf>
    <xf numFmtId="0" fontId="10" fillId="0" borderId="43" xfId="7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52" fillId="0" borderId="0" xfId="13" applyFont="1"/>
    <xf numFmtId="0" fontId="51" fillId="0" borderId="0" xfId="13"/>
    <xf numFmtId="0" fontId="52" fillId="0" borderId="0" xfId="13" applyFont="1" applyAlignment="1">
      <alignment horizontal="left" wrapText="1"/>
    </xf>
    <xf numFmtId="0" fontId="52" fillId="0" borderId="0" xfId="13" applyFont="1" applyAlignment="1">
      <alignment horizontal="left"/>
    </xf>
  </cellXfs>
  <cellStyles count="15">
    <cellStyle name="Currency 2" xfId="1" xr:uid="{00000000-0005-0000-0000-000000000000}"/>
    <cellStyle name="Excel Built-in Normal" xfId="2" xr:uid="{00000000-0005-0000-0000-000001000000}"/>
    <cellStyle name="Excel Built-in Percent" xfId="3" xr:uid="{00000000-0005-0000-0000-000002000000}"/>
    <cellStyle name="Heading" xfId="4" xr:uid="{00000000-0005-0000-0000-000003000000}"/>
    <cellStyle name="Heading1" xfId="5" xr:uid="{00000000-0005-0000-0000-000004000000}"/>
    <cellStyle name="Normal" xfId="0" builtinId="0" customBuiltin="1"/>
    <cellStyle name="Normal 2" xfId="6" xr:uid="{00000000-0005-0000-0000-000006000000}"/>
    <cellStyle name="Normal 2 2" xfId="7" xr:uid="{00000000-0005-0000-0000-000007000000}"/>
    <cellStyle name="Normal 2 3" xfId="12" xr:uid="{F9601535-BFB5-4E30-870E-C87AE1F8058E}"/>
    <cellStyle name="Normal 3" xfId="8" xr:uid="{00000000-0005-0000-0000-000008000000}"/>
    <cellStyle name="Normal 4" xfId="11" xr:uid="{16DE1213-7CFA-4782-BE0E-8C4D61567EF9}"/>
    <cellStyle name="Normal 5" xfId="13" xr:uid="{8BD8F080-D091-42FC-9F4A-96A3B37ECF07}"/>
    <cellStyle name="Normal 6" xfId="14" xr:uid="{76CF9CF9-107E-44A2-8D86-A5CB1D1085C5}"/>
    <cellStyle name="Result" xfId="9" xr:uid="{00000000-0005-0000-0000-000009000000}"/>
    <cellStyle name="Result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0"/>
  <sheetViews>
    <sheetView topLeftCell="A25" workbookViewId="0">
      <selection activeCell="G37" sqref="G37"/>
    </sheetView>
  </sheetViews>
  <sheetFormatPr defaultColWidth="9.36328125" defaultRowHeight="13.2"/>
  <cols>
    <col min="1" max="1" width="35.36328125" style="2" customWidth="1"/>
    <col min="2" max="2" width="5" style="2" hidden="1" customWidth="1"/>
    <col min="3" max="3" width="9.6328125" style="2" hidden="1" customWidth="1"/>
    <col min="4" max="41" width="9.36328125" style="2" customWidth="1"/>
    <col min="42" max="42" width="0.36328125" style="2" hidden="1" customWidth="1"/>
    <col min="43" max="48" width="9.6328125" style="2" hidden="1" customWidth="1"/>
    <col min="49" max="16384" width="9.36328125" style="2"/>
  </cols>
  <sheetData>
    <row r="1" spans="1:10" ht="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6">
      <c r="A3" s="3" t="s">
        <v>0</v>
      </c>
      <c r="B3" s="3"/>
      <c r="C3" s="3"/>
      <c r="D3" s="1"/>
      <c r="E3" s="1"/>
      <c r="F3" s="1"/>
      <c r="G3" s="1"/>
      <c r="H3" s="1"/>
      <c r="I3" s="1"/>
      <c r="J3" s="1"/>
    </row>
    <row r="4" spans="1:10" ht="15.6">
      <c r="A4" s="211" t="s">
        <v>281</v>
      </c>
      <c r="B4" s="3"/>
      <c r="C4" s="3"/>
      <c r="D4" s="1"/>
      <c r="E4" s="1"/>
      <c r="F4" s="1"/>
      <c r="G4" s="1"/>
      <c r="H4" s="1"/>
      <c r="I4" s="1"/>
      <c r="J4" s="1"/>
    </row>
    <row r="5" spans="1:10" ht="15.6">
      <c r="A5" s="4"/>
      <c r="B5" s="4"/>
      <c r="C5" s="4"/>
      <c r="D5" s="1"/>
      <c r="E5" s="1"/>
      <c r="F5" s="1"/>
      <c r="G5" s="1"/>
      <c r="H5" s="1"/>
      <c r="I5" s="1"/>
      <c r="J5" s="1"/>
    </row>
    <row r="6" spans="1:10" ht="15.6">
      <c r="A6" s="4"/>
      <c r="B6" s="4"/>
      <c r="C6" s="4"/>
      <c r="D6" s="1"/>
      <c r="E6" s="1"/>
      <c r="F6" s="1"/>
      <c r="G6" s="1"/>
      <c r="H6" s="1"/>
      <c r="I6" s="1"/>
      <c r="J6" s="1"/>
    </row>
    <row r="7" spans="1:10" ht="15.6">
      <c r="A7" s="4"/>
      <c r="B7" s="4"/>
      <c r="C7" s="4"/>
      <c r="D7" s="1"/>
      <c r="E7" s="1"/>
      <c r="F7" s="1"/>
      <c r="G7" s="1"/>
      <c r="H7" s="1"/>
      <c r="I7" s="1"/>
      <c r="J7" s="1"/>
    </row>
    <row r="8" spans="1:10" ht="15.6">
      <c r="A8" s="4"/>
      <c r="B8" s="4"/>
      <c r="C8" s="4"/>
      <c r="D8" s="1"/>
      <c r="E8" s="1"/>
      <c r="F8" s="1"/>
      <c r="G8" s="1"/>
      <c r="H8" s="1"/>
      <c r="I8" s="1"/>
      <c r="J8" s="1"/>
    </row>
    <row r="9" spans="1:10" ht="15.6">
      <c r="A9" s="4"/>
      <c r="B9" s="4"/>
      <c r="C9" s="4"/>
      <c r="D9" s="1"/>
      <c r="E9" s="1"/>
      <c r="F9" s="1"/>
      <c r="G9" s="1"/>
      <c r="H9" s="1"/>
      <c r="I9" s="1"/>
      <c r="J9" s="1"/>
    </row>
    <row r="10" spans="1:10" ht="15.6">
      <c r="A10" s="4"/>
      <c r="B10" s="4"/>
      <c r="C10" s="4"/>
      <c r="D10" s="1"/>
      <c r="E10" s="1"/>
      <c r="F10" s="1"/>
      <c r="G10" s="1"/>
      <c r="H10" s="1"/>
      <c r="I10" s="1"/>
      <c r="J10" s="1"/>
    </row>
    <row r="11" spans="1:10" ht="15.6">
      <c r="A11" s="4"/>
      <c r="B11" s="4"/>
      <c r="C11" s="4"/>
      <c r="D11" s="1"/>
      <c r="E11" s="1"/>
      <c r="F11" s="1"/>
      <c r="G11" s="1"/>
      <c r="H11" s="1"/>
      <c r="I11" s="1"/>
      <c r="J11" s="1"/>
    </row>
    <row r="12" spans="1:10" ht="15.6">
      <c r="A12" s="4"/>
      <c r="B12" s="4"/>
      <c r="C12" s="4"/>
      <c r="D12" s="1"/>
      <c r="E12" s="1"/>
      <c r="F12" s="1"/>
      <c r="G12" s="1"/>
      <c r="H12" s="1"/>
      <c r="I12" s="1"/>
      <c r="J12" s="1"/>
    </row>
    <row r="13" spans="1:10" ht="15.6">
      <c r="A13" s="4"/>
      <c r="B13" s="4"/>
      <c r="C13" s="4"/>
      <c r="D13" s="1"/>
      <c r="E13" s="1"/>
      <c r="F13" s="1"/>
      <c r="G13" s="1"/>
      <c r="H13" s="1"/>
      <c r="I13" s="1"/>
      <c r="J13" s="1"/>
    </row>
    <row r="14" spans="1:10" ht="15.6">
      <c r="A14" s="4"/>
      <c r="B14" s="4"/>
      <c r="C14" s="4"/>
      <c r="D14" s="1"/>
      <c r="E14" s="1"/>
      <c r="F14" s="1"/>
      <c r="G14" s="1"/>
      <c r="H14" s="1"/>
      <c r="I14" s="1"/>
      <c r="J14" s="1"/>
    </row>
    <row r="15" spans="1:10" ht="15.6">
      <c r="A15" s="4"/>
      <c r="B15" s="4"/>
      <c r="C15" s="4"/>
      <c r="D15" s="1"/>
      <c r="E15" s="1"/>
      <c r="F15" s="1"/>
      <c r="G15" s="1"/>
      <c r="H15" s="1"/>
      <c r="I15" s="1"/>
      <c r="J15" s="1"/>
    </row>
    <row r="16" spans="1:10" ht="18" customHeight="1">
      <c r="A16" s="381" t="s">
        <v>1</v>
      </c>
      <c r="B16" s="381"/>
      <c r="C16" s="381"/>
      <c r="D16" s="381"/>
      <c r="E16" s="381"/>
      <c r="F16" s="381"/>
      <c r="G16" s="381"/>
      <c r="H16" s="381"/>
      <c r="I16" s="381"/>
      <c r="J16" s="381"/>
    </row>
    <row r="17" spans="1:10" ht="14.25" customHeight="1">
      <c r="A17" s="5"/>
      <c r="B17" s="5"/>
      <c r="C17" s="5"/>
      <c r="D17" s="1"/>
      <c r="E17" s="1"/>
      <c r="F17" s="1"/>
      <c r="G17" s="1"/>
      <c r="H17" s="1"/>
      <c r="I17" s="1"/>
      <c r="J17" s="1"/>
    </row>
    <row r="18" spans="1:10" ht="14.25" customHeight="1">
      <c r="A18" s="5"/>
      <c r="B18" s="5"/>
      <c r="C18" s="5"/>
      <c r="D18" s="1"/>
      <c r="E18" s="1"/>
      <c r="F18" s="1"/>
      <c r="G18" s="1"/>
      <c r="H18" s="1"/>
      <c r="I18" s="1"/>
      <c r="J18" s="1"/>
    </row>
    <row r="19" spans="1:10" ht="14.25" customHeight="1">
      <c r="A19" s="5"/>
      <c r="B19" s="5"/>
      <c r="C19" s="5"/>
      <c r="D19" s="1"/>
      <c r="E19" s="1"/>
      <c r="F19" s="1"/>
      <c r="G19" s="1"/>
      <c r="H19" s="1"/>
      <c r="I19" s="1"/>
      <c r="J19" s="1"/>
    </row>
    <row r="20" spans="1:10" ht="14.25" customHeight="1">
      <c r="A20" s="5"/>
      <c r="B20" s="5"/>
      <c r="C20" s="5"/>
      <c r="D20" s="1"/>
      <c r="E20" s="1"/>
      <c r="F20" s="1"/>
      <c r="G20" s="1"/>
      <c r="H20" s="1"/>
      <c r="I20" s="1"/>
      <c r="J20" s="1"/>
    </row>
    <row r="21" spans="1:10" ht="14.25" customHeight="1">
      <c r="A21" s="5"/>
      <c r="B21" s="5"/>
      <c r="C21" s="5"/>
      <c r="D21" s="1"/>
      <c r="E21" s="1"/>
      <c r="F21" s="1"/>
      <c r="G21" s="1"/>
      <c r="H21" s="1"/>
      <c r="I21" s="1"/>
      <c r="J21" s="1"/>
    </row>
    <row r="22" spans="1:10" ht="14.25" customHeight="1">
      <c r="A22" s="5"/>
      <c r="B22" s="5"/>
      <c r="C22" s="5"/>
      <c r="D22" s="1"/>
      <c r="E22" s="1"/>
      <c r="F22" s="1"/>
      <c r="G22" s="1"/>
      <c r="H22" s="1"/>
      <c r="I22" s="1"/>
      <c r="J22" s="1"/>
    </row>
    <row r="23" spans="1:10" ht="14.25" customHeight="1">
      <c r="A23" s="5"/>
      <c r="B23" s="5"/>
      <c r="C23" s="5"/>
      <c r="D23" s="1"/>
      <c r="E23" s="1"/>
      <c r="F23" s="1"/>
      <c r="G23" s="1"/>
      <c r="H23" s="1"/>
      <c r="I23" s="1"/>
      <c r="J23" s="1"/>
    </row>
    <row r="24" spans="1:10" ht="15.6">
      <c r="A24" s="6"/>
      <c r="B24" s="6"/>
      <c r="C24" s="6"/>
      <c r="D24" s="1"/>
      <c r="E24" s="1"/>
      <c r="F24" s="1"/>
      <c r="G24" s="1"/>
      <c r="H24" s="1"/>
      <c r="I24" s="1"/>
      <c r="J24" s="1"/>
    </row>
    <row r="25" spans="1:10" ht="15.6">
      <c r="A25" s="6" t="s">
        <v>2</v>
      </c>
      <c r="B25" s="7"/>
      <c r="C25" s="7"/>
      <c r="D25" s="1"/>
      <c r="E25" s="1"/>
      <c r="F25" s="1"/>
      <c r="G25" s="1"/>
      <c r="H25" s="1"/>
      <c r="I25" s="1"/>
      <c r="J25" s="1"/>
    </row>
    <row r="26" spans="1:10" ht="15.6">
      <c r="A26" s="6" t="s">
        <v>3</v>
      </c>
      <c r="B26" s="6"/>
      <c r="C26" s="6"/>
      <c r="D26" s="1"/>
      <c r="E26" s="1"/>
      <c r="F26" s="1"/>
      <c r="G26" s="1"/>
      <c r="H26" s="1"/>
      <c r="I26" s="1"/>
      <c r="J26" s="1"/>
    </row>
    <row r="27" spans="1:10" ht="15.6">
      <c r="A27" s="6" t="s">
        <v>4</v>
      </c>
      <c r="B27" s="6"/>
      <c r="C27" s="6"/>
      <c r="D27" s="1"/>
      <c r="E27" s="1"/>
      <c r="F27" s="1"/>
      <c r="G27" s="1"/>
      <c r="H27" s="1"/>
      <c r="I27" s="1"/>
      <c r="J27" s="1"/>
    </row>
    <row r="28" spans="1:10" ht="15.6">
      <c r="A28" s="6" t="s">
        <v>5</v>
      </c>
      <c r="B28" s="6"/>
      <c r="C28" s="6"/>
      <c r="D28" s="1"/>
      <c r="E28" s="1"/>
      <c r="F28" s="1"/>
      <c r="G28" s="1"/>
      <c r="H28" s="1"/>
      <c r="I28" s="1"/>
      <c r="J28" s="1"/>
    </row>
    <row r="29" spans="1:10" ht="31.2">
      <c r="A29" s="94" t="s">
        <v>351</v>
      </c>
      <c r="B29" s="7"/>
      <c r="C29" s="7"/>
      <c r="D29" s="1"/>
      <c r="E29" s="1"/>
      <c r="F29" s="1"/>
      <c r="G29" s="1"/>
      <c r="H29" s="1"/>
      <c r="I29" s="1"/>
      <c r="J29" s="1"/>
    </row>
    <row r="30" spans="1:10" ht="15.6">
      <c r="A30" s="8"/>
      <c r="B30" s="7"/>
      <c r="C30" s="7"/>
      <c r="D30" s="1"/>
      <c r="E30" s="1"/>
      <c r="F30" s="1"/>
      <c r="G30" s="1"/>
      <c r="H30" s="1"/>
      <c r="I30" s="1"/>
      <c r="J30" s="1"/>
    </row>
    <row r="31" spans="1:10" ht="15">
      <c r="A31" s="9"/>
      <c r="B31" s="9"/>
      <c r="C31" s="9"/>
      <c r="D31" s="1"/>
      <c r="E31" s="1"/>
      <c r="F31" s="1"/>
      <c r="G31" s="1"/>
      <c r="H31" s="1"/>
      <c r="I31" s="1"/>
      <c r="J31" s="1"/>
    </row>
    <row r="32" spans="1:10" ht="15">
      <c r="A32" s="10"/>
      <c r="B32" s="10"/>
      <c r="C32" s="10"/>
      <c r="D32" s="1"/>
      <c r="E32" s="1"/>
      <c r="F32" s="1"/>
      <c r="G32" s="1"/>
      <c r="H32" s="1"/>
      <c r="I32" s="1"/>
      <c r="J32" s="1"/>
    </row>
    <row r="33" spans="1:10" ht="15">
      <c r="A33" s="10"/>
      <c r="B33" s="10"/>
      <c r="C33" s="10"/>
      <c r="D33" s="1"/>
      <c r="E33" s="1"/>
      <c r="F33" s="1"/>
      <c r="G33" s="1"/>
      <c r="H33" s="1"/>
      <c r="I33" s="1"/>
      <c r="J33" s="1"/>
    </row>
    <row r="34" spans="1:10" ht="15">
      <c r="A34" s="10"/>
      <c r="B34" s="10"/>
      <c r="C34" s="10"/>
      <c r="D34" s="1"/>
      <c r="E34" s="1"/>
      <c r="F34" s="1"/>
      <c r="G34" s="1"/>
      <c r="H34" s="1"/>
      <c r="I34" s="1"/>
      <c r="J34" s="1"/>
    </row>
    <row r="35" spans="1:10" ht="15">
      <c r="A35" s="10" t="s">
        <v>6</v>
      </c>
      <c r="B35" s="10"/>
      <c r="C35" s="10"/>
      <c r="D35" s="1"/>
      <c r="E35" s="1"/>
      <c r="F35" s="1"/>
      <c r="G35" s="1"/>
      <c r="H35" s="1"/>
      <c r="I35" s="1"/>
      <c r="J35" s="1"/>
    </row>
    <row r="36" spans="1:10" ht="15">
      <c r="A36" s="10">
        <v>180</v>
      </c>
      <c r="B36" s="10"/>
      <c r="C36" s="10"/>
      <c r="D36" s="1" t="s">
        <v>7</v>
      </c>
      <c r="E36" s="1"/>
      <c r="F36" s="1"/>
      <c r="G36" s="1"/>
      <c r="H36" s="1"/>
      <c r="I36" s="1"/>
      <c r="J36" s="1"/>
    </row>
    <row r="37" spans="1:10" ht="15">
      <c r="A37" s="10">
        <v>8</v>
      </c>
      <c r="B37" s="9"/>
      <c r="C37" s="9"/>
      <c r="D37" s="1" t="s">
        <v>8</v>
      </c>
      <c r="E37" s="1"/>
      <c r="F37" s="1"/>
      <c r="G37" s="1"/>
      <c r="H37" s="1"/>
      <c r="I37" s="1"/>
      <c r="J37" s="1"/>
    </row>
    <row r="38" spans="1:10" ht="15">
      <c r="A38" s="1">
        <v>10</v>
      </c>
      <c r="B38" s="1"/>
      <c r="C38" s="1"/>
      <c r="D38" s="1" t="s">
        <v>9</v>
      </c>
      <c r="E38" s="1"/>
      <c r="F38" s="1"/>
      <c r="G38" s="1"/>
      <c r="H38" s="1"/>
      <c r="I38" s="1"/>
      <c r="J38" s="1"/>
    </row>
    <row r="39" spans="1:10" ht="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">
      <c r="A48" s="7"/>
      <c r="B48" s="7"/>
      <c r="C48" s="7"/>
      <c r="D48" s="1"/>
      <c r="E48" s="1"/>
      <c r="F48" s="1"/>
      <c r="G48" s="1"/>
      <c r="H48" s="1"/>
      <c r="I48" s="1"/>
      <c r="J48" s="1"/>
    </row>
    <row r="50" spans="1:3">
      <c r="A50" s="11"/>
      <c r="B50" s="11"/>
      <c r="C50" s="11"/>
    </row>
    <row r="51" spans="1:3">
      <c r="A51" s="11"/>
      <c r="B51" s="11"/>
      <c r="C51" s="11"/>
    </row>
    <row r="52" spans="1:3">
      <c r="A52" s="11"/>
      <c r="B52" s="11"/>
      <c r="C52" s="11"/>
    </row>
    <row r="53" spans="1:3">
      <c r="A53" s="11"/>
      <c r="B53" s="11"/>
      <c r="C53" s="11"/>
    </row>
    <row r="54" spans="1:3">
      <c r="A54" s="11"/>
      <c r="B54" s="11"/>
      <c r="C54" s="11"/>
    </row>
    <row r="55" spans="1:3">
      <c r="A55" s="11"/>
      <c r="B55" s="11"/>
      <c r="C55" s="11"/>
    </row>
    <row r="56" spans="1:3">
      <c r="A56" s="11"/>
      <c r="B56" s="11"/>
      <c r="C56" s="11"/>
    </row>
    <row r="58" spans="1:3">
      <c r="A58" s="12"/>
      <c r="B58" s="12"/>
      <c r="C58" s="12"/>
    </row>
    <row r="59" spans="1:3">
      <c r="B59" s="12"/>
      <c r="C59" s="12"/>
    </row>
    <row r="60" spans="1:3">
      <c r="B60" s="13"/>
      <c r="C60" s="13"/>
    </row>
    <row r="61" spans="1:3">
      <c r="A61" s="12"/>
      <c r="B61" s="12"/>
      <c r="C61" s="12"/>
    </row>
    <row r="62" spans="1:3">
      <c r="A62" s="12"/>
      <c r="B62" s="12"/>
      <c r="C62" s="12"/>
    </row>
    <row r="63" spans="1:3">
      <c r="A63" s="12"/>
      <c r="B63" s="12"/>
      <c r="C63" s="12"/>
    </row>
    <row r="64" spans="1:3">
      <c r="B64" s="12"/>
      <c r="C64" s="12"/>
    </row>
    <row r="65" spans="1:3">
      <c r="B65" s="12"/>
      <c r="C65" s="12"/>
    </row>
    <row r="66" spans="1:3">
      <c r="A66" s="12"/>
      <c r="B66" s="12"/>
      <c r="C66" s="12"/>
    </row>
    <row r="67" spans="1:3">
      <c r="B67" s="14"/>
      <c r="C67" s="14"/>
    </row>
    <row r="68" spans="1:3">
      <c r="B68" s="14"/>
      <c r="C68" s="14"/>
    </row>
    <row r="69" spans="1:3">
      <c r="B69" s="11"/>
      <c r="C69" s="15"/>
    </row>
    <row r="70" spans="1:3">
      <c r="A70" s="12"/>
      <c r="B70" s="12"/>
      <c r="C70" s="12"/>
    </row>
  </sheetData>
  <mergeCells count="1">
    <mergeCell ref="A16:J16"/>
  </mergeCells>
  <pageMargins left="0.62992125984252012" right="0.59015748031496096" top="1.1417322834645671" bottom="1.3173228346456689" header="0.74803149606299213" footer="0.511811023622047"/>
  <pageSetup paperSize="0" scale="90" fitToWidth="0" fitToHeight="0" orientation="portrait" horizontalDpi="0" verticalDpi="0" copies="0"/>
  <headerFooter alignWithMargins="0">
    <oddFooter>&amp;R&amp;10 1/6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6"/>
  <sheetViews>
    <sheetView topLeftCell="A19" workbookViewId="0">
      <selection activeCell="B27" sqref="B27"/>
    </sheetView>
  </sheetViews>
  <sheetFormatPr defaultColWidth="9.36328125" defaultRowHeight="13.2"/>
  <cols>
    <col min="1" max="1" width="3.54296875" style="2" customWidth="1"/>
    <col min="2" max="2" width="36.1796875" style="2" customWidth="1"/>
    <col min="3" max="3" width="11.54296875" style="15" customWidth="1"/>
    <col min="4" max="4" width="3.08984375" style="2" customWidth="1"/>
    <col min="5" max="5" width="2.90625" style="2" customWidth="1"/>
    <col min="6" max="6" width="2.6328125" style="2" customWidth="1"/>
    <col min="7" max="7" width="2.36328125" style="2" customWidth="1"/>
    <col min="8" max="8" width="3.7265625" style="2" customWidth="1"/>
    <col min="9" max="9" width="6.1796875" style="2" customWidth="1"/>
    <col min="10" max="10" width="4.6328125" style="2" customWidth="1"/>
    <col min="11" max="11" width="2.90625" style="2" customWidth="1"/>
    <col min="12" max="13" width="2.6328125" style="2" customWidth="1"/>
    <col min="14" max="14" width="2.90625" style="2" customWidth="1"/>
    <col min="15" max="15" width="2.6328125" style="2" customWidth="1"/>
    <col min="16" max="16" width="6.36328125" style="2" customWidth="1"/>
    <col min="17" max="17" width="4.36328125" style="2" customWidth="1"/>
    <col min="18" max="18" width="5.81640625" style="2" customWidth="1"/>
    <col min="19" max="19" width="3.453125" style="2" customWidth="1"/>
    <col min="20" max="20" width="9.36328125" style="2" customWidth="1"/>
    <col min="21" max="16384" width="9.36328125" style="2"/>
  </cols>
  <sheetData>
    <row r="1" spans="1:35">
      <c r="A1" s="382" t="s">
        <v>10</v>
      </c>
      <c r="B1" s="382"/>
      <c r="C1" s="382"/>
    </row>
    <row r="2" spans="1:35">
      <c r="A2" s="382" t="s">
        <v>281</v>
      </c>
      <c r="B2" s="382"/>
      <c r="C2" s="382"/>
    </row>
    <row r="3" spans="1:35" ht="15.6">
      <c r="A3" s="383" t="s">
        <v>11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17"/>
      <c r="R3" s="18"/>
      <c r="S3" s="18"/>
    </row>
    <row r="4" spans="1:35"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6"/>
      <c r="S4" s="16"/>
      <c r="T4" s="16"/>
    </row>
    <row r="5" spans="1:35">
      <c r="A5" s="384" t="s">
        <v>2</v>
      </c>
      <c r="B5" s="384"/>
      <c r="C5" s="384"/>
      <c r="D5" s="384"/>
      <c r="E5" s="384"/>
      <c r="F5" s="384"/>
      <c r="G5" s="20"/>
      <c r="H5" s="20"/>
      <c r="I5" s="19"/>
      <c r="J5" s="19"/>
      <c r="K5" s="19"/>
      <c r="L5" s="20"/>
      <c r="M5" s="20"/>
      <c r="N5" s="20"/>
      <c r="O5" s="20"/>
      <c r="P5" s="20"/>
      <c r="Q5" s="20"/>
      <c r="R5" s="20"/>
      <c r="S5" s="20"/>
      <c r="T5" s="20"/>
      <c r="U5" s="21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2"/>
      <c r="AG5" s="22"/>
      <c r="AH5" s="12"/>
      <c r="AI5" s="12"/>
    </row>
    <row r="6" spans="1:35">
      <c r="A6" s="385" t="s">
        <v>3</v>
      </c>
      <c r="B6" s="385"/>
      <c r="C6" s="385"/>
      <c r="D6" s="385"/>
      <c r="E6" s="385"/>
      <c r="F6" s="385"/>
      <c r="G6" s="23"/>
      <c r="H6" s="23"/>
      <c r="L6" s="14"/>
      <c r="M6" s="14"/>
      <c r="N6" s="14"/>
      <c r="O6" s="14"/>
      <c r="P6" s="14"/>
      <c r="Q6" s="14"/>
      <c r="R6" s="16"/>
      <c r="S6" s="16"/>
      <c r="T6" s="16"/>
    </row>
    <row r="7" spans="1:35">
      <c r="A7" s="23" t="s">
        <v>202</v>
      </c>
      <c r="B7" s="23" t="s">
        <v>204</v>
      </c>
      <c r="C7" s="23"/>
      <c r="D7" s="23"/>
      <c r="E7" s="23"/>
      <c r="F7" s="23"/>
      <c r="G7" s="23"/>
      <c r="H7" s="23"/>
      <c r="L7" s="14"/>
      <c r="M7" s="14"/>
      <c r="N7" s="14"/>
      <c r="O7" s="14"/>
      <c r="P7" s="14"/>
      <c r="Q7" s="14"/>
      <c r="R7" s="16"/>
      <c r="S7" s="16"/>
      <c r="T7" s="16"/>
    </row>
    <row r="8" spans="1:35">
      <c r="A8" s="382" t="s">
        <v>4</v>
      </c>
      <c r="B8" s="382"/>
      <c r="C8" s="382"/>
      <c r="D8" s="382"/>
      <c r="E8" s="382"/>
      <c r="F8" s="382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6"/>
      <c r="T8" s="16"/>
    </row>
    <row r="9" spans="1:35">
      <c r="A9" s="382" t="s">
        <v>5</v>
      </c>
      <c r="B9" s="382"/>
      <c r="C9" s="382"/>
      <c r="D9" s="382"/>
      <c r="E9" s="382"/>
      <c r="F9" s="382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35">
      <c r="A10" s="384" t="s">
        <v>352</v>
      </c>
      <c r="B10" s="384"/>
      <c r="C10" s="384"/>
      <c r="D10" s="384"/>
      <c r="E10" s="384"/>
      <c r="F10" s="384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35" ht="18.75" customHeight="1">
      <c r="A11" s="386" t="s">
        <v>12</v>
      </c>
      <c r="B11" s="386"/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</row>
    <row r="12" spans="1:35" ht="13.5" customHeight="1">
      <c r="A12" s="387" t="s">
        <v>13</v>
      </c>
      <c r="B12" s="388" t="s">
        <v>14</v>
      </c>
      <c r="C12" s="387" t="s">
        <v>15</v>
      </c>
      <c r="D12" s="388" t="s">
        <v>16</v>
      </c>
      <c r="E12" s="388"/>
      <c r="F12" s="388"/>
      <c r="G12" s="388"/>
      <c r="H12" s="388"/>
      <c r="I12" s="388"/>
      <c r="J12" s="388"/>
      <c r="K12" s="388" t="s">
        <v>17</v>
      </c>
      <c r="L12" s="388"/>
      <c r="M12" s="388"/>
      <c r="N12" s="388"/>
      <c r="O12" s="388"/>
      <c r="P12" s="388"/>
      <c r="Q12" s="388"/>
    </row>
    <row r="13" spans="1:35" ht="12.75" customHeight="1">
      <c r="A13" s="387"/>
      <c r="B13" s="388"/>
      <c r="C13" s="387"/>
      <c r="D13" s="387" t="s">
        <v>18</v>
      </c>
      <c r="E13" s="387" t="s">
        <v>19</v>
      </c>
      <c r="F13" s="387" t="s">
        <v>20</v>
      </c>
      <c r="G13" s="387" t="s">
        <v>21</v>
      </c>
      <c r="H13" s="387" t="s">
        <v>22</v>
      </c>
      <c r="I13" s="389" t="s">
        <v>23</v>
      </c>
      <c r="J13" s="389" t="s">
        <v>24</v>
      </c>
      <c r="K13" s="387" t="s">
        <v>18</v>
      </c>
      <c r="L13" s="387" t="s">
        <v>19</v>
      </c>
      <c r="M13" s="387" t="s">
        <v>20</v>
      </c>
      <c r="N13" s="387" t="s">
        <v>21</v>
      </c>
      <c r="O13" s="387" t="s">
        <v>22</v>
      </c>
      <c r="P13" s="389" t="s">
        <v>23</v>
      </c>
      <c r="Q13" s="389" t="s">
        <v>24</v>
      </c>
    </row>
    <row r="14" spans="1:35">
      <c r="A14" s="387"/>
      <c r="B14" s="388"/>
      <c r="C14" s="387"/>
      <c r="D14" s="387"/>
      <c r="E14" s="387"/>
      <c r="F14" s="387"/>
      <c r="G14" s="387"/>
      <c r="H14" s="387"/>
      <c r="I14" s="389"/>
      <c r="J14" s="389"/>
      <c r="K14" s="387"/>
      <c r="L14" s="387"/>
      <c r="M14" s="387"/>
      <c r="N14" s="387"/>
      <c r="O14" s="387"/>
      <c r="P14" s="389"/>
      <c r="Q14" s="389"/>
    </row>
    <row r="15" spans="1:35">
      <c r="A15" s="214">
        <v>1</v>
      </c>
      <c r="B15" s="215" t="s">
        <v>25</v>
      </c>
      <c r="C15" s="216" t="s">
        <v>26</v>
      </c>
      <c r="D15" s="217">
        <v>2</v>
      </c>
      <c r="E15" s="217">
        <v>2</v>
      </c>
      <c r="F15" s="217"/>
      <c r="G15" s="217"/>
      <c r="H15" s="217">
        <v>66</v>
      </c>
      <c r="I15" s="217" t="s">
        <v>27</v>
      </c>
      <c r="J15" s="321">
        <v>5</v>
      </c>
      <c r="K15" s="40"/>
      <c r="L15" s="27"/>
      <c r="M15" s="27"/>
      <c r="N15" s="27"/>
      <c r="O15" s="27"/>
      <c r="P15" s="27"/>
      <c r="Q15" s="27"/>
    </row>
    <row r="16" spans="1:35">
      <c r="A16" s="218">
        <v>2</v>
      </c>
      <c r="B16" s="219" t="s">
        <v>28</v>
      </c>
      <c r="C16" s="220" t="s">
        <v>29</v>
      </c>
      <c r="D16" s="214">
        <v>1</v>
      </c>
      <c r="E16" s="214">
        <v>1</v>
      </c>
      <c r="F16" s="214"/>
      <c r="G16" s="214"/>
      <c r="H16" s="217">
        <f t="shared" ref="H16" si="0">J16*25-(D16+E16+F16+G16)*14</f>
        <v>72</v>
      </c>
      <c r="I16" s="214" t="s">
        <v>27</v>
      </c>
      <c r="J16" s="214">
        <v>4</v>
      </c>
      <c r="K16" s="51"/>
      <c r="L16" s="25"/>
      <c r="M16" s="25"/>
      <c r="N16" s="25"/>
      <c r="O16" s="25"/>
      <c r="P16" s="25"/>
      <c r="Q16" s="25"/>
    </row>
    <row r="17" spans="1:17">
      <c r="A17" s="218">
        <v>3</v>
      </c>
      <c r="B17" s="219" t="s">
        <v>30</v>
      </c>
      <c r="C17" s="220" t="s">
        <v>31</v>
      </c>
      <c r="D17" s="214">
        <v>2</v>
      </c>
      <c r="E17" s="214">
        <v>2</v>
      </c>
      <c r="F17" s="214"/>
      <c r="G17" s="214"/>
      <c r="H17" s="217">
        <v>66</v>
      </c>
      <c r="I17" s="214" t="s">
        <v>27</v>
      </c>
      <c r="J17" s="322">
        <v>5</v>
      </c>
      <c r="K17" s="51"/>
      <c r="L17" s="25"/>
      <c r="M17" s="25"/>
      <c r="N17" s="25"/>
      <c r="O17" s="25"/>
      <c r="P17" s="25"/>
      <c r="Q17" s="25"/>
    </row>
    <row r="18" spans="1:17">
      <c r="A18" s="218">
        <v>4</v>
      </c>
      <c r="B18" s="219" t="s">
        <v>32</v>
      </c>
      <c r="C18" s="220" t="s">
        <v>33</v>
      </c>
      <c r="D18" s="214">
        <v>2</v>
      </c>
      <c r="E18" s="214">
        <v>2</v>
      </c>
      <c r="F18" s="214"/>
      <c r="G18" s="214"/>
      <c r="H18" s="217">
        <v>66</v>
      </c>
      <c r="I18" s="214" t="s">
        <v>27</v>
      </c>
      <c r="J18" s="214">
        <v>5</v>
      </c>
      <c r="K18" s="51"/>
      <c r="L18" s="25"/>
      <c r="M18" s="25"/>
      <c r="N18" s="25"/>
      <c r="O18" s="25"/>
      <c r="P18" s="25"/>
      <c r="Q18" s="25"/>
    </row>
    <row r="19" spans="1:17">
      <c r="A19" s="218">
        <v>5</v>
      </c>
      <c r="B19" s="221" t="s">
        <v>216</v>
      </c>
      <c r="C19" s="220" t="s">
        <v>34</v>
      </c>
      <c r="D19" s="214">
        <v>3</v>
      </c>
      <c r="E19" s="214">
        <v>2</v>
      </c>
      <c r="F19" s="214"/>
      <c r="G19" s="214"/>
      <c r="H19" s="217">
        <v>77</v>
      </c>
      <c r="I19" s="214" t="s">
        <v>27</v>
      </c>
      <c r="J19" s="322">
        <v>5</v>
      </c>
      <c r="K19" s="51"/>
      <c r="L19" s="25"/>
      <c r="M19" s="25"/>
      <c r="N19" s="25"/>
      <c r="O19" s="25"/>
      <c r="P19" s="25"/>
      <c r="Q19" s="25"/>
    </row>
    <row r="20" spans="1:17">
      <c r="A20" s="218">
        <v>6</v>
      </c>
      <c r="B20" s="221" t="s">
        <v>243</v>
      </c>
      <c r="C20" s="220" t="s">
        <v>258</v>
      </c>
      <c r="D20" s="222"/>
      <c r="E20" s="222">
        <v>1</v>
      </c>
      <c r="F20" s="222"/>
      <c r="G20" s="222"/>
      <c r="H20" s="217">
        <v>33</v>
      </c>
      <c r="I20" s="222" t="s">
        <v>74</v>
      </c>
      <c r="J20" s="222">
        <v>2</v>
      </c>
      <c r="K20" s="51"/>
      <c r="L20" s="25"/>
      <c r="M20" s="25"/>
      <c r="N20" s="25"/>
      <c r="O20" s="25"/>
      <c r="P20" s="25"/>
      <c r="Q20" s="25"/>
    </row>
    <row r="21" spans="1:17">
      <c r="A21" s="30">
        <v>7</v>
      </c>
      <c r="B21" s="31" t="s">
        <v>217</v>
      </c>
      <c r="C21" s="32" t="s">
        <v>36</v>
      </c>
      <c r="D21" s="45"/>
      <c r="E21" s="45"/>
      <c r="F21" s="45"/>
      <c r="G21" s="45"/>
      <c r="H21" s="45"/>
      <c r="I21" s="45"/>
      <c r="J21" s="45"/>
      <c r="K21" s="51">
        <v>2</v>
      </c>
      <c r="L21" s="25">
        <v>2</v>
      </c>
      <c r="M21" s="25"/>
      <c r="N21" s="25"/>
      <c r="O21" s="217">
        <v>66</v>
      </c>
      <c r="P21" s="25" t="s">
        <v>27</v>
      </c>
      <c r="Q21" s="25">
        <v>5</v>
      </c>
    </row>
    <row r="22" spans="1:17">
      <c r="A22" s="30">
        <v>8</v>
      </c>
      <c r="B22" s="36" t="s">
        <v>35</v>
      </c>
      <c r="C22" s="25" t="s">
        <v>261</v>
      </c>
      <c r="D22" s="51"/>
      <c r="E22" s="25"/>
      <c r="F22" s="25"/>
      <c r="G22" s="25"/>
      <c r="H22" s="25"/>
      <c r="I22" s="25"/>
      <c r="J22" s="25"/>
      <c r="K22" s="51">
        <v>2</v>
      </c>
      <c r="L22" s="40">
        <v>1</v>
      </c>
      <c r="M22" s="27"/>
      <c r="N22" s="27"/>
      <c r="O22" s="217">
        <v>55</v>
      </c>
      <c r="P22" s="27" t="s">
        <v>27</v>
      </c>
      <c r="Q22" s="27">
        <v>4</v>
      </c>
    </row>
    <row r="23" spans="1:17">
      <c r="A23" s="30">
        <v>9</v>
      </c>
      <c r="B23" s="37" t="s">
        <v>37</v>
      </c>
      <c r="C23" s="323" t="s">
        <v>312</v>
      </c>
      <c r="D23" s="25"/>
      <c r="E23" s="25"/>
      <c r="F23" s="25"/>
      <c r="G23" s="25"/>
      <c r="H23" s="25"/>
      <c r="I23" s="25"/>
      <c r="J23" s="25"/>
      <c r="K23" s="51">
        <v>2</v>
      </c>
      <c r="L23" s="25">
        <v>2</v>
      </c>
      <c r="M23" s="25"/>
      <c r="N23" s="25"/>
      <c r="O23" s="217">
        <v>66</v>
      </c>
      <c r="P23" s="25" t="s">
        <v>27</v>
      </c>
      <c r="Q23" s="25">
        <v>5</v>
      </c>
    </row>
    <row r="24" spans="1:17">
      <c r="A24" s="30">
        <v>10</v>
      </c>
      <c r="B24" s="38" t="s">
        <v>38</v>
      </c>
      <c r="C24" s="26" t="s">
        <v>40</v>
      </c>
      <c r="D24" s="27"/>
      <c r="E24" s="27"/>
      <c r="F24" s="27"/>
      <c r="G24" s="27"/>
      <c r="H24" s="27"/>
      <c r="I24" s="27"/>
      <c r="J24" s="27"/>
      <c r="K24" s="40">
        <v>1</v>
      </c>
      <c r="L24" s="27">
        <v>1</v>
      </c>
      <c r="M24" s="27"/>
      <c r="N24" s="27"/>
      <c r="O24" s="217">
        <v>44</v>
      </c>
      <c r="P24" s="27" t="s">
        <v>27</v>
      </c>
      <c r="Q24" s="27">
        <v>3</v>
      </c>
    </row>
    <row r="25" spans="1:17">
      <c r="A25" s="30">
        <v>11</v>
      </c>
      <c r="B25" s="35" t="s">
        <v>39</v>
      </c>
      <c r="C25" s="32" t="s">
        <v>262</v>
      </c>
      <c r="D25" s="25"/>
      <c r="E25" s="25"/>
      <c r="F25" s="25"/>
      <c r="G25" s="25"/>
      <c r="H25" s="25"/>
      <c r="I25" s="25"/>
      <c r="J25" s="25"/>
      <c r="K25" s="51">
        <v>3</v>
      </c>
      <c r="L25" s="25">
        <v>2</v>
      </c>
      <c r="M25" s="25"/>
      <c r="N25" s="25"/>
      <c r="O25" s="217">
        <v>77</v>
      </c>
      <c r="P25" s="25" t="s">
        <v>27</v>
      </c>
      <c r="Q25" s="25">
        <v>5</v>
      </c>
    </row>
    <row r="26" spans="1:17">
      <c r="A26" s="30">
        <v>12</v>
      </c>
      <c r="B26" s="35" t="s">
        <v>41</v>
      </c>
      <c r="C26" s="32" t="s">
        <v>244</v>
      </c>
      <c r="D26" s="25"/>
      <c r="E26" s="25"/>
      <c r="F26" s="25"/>
      <c r="G26" s="25"/>
      <c r="H26" s="25"/>
      <c r="I26" s="25"/>
      <c r="J26" s="25"/>
      <c r="K26" s="51"/>
      <c r="L26" s="25"/>
      <c r="M26" s="25">
        <v>1</v>
      </c>
      <c r="N26" s="25"/>
      <c r="O26" s="217">
        <v>33</v>
      </c>
      <c r="P26" s="25" t="s">
        <v>74</v>
      </c>
      <c r="Q26" s="25">
        <v>2</v>
      </c>
    </row>
    <row r="27" spans="1:17">
      <c r="A27" s="30">
        <v>13</v>
      </c>
      <c r="B27" s="35" t="s">
        <v>243</v>
      </c>
      <c r="C27" s="32" t="s">
        <v>263</v>
      </c>
      <c r="D27" s="25"/>
      <c r="E27" s="25"/>
      <c r="F27" s="25"/>
      <c r="G27" s="25"/>
      <c r="H27" s="25"/>
      <c r="I27" s="25"/>
      <c r="J27" s="25"/>
      <c r="K27" s="51"/>
      <c r="L27" s="25">
        <v>1</v>
      </c>
      <c r="M27" s="25"/>
      <c r="N27" s="25"/>
      <c r="O27" s="217">
        <v>33</v>
      </c>
      <c r="P27" s="25" t="s">
        <v>74</v>
      </c>
      <c r="Q27" s="25">
        <v>2</v>
      </c>
    </row>
    <row r="28" spans="1:17" ht="13.2" customHeight="1">
      <c r="A28" s="391" t="s">
        <v>42</v>
      </c>
      <c r="B28" s="391"/>
      <c r="C28" s="391"/>
      <c r="D28" s="25">
        <f>SUM(D15:D27)</f>
        <v>10</v>
      </c>
      <c r="E28" s="40">
        <f>SUM(E15:E27)</f>
        <v>10</v>
      </c>
      <c r="F28" s="40"/>
      <c r="G28" s="40"/>
      <c r="H28" s="392">
        <f>SUM(H15:H27)</f>
        <v>380</v>
      </c>
      <c r="I28" s="387" t="s">
        <v>259</v>
      </c>
      <c r="J28" s="394">
        <f>SUM(J15:J27)</f>
        <v>26</v>
      </c>
      <c r="K28" s="27">
        <f>SUM(K15:K27)</f>
        <v>10</v>
      </c>
      <c r="L28" s="27">
        <f>SUM(L15:L27)</f>
        <v>9</v>
      </c>
      <c r="M28" s="27">
        <f>SUM(M15:M27)</f>
        <v>1</v>
      </c>
      <c r="N28" s="41"/>
      <c r="O28" s="392">
        <f>SUM(O15:O27)</f>
        <v>374</v>
      </c>
      <c r="P28" s="387" t="s">
        <v>310</v>
      </c>
      <c r="Q28" s="390">
        <f>SUM(Q15:Q27)</f>
        <v>26</v>
      </c>
    </row>
    <row r="29" spans="1:17" ht="13.2" customHeight="1">
      <c r="A29" s="391"/>
      <c r="B29" s="391"/>
      <c r="C29" s="391"/>
      <c r="D29" s="390">
        <f>SUM(D28:G28)</f>
        <v>20</v>
      </c>
      <c r="E29" s="390"/>
      <c r="F29" s="390"/>
      <c r="G29" s="390"/>
      <c r="H29" s="393"/>
      <c r="I29" s="387"/>
      <c r="J29" s="394"/>
      <c r="K29" s="390">
        <f>SUM(K28:N28)</f>
        <v>20</v>
      </c>
      <c r="L29" s="390"/>
      <c r="M29" s="390"/>
      <c r="N29" s="390"/>
      <c r="O29" s="393"/>
      <c r="P29" s="387"/>
      <c r="Q29" s="390"/>
    </row>
    <row r="30" spans="1:17">
      <c r="A30" s="42"/>
      <c r="B30" s="42"/>
      <c r="C30" s="42"/>
      <c r="D30" s="43"/>
      <c r="E30" s="43"/>
      <c r="F30" s="43"/>
      <c r="G30" s="43"/>
      <c r="H30" s="43"/>
      <c r="I30" s="44"/>
      <c r="J30" s="43"/>
      <c r="K30" s="43"/>
      <c r="L30" s="43"/>
      <c r="M30" s="43"/>
      <c r="N30" s="43"/>
      <c r="O30" s="43"/>
      <c r="P30" s="44"/>
      <c r="Q30" s="43"/>
    </row>
    <row r="31" spans="1:17" ht="12.75" customHeight="1">
      <c r="A31" s="387" t="s">
        <v>13</v>
      </c>
      <c r="B31" s="388" t="s">
        <v>43</v>
      </c>
      <c r="C31" s="387" t="s">
        <v>15</v>
      </c>
      <c r="D31" s="388" t="s">
        <v>16</v>
      </c>
      <c r="E31" s="388"/>
      <c r="F31" s="388"/>
      <c r="G31" s="388"/>
      <c r="H31" s="388"/>
      <c r="I31" s="388"/>
      <c r="J31" s="388"/>
      <c r="K31" s="388" t="s">
        <v>17</v>
      </c>
      <c r="L31" s="388"/>
      <c r="M31" s="388"/>
      <c r="N31" s="388"/>
      <c r="O31" s="388"/>
      <c r="P31" s="388"/>
      <c r="Q31" s="388"/>
    </row>
    <row r="32" spans="1:17">
      <c r="A32" s="387"/>
      <c r="B32" s="388"/>
      <c r="C32" s="387"/>
      <c r="D32" s="387" t="s">
        <v>18</v>
      </c>
      <c r="E32" s="387" t="s">
        <v>19</v>
      </c>
      <c r="F32" s="387" t="s">
        <v>20</v>
      </c>
      <c r="G32" s="387" t="s">
        <v>21</v>
      </c>
      <c r="H32" s="387" t="s">
        <v>22</v>
      </c>
      <c r="I32" s="389" t="s">
        <v>23</v>
      </c>
      <c r="J32" s="389" t="s">
        <v>24</v>
      </c>
      <c r="K32" s="387" t="s">
        <v>18</v>
      </c>
      <c r="L32" s="387" t="s">
        <v>19</v>
      </c>
      <c r="M32" s="387" t="s">
        <v>20</v>
      </c>
      <c r="N32" s="387" t="s">
        <v>21</v>
      </c>
      <c r="O32" s="387" t="s">
        <v>22</v>
      </c>
      <c r="P32" s="389" t="s">
        <v>23</v>
      </c>
      <c r="Q32" s="389" t="s">
        <v>24</v>
      </c>
    </row>
    <row r="33" spans="1:17" ht="11.25" customHeight="1">
      <c r="A33" s="387"/>
      <c r="B33" s="388"/>
      <c r="C33" s="387"/>
      <c r="D33" s="387"/>
      <c r="E33" s="387"/>
      <c r="F33" s="387"/>
      <c r="G33" s="387"/>
      <c r="H33" s="387"/>
      <c r="I33" s="389"/>
      <c r="J33" s="389"/>
      <c r="K33" s="387"/>
      <c r="L33" s="387"/>
      <c r="M33" s="387"/>
      <c r="N33" s="387"/>
      <c r="O33" s="387"/>
      <c r="P33" s="389"/>
      <c r="Q33" s="389"/>
    </row>
    <row r="34" spans="1:17" ht="12" customHeight="1">
      <c r="A34" s="45">
        <v>14</v>
      </c>
      <c r="B34" s="46" t="s">
        <v>316</v>
      </c>
      <c r="C34" s="24" t="s">
        <v>264</v>
      </c>
      <c r="D34" s="395"/>
      <c r="E34" s="393">
        <v>2</v>
      </c>
      <c r="F34" s="387"/>
      <c r="G34" s="395"/>
      <c r="H34" s="392">
        <v>69</v>
      </c>
      <c r="I34" s="387" t="s">
        <v>18</v>
      </c>
      <c r="J34" s="387">
        <v>4</v>
      </c>
      <c r="K34" s="395"/>
      <c r="L34" s="395"/>
      <c r="M34" s="395"/>
      <c r="N34" s="395"/>
      <c r="O34" s="395"/>
      <c r="P34" s="395"/>
      <c r="Q34" s="395"/>
    </row>
    <row r="35" spans="1:17" ht="12.75" customHeight="1">
      <c r="A35" s="25">
        <v>15</v>
      </c>
      <c r="B35" s="46" t="s">
        <v>317</v>
      </c>
      <c r="C35" s="24" t="s">
        <v>265</v>
      </c>
      <c r="D35" s="395"/>
      <c r="E35" s="393"/>
      <c r="F35" s="387"/>
      <c r="G35" s="395"/>
      <c r="H35" s="393"/>
      <c r="I35" s="387"/>
      <c r="J35" s="387"/>
      <c r="K35" s="395"/>
      <c r="L35" s="395"/>
      <c r="M35" s="395"/>
      <c r="N35" s="395"/>
      <c r="O35" s="395"/>
      <c r="P35" s="395"/>
      <c r="Q35" s="395"/>
    </row>
    <row r="36" spans="1:17" ht="12.75" customHeight="1">
      <c r="A36" s="47">
        <v>16</v>
      </c>
      <c r="B36" s="46" t="s">
        <v>318</v>
      </c>
      <c r="C36" s="24" t="s">
        <v>266</v>
      </c>
      <c r="D36" s="314"/>
      <c r="E36" s="313"/>
      <c r="F36" s="24"/>
      <c r="G36" s="314"/>
      <c r="H36" s="313"/>
      <c r="I36" s="24"/>
      <c r="J36" s="24"/>
      <c r="K36" s="314"/>
      <c r="L36" s="314"/>
      <c r="M36" s="314"/>
      <c r="N36" s="314"/>
      <c r="O36" s="314"/>
      <c r="P36" s="314"/>
      <c r="Q36" s="314"/>
    </row>
    <row r="37" spans="1:17" ht="12.75" customHeight="1">
      <c r="A37" s="47">
        <v>17</v>
      </c>
      <c r="B37" s="46" t="s">
        <v>319</v>
      </c>
      <c r="C37" s="24" t="s">
        <v>50</v>
      </c>
      <c r="D37" s="314"/>
      <c r="E37" s="313"/>
      <c r="F37" s="24"/>
      <c r="G37" s="314"/>
      <c r="H37" s="313"/>
      <c r="I37" s="24"/>
      <c r="J37" s="24"/>
      <c r="K37" s="314"/>
      <c r="L37" s="314"/>
      <c r="M37" s="314"/>
      <c r="N37" s="314"/>
      <c r="O37" s="314"/>
      <c r="P37" s="314"/>
      <c r="Q37" s="314"/>
    </row>
    <row r="38" spans="1:17" ht="12.75" customHeight="1">
      <c r="A38" s="47">
        <v>18</v>
      </c>
      <c r="B38" s="46" t="s">
        <v>320</v>
      </c>
      <c r="C38" s="24" t="s">
        <v>330</v>
      </c>
      <c r="D38" s="314"/>
      <c r="E38" s="313"/>
      <c r="F38" s="24"/>
      <c r="G38" s="314"/>
      <c r="H38" s="313"/>
      <c r="I38" s="24"/>
      <c r="J38" s="24"/>
      <c r="K38" s="314"/>
      <c r="L38" s="314"/>
      <c r="M38" s="314"/>
      <c r="N38" s="314"/>
      <c r="O38" s="314"/>
      <c r="P38" s="314"/>
      <c r="Q38" s="314"/>
    </row>
    <row r="39" spans="1:17" ht="12" customHeight="1">
      <c r="A39" s="47">
        <v>19</v>
      </c>
      <c r="B39" s="46" t="s">
        <v>316</v>
      </c>
      <c r="C39" s="24" t="s">
        <v>329</v>
      </c>
      <c r="D39" s="395"/>
      <c r="E39" s="395"/>
      <c r="F39" s="395"/>
      <c r="G39" s="395"/>
      <c r="H39" s="395"/>
      <c r="I39" s="395"/>
      <c r="J39" s="395"/>
      <c r="K39" s="395"/>
      <c r="L39" s="393">
        <v>2</v>
      </c>
      <c r="M39" s="387"/>
      <c r="N39" s="395"/>
      <c r="O39" s="392">
        <v>69</v>
      </c>
      <c r="P39" s="387" t="s">
        <v>18</v>
      </c>
      <c r="Q39" s="387">
        <v>4</v>
      </c>
    </row>
    <row r="40" spans="1:17" ht="12" customHeight="1">
      <c r="A40" s="47">
        <v>20</v>
      </c>
      <c r="B40" s="46" t="s">
        <v>321</v>
      </c>
      <c r="C40" s="24" t="s">
        <v>331</v>
      </c>
      <c r="D40" s="395"/>
      <c r="E40" s="395"/>
      <c r="F40" s="395"/>
      <c r="G40" s="395"/>
      <c r="H40" s="395"/>
      <c r="I40" s="395"/>
      <c r="J40" s="395"/>
      <c r="K40" s="395"/>
      <c r="L40" s="393"/>
      <c r="M40" s="387"/>
      <c r="N40" s="395"/>
      <c r="O40" s="392"/>
      <c r="P40" s="387"/>
      <c r="Q40" s="387"/>
    </row>
    <row r="41" spans="1:17" ht="12" customHeight="1">
      <c r="A41" s="47">
        <v>21</v>
      </c>
      <c r="B41" s="46" t="s">
        <v>318</v>
      </c>
      <c r="C41" s="24" t="s">
        <v>332</v>
      </c>
      <c r="D41" s="395"/>
      <c r="E41" s="395"/>
      <c r="F41" s="395"/>
      <c r="G41" s="395"/>
      <c r="H41" s="395"/>
      <c r="I41" s="395"/>
      <c r="J41" s="395"/>
      <c r="K41" s="395"/>
      <c r="L41" s="393"/>
      <c r="M41" s="387"/>
      <c r="N41" s="395"/>
      <c r="O41" s="392"/>
      <c r="P41" s="387"/>
      <c r="Q41" s="387"/>
    </row>
    <row r="42" spans="1:17" ht="12" customHeight="1">
      <c r="A42" s="47">
        <v>22</v>
      </c>
      <c r="B42" s="46" t="s">
        <v>319</v>
      </c>
      <c r="C42" s="24" t="s">
        <v>333</v>
      </c>
      <c r="D42" s="395"/>
      <c r="E42" s="395"/>
      <c r="F42" s="395"/>
      <c r="G42" s="395"/>
      <c r="H42" s="395"/>
      <c r="I42" s="395"/>
      <c r="J42" s="395"/>
      <c r="K42" s="395"/>
      <c r="L42" s="393"/>
      <c r="M42" s="387"/>
      <c r="N42" s="395"/>
      <c r="O42" s="392"/>
      <c r="P42" s="387"/>
      <c r="Q42" s="387"/>
    </row>
    <row r="43" spans="1:17" ht="12.75" customHeight="1">
      <c r="A43" s="25">
        <v>23</v>
      </c>
      <c r="B43" s="317" t="s">
        <v>322</v>
      </c>
      <c r="C43" s="24" t="s">
        <v>334</v>
      </c>
      <c r="D43" s="395"/>
      <c r="E43" s="395"/>
      <c r="F43" s="395"/>
      <c r="G43" s="395"/>
      <c r="H43" s="395"/>
      <c r="I43" s="395"/>
      <c r="J43" s="395"/>
      <c r="K43" s="395"/>
      <c r="L43" s="393"/>
      <c r="M43" s="387"/>
      <c r="N43" s="395"/>
      <c r="O43" s="393"/>
      <c r="P43" s="387"/>
      <c r="Q43" s="387"/>
    </row>
    <row r="44" spans="1:17" ht="12.75" customHeight="1">
      <c r="A44" s="391" t="s">
        <v>44</v>
      </c>
      <c r="B44" s="391"/>
      <c r="C44" s="391"/>
      <c r="D44" s="48"/>
      <c r="E44" s="25">
        <f>SUM(E34:E43)</f>
        <v>2</v>
      </c>
      <c r="F44" s="25"/>
      <c r="G44" s="48"/>
      <c r="H44" s="393">
        <f>SUM(H34:H43)</f>
        <v>69</v>
      </c>
      <c r="I44" s="391" t="s">
        <v>45</v>
      </c>
      <c r="J44" s="390">
        <f>SUM(J34:J43)</f>
        <v>4</v>
      </c>
      <c r="K44" s="48"/>
      <c r="L44" s="48">
        <f>SUM(L34:L39)</f>
        <v>2</v>
      </c>
      <c r="M44" s="48"/>
      <c r="N44" s="48"/>
      <c r="O44" s="393">
        <f>SUM(O34:O43)</f>
        <v>69</v>
      </c>
      <c r="P44" s="391" t="s">
        <v>45</v>
      </c>
      <c r="Q44" s="390">
        <f>SUM(Q34:Q43)</f>
        <v>4</v>
      </c>
    </row>
    <row r="45" spans="1:17" ht="12.75" customHeight="1">
      <c r="A45" s="391"/>
      <c r="B45" s="391"/>
      <c r="C45" s="391"/>
      <c r="D45" s="390">
        <f>SUM(D44:G44)</f>
        <v>2</v>
      </c>
      <c r="E45" s="390"/>
      <c r="F45" s="390"/>
      <c r="G45" s="390"/>
      <c r="H45" s="393"/>
      <c r="I45" s="391"/>
      <c r="J45" s="390"/>
      <c r="K45" s="390">
        <f>SUM(K44:N44)</f>
        <v>2</v>
      </c>
      <c r="L45" s="390"/>
      <c r="M45" s="390"/>
      <c r="N45" s="390"/>
      <c r="O45" s="393"/>
      <c r="P45" s="391"/>
      <c r="Q45" s="390"/>
    </row>
    <row r="46" spans="1:17" ht="12.75" customHeight="1"/>
    <row r="47" spans="1:17" ht="12.75" customHeight="1">
      <c r="A47" s="42"/>
      <c r="B47" s="49" t="s">
        <v>46</v>
      </c>
      <c r="D47" s="25">
        <f>D28+D44</f>
        <v>10</v>
      </c>
      <c r="E47" s="25">
        <f>E28+E44</f>
        <v>12</v>
      </c>
      <c r="F47" s="25">
        <f>F28+F44</f>
        <v>0</v>
      </c>
      <c r="G47" s="50"/>
      <c r="H47" s="392">
        <f>H28+H44</f>
        <v>449</v>
      </c>
      <c r="I47" s="387" t="s">
        <v>260</v>
      </c>
      <c r="J47" s="391">
        <f>IF((J28+J44)&lt;&gt;30,"NU",30)</f>
        <v>30</v>
      </c>
      <c r="K47" s="51">
        <f>K28+K44</f>
        <v>10</v>
      </c>
      <c r="L47" s="25">
        <f>L28+L44</f>
        <v>11</v>
      </c>
      <c r="M47" s="25">
        <f>M28+M44</f>
        <v>1</v>
      </c>
      <c r="N47" s="50"/>
      <c r="O47" s="392">
        <f>O28+O44</f>
        <v>443</v>
      </c>
      <c r="P47" s="387" t="s">
        <v>311</v>
      </c>
      <c r="Q47" s="391">
        <f>IF((Q28+Q44)&lt;&gt;30,"NU",30)</f>
        <v>30</v>
      </c>
    </row>
    <row r="48" spans="1:17" ht="12.75" customHeight="1">
      <c r="A48" s="42"/>
      <c r="B48" s="49"/>
      <c r="D48" s="396">
        <f>SUM(D47:G47)</f>
        <v>22</v>
      </c>
      <c r="E48" s="396"/>
      <c r="F48" s="396"/>
      <c r="G48" s="396"/>
      <c r="H48" s="393"/>
      <c r="I48" s="391"/>
      <c r="J48" s="391"/>
      <c r="K48" s="396">
        <f>SUM(K47:N47)</f>
        <v>22</v>
      </c>
      <c r="L48" s="396"/>
      <c r="M48" s="396"/>
      <c r="N48" s="396"/>
      <c r="O48" s="393"/>
      <c r="P48" s="391"/>
      <c r="Q48" s="391"/>
    </row>
    <row r="49" spans="1:20">
      <c r="A49" s="26"/>
      <c r="B49" s="42"/>
      <c r="C49" s="42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20" ht="12.75" customHeight="1">
      <c r="A50" s="387" t="s">
        <v>13</v>
      </c>
      <c r="B50" s="388" t="s">
        <v>247</v>
      </c>
      <c r="C50" s="387" t="s">
        <v>49</v>
      </c>
      <c r="D50" s="388" t="s">
        <v>16</v>
      </c>
      <c r="E50" s="388"/>
      <c r="F50" s="388"/>
      <c r="G50" s="388"/>
      <c r="H50" s="388"/>
      <c r="I50" s="388"/>
      <c r="J50" s="388"/>
      <c r="K50" s="388" t="s">
        <v>17</v>
      </c>
      <c r="L50" s="388"/>
      <c r="M50" s="388"/>
      <c r="N50" s="388"/>
      <c r="O50" s="388"/>
      <c r="P50" s="388"/>
      <c r="Q50" s="388"/>
    </row>
    <row r="51" spans="1:20" s="52" customFormat="1" ht="10.199999999999999">
      <c r="A51" s="387"/>
      <c r="B51" s="388"/>
      <c r="C51" s="387"/>
      <c r="D51" s="387" t="s">
        <v>18</v>
      </c>
      <c r="E51" s="387" t="s">
        <v>19</v>
      </c>
      <c r="F51" s="387" t="s">
        <v>20</v>
      </c>
      <c r="G51" s="387" t="s">
        <v>21</v>
      </c>
      <c r="H51" s="387" t="s">
        <v>22</v>
      </c>
      <c r="I51" s="389" t="s">
        <v>23</v>
      </c>
      <c r="J51" s="389" t="s">
        <v>24</v>
      </c>
      <c r="K51" s="387" t="s">
        <v>18</v>
      </c>
      <c r="L51" s="387" t="s">
        <v>19</v>
      </c>
      <c r="M51" s="387" t="s">
        <v>20</v>
      </c>
      <c r="N51" s="387" t="s">
        <v>21</v>
      </c>
      <c r="O51" s="387" t="s">
        <v>22</v>
      </c>
      <c r="P51" s="389" t="s">
        <v>23</v>
      </c>
      <c r="Q51" s="389" t="s">
        <v>24</v>
      </c>
    </row>
    <row r="52" spans="1:20">
      <c r="A52" s="387"/>
      <c r="B52" s="388"/>
      <c r="C52" s="387"/>
      <c r="D52" s="387"/>
      <c r="E52" s="387"/>
      <c r="F52" s="387"/>
      <c r="G52" s="387"/>
      <c r="H52" s="387"/>
      <c r="I52" s="389"/>
      <c r="J52" s="389"/>
      <c r="K52" s="387"/>
      <c r="L52" s="387"/>
      <c r="M52" s="387"/>
      <c r="N52" s="387"/>
      <c r="O52" s="387"/>
      <c r="P52" s="389"/>
      <c r="Q52" s="389"/>
    </row>
    <row r="53" spans="1:20" s="52" customFormat="1" ht="10.199999999999999">
      <c r="A53" s="53">
        <v>1</v>
      </c>
      <c r="B53" s="55" t="s">
        <v>51</v>
      </c>
      <c r="C53" s="97" t="s">
        <v>245</v>
      </c>
      <c r="D53" s="29">
        <v>2</v>
      </c>
      <c r="E53" s="28">
        <v>2</v>
      </c>
      <c r="F53" s="29"/>
      <c r="G53" s="29"/>
      <c r="H53" s="217">
        <v>66</v>
      </c>
      <c r="I53" s="29" t="s">
        <v>27</v>
      </c>
      <c r="J53" s="29">
        <v>5</v>
      </c>
      <c r="K53" s="53"/>
      <c r="L53" s="53"/>
      <c r="M53" s="53"/>
      <c r="N53" s="53"/>
      <c r="O53" s="53"/>
      <c r="P53" s="53"/>
      <c r="Q53" s="56"/>
      <c r="R53" s="15"/>
      <c r="S53" s="15"/>
      <c r="T53" s="15"/>
    </row>
    <row r="54" spans="1:20">
      <c r="A54" s="53">
        <v>2</v>
      </c>
      <c r="B54" s="55" t="s">
        <v>52</v>
      </c>
      <c r="C54" s="97" t="s">
        <v>246</v>
      </c>
      <c r="D54" s="29"/>
      <c r="E54" s="29"/>
      <c r="F54" s="29"/>
      <c r="G54" s="29"/>
      <c r="H54" s="29"/>
      <c r="I54" s="29"/>
      <c r="J54" s="29"/>
      <c r="K54" s="53">
        <v>2</v>
      </c>
      <c r="L54" s="53">
        <v>2</v>
      </c>
      <c r="M54" s="53"/>
      <c r="N54" s="53"/>
      <c r="O54" s="217">
        <v>66</v>
      </c>
      <c r="P54" s="53" t="s">
        <v>27</v>
      </c>
      <c r="Q54" s="53">
        <v>5</v>
      </c>
    </row>
    <row r="55" spans="1:20" ht="13.2" customHeight="1">
      <c r="A55" s="402" t="s">
        <v>53</v>
      </c>
      <c r="B55" s="402"/>
      <c r="C55" s="402"/>
      <c r="D55" s="25">
        <f>SUM(D53:D54)</f>
        <v>2</v>
      </c>
      <c r="E55" s="51">
        <f>SUM(E53:E54)</f>
        <v>2</v>
      </c>
      <c r="F55" s="51">
        <f>SUM(F53:F54)</f>
        <v>0</v>
      </c>
      <c r="G55" s="51"/>
      <c r="H55" s="392">
        <v>66</v>
      </c>
      <c r="I55" s="391" t="s">
        <v>54</v>
      </c>
      <c r="J55" s="390">
        <f>SUM(J53:J54)</f>
        <v>5</v>
      </c>
      <c r="K55" s="48">
        <f>SUM(K53:K54)</f>
        <v>2</v>
      </c>
      <c r="L55" s="48">
        <f>SUM(L53:L54)</f>
        <v>2</v>
      </c>
      <c r="M55" s="48">
        <f>SUM(M53:M54)</f>
        <v>0</v>
      </c>
      <c r="N55" s="48"/>
      <c r="O55" s="392">
        <v>66</v>
      </c>
      <c r="P55" s="391" t="s">
        <v>54</v>
      </c>
      <c r="Q55" s="390">
        <f>SUM(Q53:Q54)</f>
        <v>5</v>
      </c>
    </row>
    <row r="56" spans="1:20" ht="15">
      <c r="A56" s="399"/>
      <c r="B56" s="399"/>
      <c r="C56" s="399"/>
      <c r="D56" s="391">
        <f>SUM(D55:G55)</f>
        <v>4</v>
      </c>
      <c r="E56" s="391"/>
      <c r="F56" s="391"/>
      <c r="G56" s="391"/>
      <c r="H56" s="393"/>
      <c r="I56" s="391"/>
      <c r="J56" s="390"/>
      <c r="K56" s="391">
        <f>SUM(K55:N55)</f>
        <v>4</v>
      </c>
      <c r="L56" s="391"/>
      <c r="M56" s="391"/>
      <c r="N56" s="391"/>
      <c r="O56" s="393"/>
      <c r="P56" s="391"/>
      <c r="Q56" s="390"/>
    </row>
    <row r="57" spans="1:20">
      <c r="A57" s="42"/>
      <c r="B57" s="400" t="s">
        <v>55</v>
      </c>
      <c r="C57" s="400"/>
      <c r="D57" s="400"/>
      <c r="E57" s="400"/>
      <c r="F57" s="400"/>
      <c r="G57" s="400"/>
      <c r="H57" s="400"/>
      <c r="I57" s="400"/>
      <c r="J57" s="400"/>
      <c r="K57" s="400"/>
      <c r="L57" s="400"/>
      <c r="M57" s="400"/>
      <c r="N57" s="400"/>
      <c r="O57" s="400"/>
      <c r="P57" s="400"/>
      <c r="Q57" s="400"/>
    </row>
    <row r="58" spans="1:20">
      <c r="B58" s="57" t="s">
        <v>56</v>
      </c>
      <c r="T58" s="18"/>
    </row>
    <row r="59" spans="1:20">
      <c r="B59" s="57"/>
      <c r="T59" s="18"/>
    </row>
    <row r="60" spans="1:20" ht="12.9" customHeight="1">
      <c r="A60" s="401" t="s">
        <v>57</v>
      </c>
      <c r="B60" s="401"/>
      <c r="C60" s="401"/>
      <c r="D60" s="401"/>
      <c r="E60" s="401"/>
      <c r="F60" s="401"/>
      <c r="G60" s="401"/>
      <c r="H60" s="401"/>
      <c r="I60" s="401"/>
      <c r="J60" s="401"/>
      <c r="K60" s="401"/>
      <c r="L60" s="401"/>
      <c r="M60" s="401"/>
      <c r="N60" s="401"/>
      <c r="O60" s="401"/>
      <c r="P60" s="401"/>
      <c r="Q60" s="401"/>
      <c r="T60" s="18"/>
    </row>
    <row r="61" spans="1:20">
      <c r="A61" s="397" t="s">
        <v>282</v>
      </c>
      <c r="B61" s="397"/>
      <c r="C61" s="397"/>
      <c r="D61" s="397"/>
      <c r="E61" s="397"/>
      <c r="F61" s="397"/>
      <c r="G61" s="397"/>
      <c r="H61" s="397"/>
      <c r="I61" s="397"/>
      <c r="J61" s="397"/>
      <c r="K61" s="397"/>
      <c r="L61" s="397"/>
      <c r="M61" s="397"/>
      <c r="N61" s="397"/>
      <c r="O61" s="397"/>
      <c r="P61" s="397"/>
      <c r="Q61" s="397"/>
      <c r="R61" s="397"/>
    </row>
    <row r="62" spans="1:20">
      <c r="A62" s="398" t="s">
        <v>215</v>
      </c>
      <c r="B62" s="398"/>
      <c r="C62" s="398"/>
      <c r="D62" s="398"/>
      <c r="E62" s="398"/>
      <c r="F62" s="398"/>
      <c r="G62" s="398"/>
      <c r="H62" s="398"/>
      <c r="I62" s="398"/>
      <c r="J62" s="398"/>
      <c r="K62" s="398"/>
      <c r="L62" s="398"/>
      <c r="M62" s="398"/>
      <c r="N62" s="398"/>
      <c r="O62" s="398"/>
      <c r="P62" s="398"/>
      <c r="Q62" s="398"/>
      <c r="R62" s="59"/>
      <c r="S62" s="11"/>
      <c r="T62" s="11"/>
    </row>
    <row r="64" spans="1:20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</row>
    <row r="65" spans="2:17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</row>
    <row r="66" spans="2:17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</row>
  </sheetData>
  <mergeCells count="134">
    <mergeCell ref="A61:R61"/>
    <mergeCell ref="A62:Q62"/>
    <mergeCell ref="Q55:Q56"/>
    <mergeCell ref="A56:C56"/>
    <mergeCell ref="D56:G56"/>
    <mergeCell ref="K56:N56"/>
    <mergeCell ref="B57:Q57"/>
    <mergeCell ref="A60:Q60"/>
    <mergeCell ref="A55:C55"/>
    <mergeCell ref="H55:H56"/>
    <mergeCell ref="I55:I56"/>
    <mergeCell ref="J55:J56"/>
    <mergeCell ref="O55:O56"/>
    <mergeCell ref="P55:P56"/>
    <mergeCell ref="H51:H52"/>
    <mergeCell ref="I51:I52"/>
    <mergeCell ref="J51:J52"/>
    <mergeCell ref="K51:K52"/>
    <mergeCell ref="L51:L52"/>
    <mergeCell ref="M51:M52"/>
    <mergeCell ref="A50:A52"/>
    <mergeCell ref="B50:B52"/>
    <mergeCell ref="C50:C52"/>
    <mergeCell ref="D50:J50"/>
    <mergeCell ref="K50:Q50"/>
    <mergeCell ref="D51:D52"/>
    <mergeCell ref="E51:E52"/>
    <mergeCell ref="F51:F52"/>
    <mergeCell ref="G51:G52"/>
    <mergeCell ref="N51:N52"/>
    <mergeCell ref="O51:O52"/>
    <mergeCell ref="P51:P52"/>
    <mergeCell ref="Q51:Q52"/>
    <mergeCell ref="Q44:Q45"/>
    <mergeCell ref="D45:G45"/>
    <mergeCell ref="K45:N45"/>
    <mergeCell ref="H47:H48"/>
    <mergeCell ref="I47:I48"/>
    <mergeCell ref="J47:J48"/>
    <mergeCell ref="O47:O48"/>
    <mergeCell ref="P47:P48"/>
    <mergeCell ref="Q47:Q48"/>
    <mergeCell ref="D48:G48"/>
    <mergeCell ref="K48:N48"/>
    <mergeCell ref="G34:G35"/>
    <mergeCell ref="H34:H35"/>
    <mergeCell ref="I34:I35"/>
    <mergeCell ref="A44:C45"/>
    <mergeCell ref="H44:H45"/>
    <mergeCell ref="I44:I45"/>
    <mergeCell ref="J44:J45"/>
    <mergeCell ref="O44:O45"/>
    <mergeCell ref="P44:P45"/>
    <mergeCell ref="L39:L43"/>
    <mergeCell ref="M39:M43"/>
    <mergeCell ref="N39:N43"/>
    <mergeCell ref="O39:O43"/>
    <mergeCell ref="P39:P43"/>
    <mergeCell ref="H32:H33"/>
    <mergeCell ref="I32:I33"/>
    <mergeCell ref="J32:J33"/>
    <mergeCell ref="K32:K33"/>
    <mergeCell ref="Q39:Q43"/>
    <mergeCell ref="P34:P35"/>
    <mergeCell ref="Q34:Q35"/>
    <mergeCell ref="D39:D43"/>
    <mergeCell ref="E39:E43"/>
    <mergeCell ref="F39:F43"/>
    <mergeCell ref="G39:G43"/>
    <mergeCell ref="H39:H43"/>
    <mergeCell ref="I39:I43"/>
    <mergeCell ref="J39:J43"/>
    <mergeCell ref="K39:K43"/>
    <mergeCell ref="J34:J35"/>
    <mergeCell ref="K34:K35"/>
    <mergeCell ref="L34:L35"/>
    <mergeCell ref="M34:M35"/>
    <mergeCell ref="N34:N35"/>
    <mergeCell ref="O34:O35"/>
    <mergeCell ref="D34:D35"/>
    <mergeCell ref="E34:E35"/>
    <mergeCell ref="F34:F35"/>
    <mergeCell ref="Q28:Q29"/>
    <mergeCell ref="D29:G29"/>
    <mergeCell ref="K29:N29"/>
    <mergeCell ref="A31:A33"/>
    <mergeCell ref="B31:B33"/>
    <mergeCell ref="C31:C33"/>
    <mergeCell ref="D31:J31"/>
    <mergeCell ref="K31:Q31"/>
    <mergeCell ref="D32:D33"/>
    <mergeCell ref="E32:E33"/>
    <mergeCell ref="A28:C29"/>
    <mergeCell ref="H28:H29"/>
    <mergeCell ref="I28:I29"/>
    <mergeCell ref="J28:J29"/>
    <mergeCell ref="O28:O29"/>
    <mergeCell ref="P28:P29"/>
    <mergeCell ref="L32:L33"/>
    <mergeCell ref="M32:M33"/>
    <mergeCell ref="N32:N33"/>
    <mergeCell ref="O32:O33"/>
    <mergeCell ref="P32:P33"/>
    <mergeCell ref="Q32:Q33"/>
    <mergeCell ref="F32:F33"/>
    <mergeCell ref="G32:G33"/>
    <mergeCell ref="A12:A14"/>
    <mergeCell ref="B12:B14"/>
    <mergeCell ref="C12:C14"/>
    <mergeCell ref="D12:J12"/>
    <mergeCell ref="K12:Q12"/>
    <mergeCell ref="D13:D14"/>
    <mergeCell ref="E13:E14"/>
    <mergeCell ref="L13:L14"/>
    <mergeCell ref="M13:M14"/>
    <mergeCell ref="N13:N14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A1:C1"/>
    <mergeCell ref="A2:C2"/>
    <mergeCell ref="A3:P3"/>
    <mergeCell ref="A5:F5"/>
    <mergeCell ref="A6:F6"/>
    <mergeCell ref="A8:F8"/>
    <mergeCell ref="A9:F9"/>
    <mergeCell ref="A10:F10"/>
    <mergeCell ref="A11:Q11"/>
  </mergeCells>
  <pageMargins left="0.39370078740157505" right="0.39370078740157505" top="0.86574803149606305" bottom="0.80551181102362202" header="0.47204724409448801" footer="0"/>
  <pageSetup paperSize="9" scale="75" orientation="portrait" r:id="rId1"/>
  <headerFooter alignWithMargins="0">
    <oddFooter>&amp;R&amp;10 2/6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65"/>
  <sheetViews>
    <sheetView topLeftCell="A13" workbookViewId="0">
      <selection activeCell="B36" sqref="B36"/>
    </sheetView>
  </sheetViews>
  <sheetFormatPr defaultColWidth="9.36328125" defaultRowHeight="13.2"/>
  <cols>
    <col min="1" max="1" width="3.54296875" style="2" customWidth="1"/>
    <col min="2" max="2" width="30" style="2" customWidth="1"/>
    <col min="3" max="3" width="11.54296875" style="15" customWidth="1"/>
    <col min="4" max="4" width="3.08984375" style="2" customWidth="1"/>
    <col min="5" max="6" width="2.6328125" style="2" customWidth="1"/>
    <col min="7" max="7" width="3.6328125" style="2" customWidth="1"/>
    <col min="8" max="8" width="2.6328125" style="2" customWidth="1"/>
    <col min="9" max="9" width="6.90625" style="2" customWidth="1"/>
    <col min="10" max="10" width="5.36328125" style="2" customWidth="1"/>
    <col min="11" max="11" width="2.90625" style="2" customWidth="1"/>
    <col min="12" max="13" width="2.6328125" style="2" customWidth="1"/>
    <col min="14" max="14" width="3.6328125" style="2" customWidth="1"/>
    <col min="15" max="15" width="2.6328125" style="2" customWidth="1"/>
    <col min="16" max="16" width="6.90625" style="2" customWidth="1"/>
    <col min="17" max="17" width="5.36328125" style="2" customWidth="1"/>
    <col min="18" max="18" width="6" style="2" customWidth="1"/>
    <col min="19" max="19" width="9" style="2" customWidth="1"/>
    <col min="20" max="23" width="9.36328125" style="2" customWidth="1"/>
    <col min="24" max="24" width="11.36328125" style="2" customWidth="1"/>
    <col min="25" max="16384" width="9.36328125" style="2"/>
  </cols>
  <sheetData>
    <row r="1" spans="1:58">
      <c r="A1" s="382" t="s">
        <v>10</v>
      </c>
      <c r="B1" s="382"/>
      <c r="C1" s="382"/>
    </row>
    <row r="2" spans="1:58">
      <c r="A2" s="382" t="s">
        <v>281</v>
      </c>
      <c r="B2" s="382"/>
      <c r="C2" s="382"/>
    </row>
    <row r="3" spans="1:58" ht="15.6">
      <c r="A3" s="383" t="s">
        <v>11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17"/>
      <c r="R3" s="18"/>
      <c r="S3" s="18"/>
    </row>
    <row r="4" spans="1:58"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6"/>
      <c r="S4" s="16"/>
      <c r="T4" s="16"/>
    </row>
    <row r="5" spans="1:58">
      <c r="A5" s="384" t="s">
        <v>2</v>
      </c>
      <c r="B5" s="384"/>
      <c r="C5" s="384"/>
      <c r="D5" s="384"/>
      <c r="E5" s="384"/>
      <c r="F5" s="384"/>
      <c r="G5" s="20"/>
      <c r="H5" s="20"/>
      <c r="I5" s="19"/>
      <c r="J5" s="19"/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2"/>
      <c r="BD5" s="22"/>
      <c r="BE5" s="12"/>
      <c r="BF5" s="12"/>
    </row>
    <row r="6" spans="1:58">
      <c r="A6" s="385" t="s">
        <v>3</v>
      </c>
      <c r="B6" s="385"/>
      <c r="C6" s="385"/>
      <c r="D6" s="385"/>
      <c r="E6" s="385"/>
      <c r="F6" s="385"/>
      <c r="G6" s="23"/>
      <c r="H6" s="23"/>
      <c r="L6" s="14"/>
      <c r="M6" s="14"/>
      <c r="N6" s="14"/>
      <c r="O6" s="14"/>
      <c r="P6" s="14"/>
      <c r="Q6" s="14"/>
      <c r="R6" s="16"/>
      <c r="S6" s="16"/>
      <c r="T6" s="16"/>
    </row>
    <row r="7" spans="1:58">
      <c r="A7" s="23" t="s">
        <v>203</v>
      </c>
      <c r="B7" s="23"/>
      <c r="C7" s="23"/>
      <c r="D7" s="23"/>
      <c r="E7" s="23"/>
      <c r="F7" s="23"/>
      <c r="G7" s="23"/>
      <c r="H7" s="23"/>
      <c r="L7" s="14"/>
      <c r="M7" s="14"/>
      <c r="N7" s="14"/>
      <c r="O7" s="14"/>
      <c r="P7" s="14"/>
      <c r="Q7" s="14"/>
      <c r="R7" s="16"/>
      <c r="S7" s="16"/>
      <c r="T7" s="16"/>
    </row>
    <row r="8" spans="1:58">
      <c r="A8" s="382" t="s">
        <v>4</v>
      </c>
      <c r="B8" s="382"/>
      <c r="C8" s="382"/>
      <c r="D8" s="382"/>
      <c r="E8" s="382"/>
      <c r="F8" s="382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6"/>
      <c r="T8" s="16"/>
    </row>
    <row r="9" spans="1:58">
      <c r="A9" s="16" t="s">
        <v>5</v>
      </c>
      <c r="B9" s="16"/>
      <c r="C9" s="16"/>
      <c r="D9" s="16"/>
      <c r="E9" s="16"/>
      <c r="F9" s="16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6"/>
      <c r="T9" s="16"/>
    </row>
    <row r="10" spans="1:58">
      <c r="A10" s="382" t="s">
        <v>205</v>
      </c>
      <c r="B10" s="382"/>
      <c r="C10" s="382"/>
      <c r="D10" s="382"/>
      <c r="E10" s="382"/>
      <c r="F10" s="382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58" ht="15">
      <c r="A11" s="403"/>
      <c r="B11" s="403"/>
      <c r="C11" s="403"/>
      <c r="D11" s="403"/>
      <c r="E11" s="403"/>
      <c r="F11" s="40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58" ht="18.75" customHeight="1">
      <c r="A12" s="386" t="s">
        <v>58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U12" s="11"/>
    </row>
    <row r="13" spans="1:58" ht="13.5" customHeight="1">
      <c r="A13" s="404" t="s">
        <v>13</v>
      </c>
      <c r="B13" s="404" t="s">
        <v>14</v>
      </c>
      <c r="C13" s="404" t="s">
        <v>15</v>
      </c>
      <c r="D13" s="404" t="s">
        <v>59</v>
      </c>
      <c r="E13" s="404"/>
      <c r="F13" s="404"/>
      <c r="G13" s="404"/>
      <c r="H13" s="404"/>
      <c r="I13" s="404"/>
      <c r="J13" s="404"/>
      <c r="K13" s="404" t="s">
        <v>60</v>
      </c>
      <c r="L13" s="404"/>
      <c r="M13" s="404"/>
      <c r="N13" s="404"/>
      <c r="O13" s="404"/>
      <c r="P13" s="404"/>
      <c r="Q13" s="404"/>
    </row>
    <row r="14" spans="1:58" ht="12.75" customHeight="1">
      <c r="A14" s="404"/>
      <c r="B14" s="404"/>
      <c r="C14" s="404"/>
      <c r="D14" s="404" t="s">
        <v>18</v>
      </c>
      <c r="E14" s="404" t="s">
        <v>19</v>
      </c>
      <c r="F14" s="404" t="s">
        <v>20</v>
      </c>
      <c r="G14" s="404" t="s">
        <v>21</v>
      </c>
      <c r="H14" s="404" t="s">
        <v>22</v>
      </c>
      <c r="I14" s="404" t="s">
        <v>23</v>
      </c>
      <c r="J14" s="404" t="s">
        <v>24</v>
      </c>
      <c r="K14" s="404" t="s">
        <v>18</v>
      </c>
      <c r="L14" s="404" t="s">
        <v>19</v>
      </c>
      <c r="M14" s="404" t="s">
        <v>20</v>
      </c>
      <c r="N14" s="404" t="s">
        <v>21</v>
      </c>
      <c r="O14" s="404" t="s">
        <v>22</v>
      </c>
      <c r="P14" s="404" t="s">
        <v>23</v>
      </c>
      <c r="Q14" s="404" t="s">
        <v>24</v>
      </c>
    </row>
    <row r="15" spans="1:58">
      <c r="A15" s="404"/>
      <c r="B15" s="404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</row>
    <row r="16" spans="1:58">
      <c r="A16" s="104">
        <v>1</v>
      </c>
      <c r="B16" s="109" t="s">
        <v>61</v>
      </c>
      <c r="C16" s="117" t="s">
        <v>62</v>
      </c>
      <c r="D16" s="116">
        <v>2</v>
      </c>
      <c r="E16" s="116">
        <v>1</v>
      </c>
      <c r="F16" s="116"/>
      <c r="G16" s="116"/>
      <c r="H16" s="217">
        <v>80</v>
      </c>
      <c r="I16" s="116" t="s">
        <v>27</v>
      </c>
      <c r="J16" s="329">
        <v>5</v>
      </c>
      <c r="K16" s="104"/>
      <c r="L16" s="117"/>
      <c r="M16" s="117"/>
      <c r="N16" s="117"/>
      <c r="O16" s="117"/>
      <c r="P16" s="117"/>
      <c r="Q16" s="104"/>
    </row>
    <row r="17" spans="1:18">
      <c r="A17" s="104">
        <v>2</v>
      </c>
      <c r="B17" s="123" t="s">
        <v>63</v>
      </c>
      <c r="C17" s="116" t="s">
        <v>64</v>
      </c>
      <c r="D17" s="120">
        <v>2</v>
      </c>
      <c r="E17" s="120">
        <v>2</v>
      </c>
      <c r="F17" s="120"/>
      <c r="G17" s="120"/>
      <c r="H17" s="217">
        <v>41</v>
      </c>
      <c r="I17" s="120" t="s">
        <v>27</v>
      </c>
      <c r="J17" s="124">
        <v>4</v>
      </c>
      <c r="K17" s="121"/>
      <c r="L17" s="122"/>
      <c r="M17" s="122"/>
      <c r="N17" s="122"/>
      <c r="O17" s="122"/>
      <c r="P17" s="122"/>
      <c r="Q17" s="121"/>
    </row>
    <row r="18" spans="1:18">
      <c r="A18" s="104">
        <v>3</v>
      </c>
      <c r="B18" s="125" t="s">
        <v>65</v>
      </c>
      <c r="C18" s="205" t="s">
        <v>66</v>
      </c>
      <c r="D18" s="100">
        <v>3</v>
      </c>
      <c r="E18" s="116">
        <v>2</v>
      </c>
      <c r="F18" s="116"/>
      <c r="G18" s="116"/>
      <c r="H18" s="217">
        <v>77</v>
      </c>
      <c r="I18" s="116" t="s">
        <v>27</v>
      </c>
      <c r="J18" s="330">
        <v>5</v>
      </c>
      <c r="K18" s="116"/>
      <c r="L18" s="100"/>
      <c r="M18" s="100"/>
      <c r="N18" s="100"/>
      <c r="O18" s="100"/>
      <c r="P18" s="100"/>
      <c r="Q18" s="100"/>
    </row>
    <row r="19" spans="1:18">
      <c r="A19" s="104">
        <v>4</v>
      </c>
      <c r="B19" s="109" t="s">
        <v>67</v>
      </c>
      <c r="C19" s="102" t="s">
        <v>68</v>
      </c>
      <c r="D19" s="116">
        <v>2</v>
      </c>
      <c r="E19" s="100">
        <v>2</v>
      </c>
      <c r="F19" s="100"/>
      <c r="G19" s="100"/>
      <c r="H19" s="217">
        <v>41</v>
      </c>
      <c r="I19" s="100" t="s">
        <v>27</v>
      </c>
      <c r="J19" s="100">
        <v>4</v>
      </c>
      <c r="K19" s="126"/>
      <c r="L19" s="105"/>
      <c r="M19" s="105"/>
      <c r="N19" s="105"/>
      <c r="O19" s="105"/>
      <c r="P19" s="105"/>
      <c r="Q19" s="105"/>
    </row>
    <row r="20" spans="1:18">
      <c r="A20" s="104">
        <v>5</v>
      </c>
      <c r="B20" s="109" t="s">
        <v>69</v>
      </c>
      <c r="C20" s="104" t="s">
        <v>70</v>
      </c>
      <c r="D20" s="117"/>
      <c r="E20" s="104"/>
      <c r="F20" s="104"/>
      <c r="G20" s="104"/>
      <c r="H20" s="104"/>
      <c r="I20" s="104"/>
      <c r="J20" s="104"/>
      <c r="K20" s="117">
        <v>2</v>
      </c>
      <c r="L20" s="104">
        <v>2</v>
      </c>
      <c r="M20" s="104"/>
      <c r="N20" s="104"/>
      <c r="O20" s="217">
        <v>66</v>
      </c>
      <c r="P20" s="104" t="s">
        <v>27</v>
      </c>
      <c r="Q20" s="104">
        <v>5</v>
      </c>
    </row>
    <row r="21" spans="1:18" ht="21">
      <c r="A21" s="104">
        <v>6</v>
      </c>
      <c r="B21" s="109" t="s">
        <v>218</v>
      </c>
      <c r="C21" s="104" t="s">
        <v>71</v>
      </c>
      <c r="D21" s="117"/>
      <c r="E21" s="104"/>
      <c r="F21" s="104"/>
      <c r="G21" s="104"/>
      <c r="H21" s="104"/>
      <c r="I21" s="104"/>
      <c r="J21" s="104"/>
      <c r="K21" s="117">
        <v>2</v>
      </c>
      <c r="L21" s="104">
        <v>1</v>
      </c>
      <c r="M21" s="104"/>
      <c r="N21" s="104"/>
      <c r="O21" s="217">
        <v>80</v>
      </c>
      <c r="P21" s="104" t="s">
        <v>27</v>
      </c>
      <c r="Q21" s="104">
        <v>5</v>
      </c>
    </row>
    <row r="22" spans="1:18">
      <c r="A22" s="104">
        <v>7</v>
      </c>
      <c r="B22" s="127" t="s">
        <v>100</v>
      </c>
      <c r="C22" s="324" t="s">
        <v>314</v>
      </c>
      <c r="D22" s="117"/>
      <c r="E22" s="104"/>
      <c r="F22" s="104"/>
      <c r="G22" s="104"/>
      <c r="H22" s="104"/>
      <c r="I22" s="104"/>
      <c r="J22" s="104"/>
      <c r="K22" s="117">
        <v>2</v>
      </c>
      <c r="L22" s="104">
        <v>1</v>
      </c>
      <c r="M22" s="104"/>
      <c r="N22" s="104"/>
      <c r="O22" s="217">
        <v>55</v>
      </c>
      <c r="P22" s="104" t="s">
        <v>27</v>
      </c>
      <c r="Q22" s="104">
        <v>4</v>
      </c>
    </row>
    <row r="23" spans="1:18">
      <c r="A23" s="104">
        <v>8</v>
      </c>
      <c r="B23" s="127" t="s">
        <v>243</v>
      </c>
      <c r="C23" s="104" t="s">
        <v>248</v>
      </c>
      <c r="D23" s="117"/>
      <c r="E23" s="104"/>
      <c r="F23" s="104"/>
      <c r="G23" s="104"/>
      <c r="H23" s="104"/>
      <c r="I23" s="104"/>
      <c r="J23" s="104"/>
      <c r="K23" s="117"/>
      <c r="L23" s="104"/>
      <c r="M23" s="104">
        <v>1</v>
      </c>
      <c r="N23" s="104"/>
      <c r="O23" s="217">
        <v>33</v>
      </c>
      <c r="P23" s="104" t="s">
        <v>74</v>
      </c>
      <c r="Q23" s="104">
        <v>2</v>
      </c>
    </row>
    <row r="24" spans="1:18">
      <c r="A24" s="104">
        <v>9</v>
      </c>
      <c r="B24" s="128" t="s">
        <v>73</v>
      </c>
      <c r="C24" s="324" t="s">
        <v>315</v>
      </c>
      <c r="D24" s="126"/>
      <c r="E24" s="105"/>
      <c r="F24" s="105"/>
      <c r="G24" s="105"/>
      <c r="H24" s="105"/>
      <c r="I24" s="105"/>
      <c r="J24" s="105"/>
      <c r="K24" s="116">
        <v>2</v>
      </c>
      <c r="L24" s="100">
        <v>1</v>
      </c>
      <c r="M24" s="100"/>
      <c r="N24" s="100"/>
      <c r="O24" s="217">
        <v>55</v>
      </c>
      <c r="P24" s="100" t="s">
        <v>27</v>
      </c>
      <c r="Q24" s="100">
        <v>4</v>
      </c>
    </row>
    <row r="25" spans="1:18">
      <c r="A25" s="104">
        <v>10</v>
      </c>
      <c r="B25" s="109" t="s">
        <v>207</v>
      </c>
      <c r="C25" s="104" t="s">
        <v>249</v>
      </c>
      <c r="D25" s="117"/>
      <c r="E25" s="104"/>
      <c r="F25" s="104"/>
      <c r="G25" s="104"/>
      <c r="H25" s="104"/>
      <c r="I25" s="104"/>
      <c r="J25" s="104"/>
      <c r="K25" s="116"/>
      <c r="L25" s="100"/>
      <c r="M25" s="100">
        <v>4</v>
      </c>
      <c r="N25" s="100"/>
      <c r="O25" s="217">
        <v>61</v>
      </c>
      <c r="P25" s="100" t="s">
        <v>18</v>
      </c>
      <c r="Q25" s="100">
        <v>4</v>
      </c>
    </row>
    <row r="26" spans="1:18">
      <c r="A26" s="405" t="s">
        <v>42</v>
      </c>
      <c r="B26" s="405"/>
      <c r="C26" s="405"/>
      <c r="D26" s="100">
        <f>SUM(D16:D25)</f>
        <v>9</v>
      </c>
      <c r="E26" s="120">
        <f>SUM(E16:E25)</f>
        <v>7</v>
      </c>
      <c r="F26" s="120"/>
      <c r="G26" s="120"/>
      <c r="H26" s="406">
        <f>SUM(H16:H25)</f>
        <v>239</v>
      </c>
      <c r="I26" s="408" t="s">
        <v>209</v>
      </c>
      <c r="J26" s="409">
        <f t="shared" ref="J26:O26" si="0">SUM(J16:J25)</f>
        <v>18</v>
      </c>
      <c r="K26" s="99">
        <f t="shared" si="0"/>
        <v>8</v>
      </c>
      <c r="L26" s="99">
        <f t="shared" si="0"/>
        <v>5</v>
      </c>
      <c r="M26" s="99">
        <f t="shared" si="0"/>
        <v>5</v>
      </c>
      <c r="N26" s="124"/>
      <c r="O26" s="406">
        <f t="shared" si="0"/>
        <v>350</v>
      </c>
      <c r="P26" s="408" t="s">
        <v>267</v>
      </c>
      <c r="Q26" s="409">
        <f>SUM(Q16:Q25)</f>
        <v>24</v>
      </c>
    </row>
    <row r="27" spans="1:18">
      <c r="A27" s="405"/>
      <c r="B27" s="405"/>
      <c r="C27" s="405"/>
      <c r="D27" s="409">
        <f>SUM(D26:G26)</f>
        <v>16</v>
      </c>
      <c r="E27" s="409"/>
      <c r="F27" s="409"/>
      <c r="G27" s="409"/>
      <c r="H27" s="407"/>
      <c r="I27" s="408"/>
      <c r="J27" s="409"/>
      <c r="K27" s="409">
        <f>SUM(K26:N26)</f>
        <v>18</v>
      </c>
      <c r="L27" s="409"/>
      <c r="M27" s="409"/>
      <c r="N27" s="409"/>
      <c r="O27" s="407"/>
      <c r="P27" s="408"/>
      <c r="Q27" s="409"/>
    </row>
    <row r="28" spans="1:18">
      <c r="A28" s="42"/>
      <c r="B28" s="42"/>
      <c r="C28" s="42"/>
      <c r="D28" s="43"/>
      <c r="E28" s="43"/>
      <c r="F28" s="43"/>
      <c r="G28" s="43"/>
      <c r="H28" s="43"/>
      <c r="I28" s="44"/>
      <c r="J28" s="43"/>
      <c r="K28" s="43"/>
      <c r="L28" s="43"/>
      <c r="M28" s="43"/>
      <c r="N28" s="43"/>
      <c r="O28" s="43"/>
      <c r="P28" s="44"/>
      <c r="Q28" s="43"/>
    </row>
    <row r="29" spans="1:18" ht="12.75" customHeight="1">
      <c r="A29" s="404" t="s">
        <v>13</v>
      </c>
      <c r="B29" s="404" t="s">
        <v>43</v>
      </c>
      <c r="C29" s="404" t="s">
        <v>15</v>
      </c>
      <c r="D29" s="404" t="s">
        <v>59</v>
      </c>
      <c r="E29" s="404"/>
      <c r="F29" s="404"/>
      <c r="G29" s="404"/>
      <c r="H29" s="404"/>
      <c r="I29" s="404"/>
      <c r="J29" s="404"/>
      <c r="K29" s="404" t="s">
        <v>60</v>
      </c>
      <c r="L29" s="404"/>
      <c r="M29" s="404"/>
      <c r="N29" s="404"/>
      <c r="O29" s="404"/>
      <c r="P29" s="404"/>
      <c r="Q29" s="404"/>
    </row>
    <row r="30" spans="1:18">
      <c r="A30" s="404"/>
      <c r="B30" s="404"/>
      <c r="C30" s="404"/>
      <c r="D30" s="404" t="s">
        <v>18</v>
      </c>
      <c r="E30" s="404" t="s">
        <v>19</v>
      </c>
      <c r="F30" s="404" t="s">
        <v>20</v>
      </c>
      <c r="G30" s="404" t="s">
        <v>21</v>
      </c>
      <c r="H30" s="404" t="s">
        <v>22</v>
      </c>
      <c r="I30" s="404" t="s">
        <v>23</v>
      </c>
      <c r="J30" s="404" t="s">
        <v>24</v>
      </c>
      <c r="K30" s="404" t="s">
        <v>18</v>
      </c>
      <c r="L30" s="404" t="s">
        <v>19</v>
      </c>
      <c r="M30" s="404" t="s">
        <v>20</v>
      </c>
      <c r="N30" s="404" t="s">
        <v>21</v>
      </c>
      <c r="O30" s="404" t="s">
        <v>22</v>
      </c>
      <c r="P30" s="404" t="s">
        <v>23</v>
      </c>
      <c r="Q30" s="404" t="s">
        <v>24</v>
      </c>
    </row>
    <row r="31" spans="1:18" ht="11.25" customHeight="1">
      <c r="A31" s="404"/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</row>
    <row r="32" spans="1:18" ht="12" customHeight="1">
      <c r="A32" s="102">
        <v>11</v>
      </c>
      <c r="B32" s="103" t="s">
        <v>76</v>
      </c>
      <c r="C32" s="104" t="s">
        <v>78</v>
      </c>
      <c r="D32" s="405">
        <v>1</v>
      </c>
      <c r="E32" s="405">
        <v>1</v>
      </c>
      <c r="F32" s="410"/>
      <c r="G32" s="410"/>
      <c r="H32" s="412">
        <v>69</v>
      </c>
      <c r="I32" s="405" t="s">
        <v>18</v>
      </c>
      <c r="J32" s="405">
        <v>4</v>
      </c>
      <c r="K32" s="410"/>
      <c r="L32" s="410"/>
      <c r="M32" s="410"/>
      <c r="N32" s="410"/>
      <c r="O32" s="410"/>
      <c r="P32" s="410"/>
      <c r="Q32" s="410"/>
      <c r="R32" s="61"/>
    </row>
    <row r="33" spans="1:18" ht="12.75" customHeight="1">
      <c r="A33" s="100">
        <v>12</v>
      </c>
      <c r="B33" s="105" t="s">
        <v>77</v>
      </c>
      <c r="C33" s="104" t="s">
        <v>268</v>
      </c>
      <c r="D33" s="405"/>
      <c r="E33" s="405"/>
      <c r="F33" s="410"/>
      <c r="G33" s="410"/>
      <c r="H33" s="413"/>
      <c r="I33" s="405"/>
      <c r="J33" s="405"/>
      <c r="K33" s="410"/>
      <c r="L33" s="410"/>
      <c r="M33" s="410"/>
      <c r="N33" s="410"/>
      <c r="O33" s="410"/>
      <c r="P33" s="410"/>
      <c r="Q33" s="410"/>
      <c r="R33" s="61"/>
    </row>
    <row r="34" spans="1:18" ht="12" customHeight="1">
      <c r="A34" s="100">
        <v>13</v>
      </c>
      <c r="B34" s="106" t="s">
        <v>79</v>
      </c>
      <c r="C34" s="104" t="s">
        <v>81</v>
      </c>
      <c r="D34" s="411">
        <v>1</v>
      </c>
      <c r="E34" s="411">
        <v>1</v>
      </c>
      <c r="F34" s="410"/>
      <c r="G34" s="410"/>
      <c r="H34" s="412">
        <v>69</v>
      </c>
      <c r="I34" s="411" t="s">
        <v>18</v>
      </c>
      <c r="J34" s="411">
        <v>4</v>
      </c>
      <c r="K34" s="410"/>
      <c r="L34" s="410"/>
      <c r="M34" s="410"/>
      <c r="N34" s="410"/>
      <c r="O34" s="410"/>
      <c r="P34" s="410"/>
      <c r="Q34" s="410"/>
      <c r="R34" s="61"/>
    </row>
    <row r="35" spans="1:18" ht="12" customHeight="1">
      <c r="A35" s="100">
        <v>14</v>
      </c>
      <c r="B35" s="107" t="s">
        <v>354</v>
      </c>
      <c r="C35" s="104" t="s">
        <v>269</v>
      </c>
      <c r="D35" s="411"/>
      <c r="E35" s="411"/>
      <c r="F35" s="410"/>
      <c r="G35" s="410"/>
      <c r="H35" s="413"/>
      <c r="I35" s="411"/>
      <c r="J35" s="411"/>
      <c r="K35" s="410"/>
      <c r="L35" s="410"/>
      <c r="M35" s="410"/>
      <c r="N35" s="410"/>
      <c r="O35" s="410"/>
      <c r="P35" s="410"/>
      <c r="Q35" s="410"/>
      <c r="R35" s="61"/>
    </row>
    <row r="36" spans="1:18" ht="12" customHeight="1">
      <c r="A36" s="108">
        <v>15</v>
      </c>
      <c r="B36" s="109" t="s">
        <v>316</v>
      </c>
      <c r="C36" s="104" t="s">
        <v>82</v>
      </c>
      <c r="D36" s="410"/>
      <c r="E36" s="410">
        <v>2</v>
      </c>
      <c r="F36" s="405"/>
      <c r="G36" s="410"/>
      <c r="H36" s="412">
        <v>69</v>
      </c>
      <c r="I36" s="405" t="s">
        <v>18</v>
      </c>
      <c r="J36" s="405">
        <v>4</v>
      </c>
      <c r="K36" s="410"/>
      <c r="L36" s="410"/>
      <c r="M36" s="410"/>
      <c r="N36" s="410"/>
      <c r="O36" s="410"/>
      <c r="P36" s="410"/>
      <c r="Q36" s="410"/>
      <c r="R36" s="61"/>
    </row>
    <row r="37" spans="1:18" ht="12" customHeight="1">
      <c r="A37" s="108">
        <v>16</v>
      </c>
      <c r="B37" s="109" t="s">
        <v>323</v>
      </c>
      <c r="C37" s="104" t="s">
        <v>250</v>
      </c>
      <c r="D37" s="410"/>
      <c r="E37" s="410"/>
      <c r="F37" s="405"/>
      <c r="G37" s="410"/>
      <c r="H37" s="414"/>
      <c r="I37" s="405"/>
      <c r="J37" s="405"/>
      <c r="K37" s="410"/>
      <c r="L37" s="410"/>
      <c r="M37" s="410"/>
      <c r="N37" s="410"/>
      <c r="O37" s="410"/>
      <c r="P37" s="410"/>
      <c r="Q37" s="410"/>
      <c r="R37" s="61"/>
    </row>
    <row r="38" spans="1:18" ht="12" customHeight="1">
      <c r="A38" s="108">
        <v>17</v>
      </c>
      <c r="B38" s="109" t="s">
        <v>318</v>
      </c>
      <c r="C38" s="104" t="s">
        <v>335</v>
      </c>
      <c r="D38" s="410"/>
      <c r="E38" s="410"/>
      <c r="F38" s="405"/>
      <c r="G38" s="410"/>
      <c r="H38" s="414"/>
      <c r="I38" s="405"/>
      <c r="J38" s="405"/>
      <c r="K38" s="410"/>
      <c r="L38" s="410"/>
      <c r="M38" s="410"/>
      <c r="N38" s="410"/>
      <c r="O38" s="410"/>
      <c r="P38" s="410"/>
      <c r="Q38" s="410"/>
      <c r="R38" s="61"/>
    </row>
    <row r="39" spans="1:18" ht="12" customHeight="1">
      <c r="A39" s="108">
        <v>18</v>
      </c>
      <c r="B39" s="109" t="s">
        <v>328</v>
      </c>
      <c r="C39" s="104" t="s">
        <v>336</v>
      </c>
      <c r="D39" s="410"/>
      <c r="E39" s="410"/>
      <c r="F39" s="405"/>
      <c r="G39" s="410"/>
      <c r="H39" s="414"/>
      <c r="I39" s="405"/>
      <c r="J39" s="405"/>
      <c r="K39" s="410"/>
      <c r="L39" s="410"/>
      <c r="M39" s="410"/>
      <c r="N39" s="410"/>
      <c r="O39" s="410"/>
      <c r="P39" s="410"/>
      <c r="Q39" s="410"/>
      <c r="R39" s="61"/>
    </row>
    <row r="40" spans="1:18" ht="12" customHeight="1">
      <c r="A40" s="102">
        <v>19</v>
      </c>
      <c r="B40" s="109" t="s">
        <v>322</v>
      </c>
      <c r="C40" s="104" t="s">
        <v>337</v>
      </c>
      <c r="D40" s="410"/>
      <c r="E40" s="410"/>
      <c r="F40" s="405"/>
      <c r="G40" s="410"/>
      <c r="H40" s="413"/>
      <c r="I40" s="405"/>
      <c r="J40" s="405"/>
      <c r="K40" s="410"/>
      <c r="L40" s="410"/>
      <c r="M40" s="410"/>
      <c r="N40" s="410"/>
      <c r="O40" s="410"/>
      <c r="P40" s="410"/>
      <c r="Q40" s="410"/>
      <c r="R40" s="61"/>
    </row>
    <row r="41" spans="1:18" ht="12" customHeight="1">
      <c r="A41" s="102">
        <v>20</v>
      </c>
      <c r="B41" s="110" t="s">
        <v>308</v>
      </c>
      <c r="C41" s="104" t="s">
        <v>83</v>
      </c>
      <c r="D41" s="417"/>
      <c r="E41" s="417"/>
      <c r="F41" s="424"/>
      <c r="G41" s="417"/>
      <c r="H41" s="417"/>
      <c r="I41" s="424"/>
      <c r="J41" s="424"/>
      <c r="K41" s="417">
        <v>1</v>
      </c>
      <c r="L41" s="417">
        <v>1</v>
      </c>
      <c r="M41" s="415"/>
      <c r="N41" s="417"/>
      <c r="O41" s="412">
        <v>19</v>
      </c>
      <c r="P41" s="415" t="s">
        <v>18</v>
      </c>
      <c r="Q41" s="415">
        <v>2</v>
      </c>
      <c r="R41" s="61"/>
    </row>
    <row r="42" spans="1:18" ht="12" customHeight="1">
      <c r="A42" s="100">
        <v>21</v>
      </c>
      <c r="B42" s="110" t="s">
        <v>308</v>
      </c>
      <c r="C42" s="104" t="s">
        <v>221</v>
      </c>
      <c r="D42" s="418"/>
      <c r="E42" s="418"/>
      <c r="F42" s="425"/>
      <c r="G42" s="418"/>
      <c r="H42" s="418"/>
      <c r="I42" s="425"/>
      <c r="J42" s="425"/>
      <c r="K42" s="418"/>
      <c r="L42" s="418"/>
      <c r="M42" s="416"/>
      <c r="N42" s="418"/>
      <c r="O42" s="413"/>
      <c r="P42" s="416"/>
      <c r="Q42" s="416"/>
      <c r="R42" s="61"/>
    </row>
    <row r="43" spans="1:18" ht="12" customHeight="1">
      <c r="A43" s="108">
        <v>22</v>
      </c>
      <c r="B43" s="109" t="s">
        <v>112</v>
      </c>
      <c r="C43" s="104" t="s">
        <v>242</v>
      </c>
      <c r="D43" s="410"/>
      <c r="E43" s="410"/>
      <c r="F43" s="410"/>
      <c r="G43" s="410"/>
      <c r="H43" s="410"/>
      <c r="I43" s="410"/>
      <c r="J43" s="410"/>
      <c r="K43" s="411">
        <v>1</v>
      </c>
      <c r="L43" s="411">
        <v>1</v>
      </c>
      <c r="M43" s="410"/>
      <c r="N43" s="410"/>
      <c r="O43" s="412">
        <v>69</v>
      </c>
      <c r="P43" s="411" t="s">
        <v>27</v>
      </c>
      <c r="Q43" s="422">
        <v>4</v>
      </c>
      <c r="R43" s="61"/>
    </row>
    <row r="44" spans="1:18" ht="12.75" customHeight="1">
      <c r="A44" s="100">
        <v>23</v>
      </c>
      <c r="B44" s="111" t="s">
        <v>253</v>
      </c>
      <c r="C44" s="104" t="s">
        <v>270</v>
      </c>
      <c r="D44" s="410"/>
      <c r="E44" s="410"/>
      <c r="F44" s="410"/>
      <c r="G44" s="410"/>
      <c r="H44" s="410"/>
      <c r="I44" s="410"/>
      <c r="J44" s="410"/>
      <c r="K44" s="411"/>
      <c r="L44" s="411"/>
      <c r="M44" s="410"/>
      <c r="N44" s="410"/>
      <c r="O44" s="413"/>
      <c r="P44" s="411"/>
      <c r="Q44" s="422"/>
    </row>
    <row r="45" spans="1:18" ht="12.75" customHeight="1">
      <c r="A45" s="405" t="s">
        <v>44</v>
      </c>
      <c r="B45" s="405"/>
      <c r="C45" s="405"/>
      <c r="D45" s="112">
        <f>SUM(D32:D44)</f>
        <v>2</v>
      </c>
      <c r="E45" s="100">
        <f>SUM(E32:E44)</f>
        <v>4</v>
      </c>
      <c r="F45" s="100"/>
      <c r="G45" s="112"/>
      <c r="H45" s="419">
        <f>SUM(H32:H44)</f>
        <v>207</v>
      </c>
      <c r="I45" s="405" t="s">
        <v>86</v>
      </c>
      <c r="J45" s="409">
        <f>SUM(J32:J44)</f>
        <v>12</v>
      </c>
      <c r="K45" s="112">
        <f>SUM(K32:K44)</f>
        <v>2</v>
      </c>
      <c r="L45" s="112">
        <f>SUM(L32:L44)</f>
        <v>2</v>
      </c>
      <c r="M45" s="112">
        <f>SUM(M32:M44)</f>
        <v>0</v>
      </c>
      <c r="N45" s="112"/>
      <c r="O45" s="410">
        <f>SUM(O32:O44)</f>
        <v>88</v>
      </c>
      <c r="P45" s="404" t="s">
        <v>54</v>
      </c>
      <c r="Q45" s="409">
        <f>SUM(Q32:Q44)</f>
        <v>6</v>
      </c>
    </row>
    <row r="46" spans="1:18" ht="12.75" customHeight="1">
      <c r="A46" s="405"/>
      <c r="B46" s="405"/>
      <c r="C46" s="405"/>
      <c r="D46" s="409">
        <f>SUM(D45:G45)</f>
        <v>6</v>
      </c>
      <c r="E46" s="409"/>
      <c r="F46" s="409"/>
      <c r="G46" s="409"/>
      <c r="H46" s="410"/>
      <c r="I46" s="405"/>
      <c r="J46" s="409"/>
      <c r="K46" s="409">
        <f>SUM(K45:N45)</f>
        <v>4</v>
      </c>
      <c r="L46" s="409"/>
      <c r="M46" s="409"/>
      <c r="N46" s="409"/>
      <c r="O46" s="410"/>
      <c r="P46" s="405"/>
      <c r="Q46" s="409"/>
    </row>
    <row r="47" spans="1:18" ht="12.75" customHeight="1"/>
    <row r="48" spans="1:18" ht="12.75" customHeight="1">
      <c r="A48" s="42"/>
      <c r="B48" s="49" t="s">
        <v>46</v>
      </c>
      <c r="D48" s="25">
        <f>D26+D45</f>
        <v>11</v>
      </c>
      <c r="E48" s="25">
        <f>E26+E45</f>
        <v>11</v>
      </c>
      <c r="F48" s="25">
        <f>F26+F45</f>
        <v>0</v>
      </c>
      <c r="G48" s="25"/>
      <c r="H48" s="420">
        <f>H26+H45</f>
        <v>446</v>
      </c>
      <c r="I48" s="387" t="s">
        <v>210</v>
      </c>
      <c r="J48" s="391">
        <f>IF((J26+J45)&lt;&gt;30,"NU",30)</f>
        <v>30</v>
      </c>
      <c r="K48" s="51">
        <f>K26+K45</f>
        <v>10</v>
      </c>
      <c r="L48" s="25">
        <f>L26+L45</f>
        <v>7</v>
      </c>
      <c r="M48" s="25">
        <f>M26+M45</f>
        <v>5</v>
      </c>
      <c r="N48" s="25"/>
      <c r="O48" s="420">
        <f>O26+O45</f>
        <v>438</v>
      </c>
      <c r="P48" s="387" t="s">
        <v>276</v>
      </c>
      <c r="Q48" s="391">
        <f>IF((Q26+Q45)&lt;&gt;30,"NU",30)</f>
        <v>30</v>
      </c>
    </row>
    <row r="49" spans="1:24" ht="12.75" customHeight="1">
      <c r="A49" s="42"/>
      <c r="B49" s="49"/>
      <c r="D49" s="396">
        <f>SUM(D48:G48)</f>
        <v>22</v>
      </c>
      <c r="E49" s="396"/>
      <c r="F49" s="396"/>
      <c r="G49" s="396"/>
      <c r="H49" s="421"/>
      <c r="I49" s="387"/>
      <c r="J49" s="391"/>
      <c r="K49" s="396">
        <f>SUM(K48:N48)</f>
        <v>22</v>
      </c>
      <c r="L49" s="396"/>
      <c r="M49" s="396"/>
      <c r="N49" s="396"/>
      <c r="O49" s="421"/>
      <c r="P49" s="391"/>
      <c r="Q49" s="391"/>
    </row>
    <row r="50" spans="1:24">
      <c r="A50" s="26"/>
      <c r="B50" s="42"/>
      <c r="C50" s="42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24" ht="12.75" customHeight="1">
      <c r="A51" s="404" t="s">
        <v>13</v>
      </c>
      <c r="B51" s="404" t="s">
        <v>251</v>
      </c>
      <c r="C51" s="404" t="s">
        <v>272</v>
      </c>
      <c r="D51" s="404" t="s">
        <v>59</v>
      </c>
      <c r="E51" s="404"/>
      <c r="F51" s="404"/>
      <c r="G51" s="404"/>
      <c r="H51" s="404"/>
      <c r="I51" s="404"/>
      <c r="J51" s="404"/>
      <c r="K51" s="404" t="s">
        <v>60</v>
      </c>
      <c r="L51" s="404"/>
      <c r="M51" s="404"/>
      <c r="N51" s="404"/>
      <c r="O51" s="404"/>
      <c r="P51" s="404"/>
      <c r="Q51" s="404"/>
    </row>
    <row r="52" spans="1:24" s="52" customFormat="1" ht="10.199999999999999">
      <c r="A52" s="404"/>
      <c r="B52" s="404"/>
      <c r="C52" s="404"/>
      <c r="D52" s="404" t="s">
        <v>18</v>
      </c>
      <c r="E52" s="404" t="s">
        <v>19</v>
      </c>
      <c r="F52" s="404" t="s">
        <v>20</v>
      </c>
      <c r="G52" s="404" t="s">
        <v>21</v>
      </c>
      <c r="H52" s="404" t="s">
        <v>22</v>
      </c>
      <c r="I52" s="404" t="s">
        <v>23</v>
      </c>
      <c r="J52" s="404" t="s">
        <v>24</v>
      </c>
      <c r="K52" s="404" t="s">
        <v>18</v>
      </c>
      <c r="L52" s="404" t="s">
        <v>19</v>
      </c>
      <c r="M52" s="404" t="s">
        <v>20</v>
      </c>
      <c r="N52" s="404" t="s">
        <v>21</v>
      </c>
      <c r="O52" s="404" t="s">
        <v>22</v>
      </c>
      <c r="P52" s="404" t="s">
        <v>23</v>
      </c>
      <c r="Q52" s="404" t="s">
        <v>24</v>
      </c>
    </row>
    <row r="53" spans="1:24">
      <c r="A53" s="404"/>
      <c r="B53" s="404"/>
      <c r="C53" s="404"/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04"/>
      <c r="O53" s="404"/>
      <c r="P53" s="404"/>
      <c r="Q53" s="404"/>
    </row>
    <row r="54" spans="1:24" s="52" customFormat="1" ht="10.199999999999999">
      <c r="A54" s="113">
        <v>1</v>
      </c>
      <c r="B54" s="114" t="s">
        <v>87</v>
      </c>
      <c r="C54" s="115" t="s">
        <v>252</v>
      </c>
      <c r="D54" s="100">
        <v>2</v>
      </c>
      <c r="E54" s="116">
        <v>2</v>
      </c>
      <c r="F54" s="100"/>
      <c r="G54" s="100"/>
      <c r="H54" s="217">
        <f t="shared" ref="H54" si="1">J54*25-(D54+E54+F54+G54)*14</f>
        <v>69</v>
      </c>
      <c r="I54" s="100" t="s">
        <v>27</v>
      </c>
      <c r="J54" s="100">
        <v>5</v>
      </c>
      <c r="K54" s="101"/>
      <c r="L54" s="101"/>
      <c r="M54" s="101"/>
      <c r="N54" s="101"/>
      <c r="O54" s="101"/>
      <c r="P54" s="101"/>
      <c r="Q54" s="101"/>
      <c r="R54" s="15"/>
      <c r="S54" s="15"/>
      <c r="T54" s="15"/>
    </row>
    <row r="55" spans="1:24">
      <c r="A55" s="101">
        <v>2</v>
      </c>
      <c r="B55" s="118" t="s">
        <v>88</v>
      </c>
      <c r="C55" s="119" t="s">
        <v>271</v>
      </c>
      <c r="D55" s="99"/>
      <c r="E55" s="120"/>
      <c r="F55" s="99"/>
      <c r="G55" s="99"/>
      <c r="H55" s="99"/>
      <c r="I55" s="121"/>
      <c r="J55" s="121"/>
      <c r="K55" s="99">
        <v>2</v>
      </c>
      <c r="L55" s="99">
        <v>2</v>
      </c>
      <c r="M55" s="99"/>
      <c r="N55" s="99"/>
      <c r="O55" s="217">
        <v>66</v>
      </c>
      <c r="P55" s="121" t="s">
        <v>27</v>
      </c>
      <c r="Q55" s="122">
        <v>5</v>
      </c>
    </row>
    <row r="56" spans="1:24">
      <c r="A56" s="424" t="s">
        <v>53</v>
      </c>
      <c r="B56" s="424"/>
      <c r="C56" s="424"/>
      <c r="D56" s="100">
        <f>SUM(D54:D55)</f>
        <v>2</v>
      </c>
      <c r="E56" s="116">
        <f>SUM(E54:E55)</f>
        <v>2</v>
      </c>
      <c r="F56" s="116"/>
      <c r="G56" s="116"/>
      <c r="H56" s="419">
        <f>SUM(H54:H55)</f>
        <v>69</v>
      </c>
      <c r="I56" s="405" t="s">
        <v>54</v>
      </c>
      <c r="J56" s="409">
        <f>SUM(J54:J55)</f>
        <v>5</v>
      </c>
      <c r="K56" s="112">
        <f>SUM(K54:K55)</f>
        <v>2</v>
      </c>
      <c r="L56" s="112">
        <f>SUM(L54:L55)</f>
        <v>2</v>
      </c>
      <c r="M56" s="112"/>
      <c r="N56" s="112"/>
      <c r="O56" s="419">
        <f>SUM(O54:O55)</f>
        <v>66</v>
      </c>
      <c r="P56" s="405" t="s">
        <v>54</v>
      </c>
      <c r="Q56" s="409">
        <f>SUM(Q54:Q55)</f>
        <v>5</v>
      </c>
    </row>
    <row r="57" spans="1:24">
      <c r="A57" s="423"/>
      <c r="B57" s="423"/>
      <c r="C57" s="423"/>
      <c r="D57" s="405">
        <f>SUM(D56:G56)</f>
        <v>4</v>
      </c>
      <c r="E57" s="405"/>
      <c r="F57" s="405"/>
      <c r="G57" s="405"/>
      <c r="H57" s="410"/>
      <c r="I57" s="405"/>
      <c r="J57" s="409"/>
      <c r="K57" s="405">
        <f>SUM(K56:N56)</f>
        <v>4</v>
      </c>
      <c r="L57" s="405"/>
      <c r="M57" s="405"/>
      <c r="N57" s="405"/>
      <c r="O57" s="410"/>
      <c r="P57" s="405"/>
      <c r="Q57" s="409"/>
    </row>
    <row r="58" spans="1:24">
      <c r="A58" s="42"/>
      <c r="B58" s="400" t="s">
        <v>55</v>
      </c>
      <c r="C58" s="400"/>
      <c r="D58" s="400"/>
      <c r="E58" s="400"/>
      <c r="F58" s="400"/>
      <c r="G58" s="400"/>
      <c r="H58" s="400"/>
      <c r="I58" s="400"/>
      <c r="J58" s="400"/>
      <c r="K58" s="400"/>
      <c r="L58" s="400"/>
      <c r="M58" s="400"/>
      <c r="N58" s="400"/>
      <c r="O58" s="400"/>
      <c r="P58" s="400"/>
      <c r="Q58" s="400"/>
      <c r="T58" s="34"/>
    </row>
    <row r="59" spans="1:24">
      <c r="B59" s="57" t="s">
        <v>56</v>
      </c>
      <c r="T59" s="18"/>
      <c r="U59" s="18"/>
      <c r="V59" s="18"/>
      <c r="W59" s="18"/>
      <c r="X59" s="18"/>
    </row>
    <row r="60" spans="1:24">
      <c r="B60" s="57"/>
      <c r="T60" s="18"/>
      <c r="U60" s="18"/>
      <c r="V60" s="18"/>
      <c r="W60" s="18"/>
      <c r="X60" s="18"/>
    </row>
    <row r="61" spans="1:24" ht="12.9" customHeight="1">
      <c r="A61" s="401" t="s">
        <v>57</v>
      </c>
      <c r="B61" s="401"/>
      <c r="C61" s="401"/>
      <c r="D61" s="401"/>
      <c r="E61" s="401"/>
      <c r="F61" s="401"/>
      <c r="G61" s="401"/>
      <c r="H61" s="401"/>
      <c r="I61" s="401"/>
      <c r="J61" s="401"/>
      <c r="K61" s="401"/>
      <c r="L61" s="401"/>
      <c r="M61" s="401"/>
      <c r="N61" s="401"/>
      <c r="O61" s="401"/>
      <c r="P61" s="401"/>
      <c r="Q61" s="401"/>
      <c r="T61" s="18"/>
    </row>
    <row r="62" spans="1:24">
      <c r="A62" s="397" t="s">
        <v>282</v>
      </c>
      <c r="B62" s="397"/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</row>
    <row r="63" spans="1:24">
      <c r="A63" s="398" t="s">
        <v>215</v>
      </c>
      <c r="B63" s="398"/>
      <c r="C63" s="398"/>
      <c r="D63" s="398"/>
      <c r="E63" s="398"/>
      <c r="F63" s="398"/>
      <c r="G63" s="398"/>
      <c r="H63" s="398"/>
      <c r="I63" s="398"/>
      <c r="J63" s="398"/>
      <c r="K63" s="398"/>
      <c r="L63" s="398"/>
      <c r="M63" s="398"/>
      <c r="N63" s="398"/>
      <c r="O63" s="398"/>
      <c r="P63" s="398"/>
      <c r="Q63" s="398"/>
      <c r="R63" s="59"/>
      <c r="S63" s="11"/>
      <c r="T63" s="11"/>
    </row>
    <row r="64" spans="1:24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</row>
    <row r="65" spans="2:17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</row>
  </sheetData>
  <mergeCells count="176"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Q56:Q57"/>
    <mergeCell ref="A57:C57"/>
    <mergeCell ref="D57:G57"/>
    <mergeCell ref="K57:N57"/>
    <mergeCell ref="B58:Q58"/>
    <mergeCell ref="A56:C56"/>
    <mergeCell ref="H56:H57"/>
    <mergeCell ref="I56:I57"/>
    <mergeCell ref="J56:J57"/>
    <mergeCell ref="O56:O57"/>
    <mergeCell ref="P56:P57"/>
    <mergeCell ref="A61:Q61"/>
    <mergeCell ref="A62:R62"/>
    <mergeCell ref="A63:Q63"/>
    <mergeCell ref="Q48:Q49"/>
    <mergeCell ref="D49:G49"/>
    <mergeCell ref="K49:N49"/>
    <mergeCell ref="A51:A53"/>
    <mergeCell ref="B51:B53"/>
    <mergeCell ref="C51:C53"/>
    <mergeCell ref="D51:J51"/>
    <mergeCell ref="K51:Q51"/>
    <mergeCell ref="D52:D53"/>
    <mergeCell ref="E52:E53"/>
    <mergeCell ref="L52:L53"/>
    <mergeCell ref="M52:M53"/>
    <mergeCell ref="N52:N53"/>
    <mergeCell ref="O52:O53"/>
    <mergeCell ref="P52:P53"/>
    <mergeCell ref="Q52:Q53"/>
    <mergeCell ref="F52:F53"/>
    <mergeCell ref="G52:G53"/>
    <mergeCell ref="H52:H53"/>
    <mergeCell ref="I52:I53"/>
    <mergeCell ref="J52:J53"/>
    <mergeCell ref="K52:K53"/>
    <mergeCell ref="K46:N46"/>
    <mergeCell ref="H48:H49"/>
    <mergeCell ref="I48:I49"/>
    <mergeCell ref="J48:J49"/>
    <mergeCell ref="O48:O49"/>
    <mergeCell ref="P48:P49"/>
    <mergeCell ref="P43:P44"/>
    <mergeCell ref="Q43:Q44"/>
    <mergeCell ref="A45:C46"/>
    <mergeCell ref="H45:H46"/>
    <mergeCell ref="I45:I46"/>
    <mergeCell ref="J45:J46"/>
    <mergeCell ref="O45:O46"/>
    <mergeCell ref="P45:P46"/>
    <mergeCell ref="Q45:Q46"/>
    <mergeCell ref="D46:G46"/>
    <mergeCell ref="J43:J44"/>
    <mergeCell ref="K43:K44"/>
    <mergeCell ref="L43:L44"/>
    <mergeCell ref="M43:M44"/>
    <mergeCell ref="N43:N44"/>
    <mergeCell ref="O43:O44"/>
    <mergeCell ref="D43:D44"/>
    <mergeCell ref="E43:E44"/>
    <mergeCell ref="F43:F44"/>
    <mergeCell ref="G43:G44"/>
    <mergeCell ref="H43:H44"/>
    <mergeCell ref="I43:I44"/>
    <mergeCell ref="P36:P40"/>
    <mergeCell ref="Q36:Q40"/>
    <mergeCell ref="J36:J40"/>
    <mergeCell ref="K36:K40"/>
    <mergeCell ref="L36:L40"/>
    <mergeCell ref="M36:M40"/>
    <mergeCell ref="N36:N40"/>
    <mergeCell ref="O36:O40"/>
    <mergeCell ref="M41:M42"/>
    <mergeCell ref="N41:N42"/>
    <mergeCell ref="O41:O42"/>
    <mergeCell ref="P41:P42"/>
    <mergeCell ref="Q41:Q42"/>
    <mergeCell ref="D36:D40"/>
    <mergeCell ref="E36:E40"/>
    <mergeCell ref="F36:F40"/>
    <mergeCell ref="G36:G40"/>
    <mergeCell ref="H36:H40"/>
    <mergeCell ref="I36:I40"/>
    <mergeCell ref="L34:L35"/>
    <mergeCell ref="M34:M35"/>
    <mergeCell ref="N34:N35"/>
    <mergeCell ref="O34:O35"/>
    <mergeCell ref="P34:P35"/>
    <mergeCell ref="Q34:Q35"/>
    <mergeCell ref="P32:P33"/>
    <mergeCell ref="Q32:Q33"/>
    <mergeCell ref="D34:D35"/>
    <mergeCell ref="E34:E35"/>
    <mergeCell ref="F34:F35"/>
    <mergeCell ref="G34:G35"/>
    <mergeCell ref="H34:H35"/>
    <mergeCell ref="I34:I35"/>
    <mergeCell ref="J34:J35"/>
    <mergeCell ref="K34:K35"/>
    <mergeCell ref="J32:J33"/>
    <mergeCell ref="K32:K33"/>
    <mergeCell ref="L32:L33"/>
    <mergeCell ref="M32:M33"/>
    <mergeCell ref="N32:N33"/>
    <mergeCell ref="O32:O33"/>
    <mergeCell ref="D32:D33"/>
    <mergeCell ref="E32:E33"/>
    <mergeCell ref="F32:F33"/>
    <mergeCell ref="G32:G33"/>
    <mergeCell ref="H32:H33"/>
    <mergeCell ref="I32:I33"/>
    <mergeCell ref="L30:L31"/>
    <mergeCell ref="M30:M31"/>
    <mergeCell ref="N30:N31"/>
    <mergeCell ref="O30:O31"/>
    <mergeCell ref="P30:P31"/>
    <mergeCell ref="A29:A31"/>
    <mergeCell ref="B29:B31"/>
    <mergeCell ref="C29:C31"/>
    <mergeCell ref="D29:J29"/>
    <mergeCell ref="K29:Q29"/>
    <mergeCell ref="D30:D31"/>
    <mergeCell ref="E30:E31"/>
    <mergeCell ref="A26:C27"/>
    <mergeCell ref="H26:H27"/>
    <mergeCell ref="I26:I27"/>
    <mergeCell ref="J26:J27"/>
    <mergeCell ref="O26:O27"/>
    <mergeCell ref="P26:P27"/>
    <mergeCell ref="Q30:Q31"/>
    <mergeCell ref="F30:F31"/>
    <mergeCell ref="G30:G31"/>
    <mergeCell ref="H30:H31"/>
    <mergeCell ref="I30:I31"/>
    <mergeCell ref="J30:J31"/>
    <mergeCell ref="K30:K31"/>
    <mergeCell ref="Q26:Q27"/>
    <mergeCell ref="D27:G27"/>
    <mergeCell ref="K27:N27"/>
    <mergeCell ref="A13:A15"/>
    <mergeCell ref="B13:B15"/>
    <mergeCell ref="C13:C15"/>
    <mergeCell ref="D13:J13"/>
    <mergeCell ref="K13:Q13"/>
    <mergeCell ref="D14:D15"/>
    <mergeCell ref="E14:E15"/>
    <mergeCell ref="L14:L15"/>
    <mergeCell ref="M14:M15"/>
    <mergeCell ref="N14:N15"/>
    <mergeCell ref="O14:O15"/>
    <mergeCell ref="P14:P15"/>
    <mergeCell ref="Q14:Q15"/>
    <mergeCell ref="F14:F15"/>
    <mergeCell ref="G14:G15"/>
    <mergeCell ref="H14:H15"/>
    <mergeCell ref="I14:I15"/>
    <mergeCell ref="J14:J15"/>
    <mergeCell ref="K14:K15"/>
    <mergeCell ref="A1:C1"/>
    <mergeCell ref="A2:C2"/>
    <mergeCell ref="A3:P3"/>
    <mergeCell ref="A5:F5"/>
    <mergeCell ref="A6:F6"/>
    <mergeCell ref="A8:F8"/>
    <mergeCell ref="A10:F10"/>
    <mergeCell ref="A11:F11"/>
    <mergeCell ref="A12:Q12"/>
  </mergeCells>
  <printOptions headings="1"/>
  <pageMargins left="0.39370078740157505" right="0.39370078740157505" top="0.86574803149606305" bottom="0.511811023622047" header="0.47204724409448801" footer="0.511811023622047"/>
  <pageSetup paperSize="9" scale="78" orientation="portrait" r:id="rId1"/>
  <headerFooter alignWithMargins="0">
    <oddFooter>&amp;R&amp;10 3/6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F67"/>
  <sheetViews>
    <sheetView topLeftCell="A16" workbookViewId="0">
      <selection activeCell="B34" sqref="B34"/>
    </sheetView>
  </sheetViews>
  <sheetFormatPr defaultColWidth="9.36328125" defaultRowHeight="13.2"/>
  <cols>
    <col min="1" max="1" width="3.54296875" style="2" customWidth="1"/>
    <col min="2" max="2" width="31.36328125" style="2" customWidth="1"/>
    <col min="3" max="3" width="11.54296875" style="15" customWidth="1"/>
    <col min="4" max="4" width="3.08984375" style="2" customWidth="1"/>
    <col min="5" max="5" width="3.36328125" style="2" customWidth="1"/>
    <col min="6" max="6" width="2.6328125" style="2" customWidth="1"/>
    <col min="7" max="7" width="2.36328125" style="2" customWidth="1"/>
    <col min="8" max="8" width="2.90625" style="2" customWidth="1"/>
    <col min="9" max="9" width="6.90625" style="2" customWidth="1"/>
    <col min="10" max="10" width="5.36328125" style="2" customWidth="1"/>
    <col min="11" max="11" width="2.90625" style="2" customWidth="1"/>
    <col min="12" max="13" width="2.6328125" style="2" customWidth="1"/>
    <col min="14" max="14" width="2.90625" style="2" customWidth="1"/>
    <col min="15" max="15" width="2.6328125" style="2" customWidth="1"/>
    <col min="16" max="16" width="6.90625" style="2" customWidth="1"/>
    <col min="17" max="17" width="5.36328125" style="2" customWidth="1"/>
    <col min="18" max="18" width="5.453125" style="2" customWidth="1"/>
    <col min="19" max="19" width="7.36328125" style="2" customWidth="1"/>
    <col min="20" max="23" width="9.36328125" style="2" customWidth="1"/>
    <col min="24" max="24" width="11.36328125" style="2" customWidth="1"/>
    <col min="25" max="16384" width="9.36328125" style="2"/>
  </cols>
  <sheetData>
    <row r="1" spans="1:58">
      <c r="A1" s="382" t="s">
        <v>10</v>
      </c>
      <c r="B1" s="382"/>
      <c r="C1" s="382"/>
    </row>
    <row r="2" spans="1:58">
      <c r="A2" s="382" t="s">
        <v>281</v>
      </c>
      <c r="B2" s="382"/>
      <c r="C2" s="382"/>
    </row>
    <row r="3" spans="1:58" ht="15.6">
      <c r="A3" s="383" t="s">
        <v>11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17"/>
      <c r="R3" s="18"/>
      <c r="S3" s="18"/>
    </row>
    <row r="4" spans="1:58"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6"/>
      <c r="S4" s="16"/>
      <c r="T4" s="16"/>
    </row>
    <row r="5" spans="1:58">
      <c r="A5" s="384" t="s">
        <v>2</v>
      </c>
      <c r="B5" s="384"/>
      <c r="C5" s="384"/>
      <c r="D5" s="384"/>
      <c r="E5" s="384"/>
      <c r="F5" s="384"/>
      <c r="G5" s="20"/>
      <c r="H5" s="20"/>
      <c r="I5" s="19"/>
      <c r="J5" s="19"/>
      <c r="K5" s="19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2"/>
      <c r="BD5" s="22"/>
      <c r="BE5" s="12"/>
      <c r="BF5" s="12"/>
    </row>
    <row r="6" spans="1:58">
      <c r="A6" s="385" t="s">
        <v>3</v>
      </c>
      <c r="B6" s="385"/>
      <c r="C6" s="385"/>
      <c r="D6" s="385"/>
      <c r="E6" s="385"/>
      <c r="F6" s="385"/>
      <c r="G6" s="23"/>
      <c r="H6" s="23"/>
      <c r="L6" s="14"/>
      <c r="M6" s="14"/>
      <c r="N6" s="14"/>
      <c r="O6" s="14"/>
      <c r="P6" s="14"/>
      <c r="Q6" s="14"/>
      <c r="R6" s="16"/>
      <c r="S6" s="16"/>
      <c r="T6" s="16"/>
    </row>
    <row r="7" spans="1:58">
      <c r="A7" s="382" t="s">
        <v>4</v>
      </c>
      <c r="B7" s="382"/>
      <c r="C7" s="382"/>
      <c r="D7" s="382"/>
      <c r="E7" s="382"/>
      <c r="F7" s="382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6"/>
      <c r="T7" s="16"/>
    </row>
    <row r="8" spans="1:58">
      <c r="A8" s="16" t="s">
        <v>203</v>
      </c>
      <c r="B8" s="16"/>
      <c r="C8" s="16"/>
      <c r="D8" s="16"/>
      <c r="E8" s="16"/>
      <c r="F8" s="16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6"/>
      <c r="T8" s="16"/>
    </row>
    <row r="9" spans="1:58">
      <c r="A9" s="16" t="s">
        <v>206</v>
      </c>
      <c r="B9" s="16"/>
      <c r="C9" s="16"/>
      <c r="D9" s="16"/>
      <c r="E9" s="16"/>
      <c r="F9" s="16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6"/>
      <c r="T9" s="16"/>
    </row>
    <row r="10" spans="1:58">
      <c r="A10" s="382" t="s">
        <v>205</v>
      </c>
      <c r="B10" s="382"/>
      <c r="C10" s="382"/>
      <c r="D10" s="382"/>
      <c r="E10" s="382"/>
      <c r="F10" s="382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58" ht="15">
      <c r="A11" s="403"/>
      <c r="B11" s="403"/>
      <c r="C11" s="403"/>
      <c r="D11" s="403"/>
      <c r="E11" s="403"/>
      <c r="F11" s="40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58" ht="18.75" customHeight="1">
      <c r="A12" s="386" t="s">
        <v>89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U12" s="11"/>
    </row>
    <row r="13" spans="1:58" ht="13.5" customHeight="1">
      <c r="A13" s="387" t="s">
        <v>13</v>
      </c>
      <c r="B13" s="388" t="s">
        <v>14</v>
      </c>
      <c r="C13" s="389" t="s">
        <v>15</v>
      </c>
      <c r="D13" s="388" t="s">
        <v>90</v>
      </c>
      <c r="E13" s="388"/>
      <c r="F13" s="388"/>
      <c r="G13" s="388"/>
      <c r="H13" s="388"/>
      <c r="I13" s="388"/>
      <c r="J13" s="388"/>
      <c r="K13" s="388" t="s">
        <v>91</v>
      </c>
      <c r="L13" s="388"/>
      <c r="M13" s="388"/>
      <c r="N13" s="388"/>
      <c r="O13" s="388"/>
      <c r="P13" s="388"/>
      <c r="Q13" s="388"/>
    </row>
    <row r="14" spans="1:58" ht="12.75" customHeight="1">
      <c r="A14" s="387"/>
      <c r="B14" s="388"/>
      <c r="C14" s="389"/>
      <c r="D14" s="387" t="s">
        <v>18</v>
      </c>
      <c r="E14" s="387" t="s">
        <v>19</v>
      </c>
      <c r="F14" s="387" t="s">
        <v>20</v>
      </c>
      <c r="G14" s="387" t="s">
        <v>21</v>
      </c>
      <c r="H14" s="387" t="s">
        <v>22</v>
      </c>
      <c r="I14" s="389" t="s">
        <v>23</v>
      </c>
      <c r="J14" s="389" t="s">
        <v>24</v>
      </c>
      <c r="K14" s="387" t="s">
        <v>18</v>
      </c>
      <c r="L14" s="387" t="s">
        <v>19</v>
      </c>
      <c r="M14" s="387" t="s">
        <v>20</v>
      </c>
      <c r="N14" s="387" t="s">
        <v>21</v>
      </c>
      <c r="O14" s="387" t="s">
        <v>22</v>
      </c>
      <c r="P14" s="389" t="s">
        <v>23</v>
      </c>
      <c r="Q14" s="389" t="s">
        <v>24</v>
      </c>
    </row>
    <row r="15" spans="1:58">
      <c r="A15" s="387"/>
      <c r="B15" s="388"/>
      <c r="C15" s="389"/>
      <c r="D15" s="387"/>
      <c r="E15" s="387"/>
      <c r="F15" s="387"/>
      <c r="G15" s="387"/>
      <c r="H15" s="387"/>
      <c r="I15" s="389"/>
      <c r="J15" s="389"/>
      <c r="K15" s="387"/>
      <c r="L15" s="387"/>
      <c r="M15" s="387"/>
      <c r="N15" s="387"/>
      <c r="O15" s="387"/>
      <c r="P15" s="389"/>
      <c r="Q15" s="389"/>
    </row>
    <row r="16" spans="1:58">
      <c r="A16" s="30">
        <v>1</v>
      </c>
      <c r="B16" s="63" t="s">
        <v>111</v>
      </c>
      <c r="C16" s="30" t="s">
        <v>172</v>
      </c>
      <c r="D16" s="51">
        <v>2</v>
      </c>
      <c r="E16" s="51">
        <v>2</v>
      </c>
      <c r="F16" s="51"/>
      <c r="G16" s="51"/>
      <c r="H16" s="217">
        <v>66</v>
      </c>
      <c r="I16" s="51" t="s">
        <v>27</v>
      </c>
      <c r="J16" s="315">
        <v>5</v>
      </c>
      <c r="K16" s="25"/>
      <c r="L16" s="51"/>
      <c r="M16" s="51"/>
      <c r="N16" s="51"/>
      <c r="O16" s="51"/>
      <c r="P16" s="51"/>
      <c r="Q16" s="25"/>
    </row>
    <row r="17" spans="1:17">
      <c r="A17" s="30">
        <v>2</v>
      </c>
      <c r="B17" s="64" t="s">
        <v>93</v>
      </c>
      <c r="C17" s="30" t="s">
        <v>94</v>
      </c>
      <c r="D17" s="51">
        <v>1</v>
      </c>
      <c r="E17" s="25">
        <v>2</v>
      </c>
      <c r="F17" s="25"/>
      <c r="G17" s="25"/>
      <c r="H17" s="217">
        <v>80</v>
      </c>
      <c r="I17" s="25" t="s">
        <v>27</v>
      </c>
      <c r="J17" s="25">
        <v>5</v>
      </c>
      <c r="K17" s="51"/>
      <c r="L17" s="25"/>
      <c r="M17" s="25"/>
      <c r="N17" s="25"/>
      <c r="O17" s="25"/>
      <c r="P17" s="25"/>
      <c r="Q17" s="25"/>
    </row>
    <row r="18" spans="1:17" ht="21">
      <c r="A18" s="25">
        <v>3</v>
      </c>
      <c r="B18" s="65" t="s">
        <v>95</v>
      </c>
      <c r="C18" s="25" t="s">
        <v>96</v>
      </c>
      <c r="D18" s="51">
        <v>2</v>
      </c>
      <c r="E18" s="25">
        <v>1</v>
      </c>
      <c r="F18" s="25"/>
      <c r="G18" s="25"/>
      <c r="H18" s="217">
        <v>80</v>
      </c>
      <c r="I18" s="25" t="s">
        <v>27</v>
      </c>
      <c r="J18" s="25">
        <v>5</v>
      </c>
      <c r="K18" s="33"/>
      <c r="L18" s="30"/>
      <c r="M18" s="30"/>
      <c r="N18" s="30"/>
      <c r="O18" s="30"/>
      <c r="P18" s="30"/>
      <c r="Q18" s="30"/>
    </row>
    <row r="19" spans="1:17">
      <c r="A19" s="25">
        <v>4</v>
      </c>
      <c r="B19" s="50" t="s">
        <v>208</v>
      </c>
      <c r="C19" s="25" t="s">
        <v>278</v>
      </c>
      <c r="D19" s="40"/>
      <c r="E19" s="40"/>
      <c r="F19" s="27">
        <v>3</v>
      </c>
      <c r="G19" s="27"/>
      <c r="H19" s="217">
        <v>45</v>
      </c>
      <c r="I19" s="27" t="s">
        <v>18</v>
      </c>
      <c r="J19" s="27">
        <v>3</v>
      </c>
      <c r="K19" s="28"/>
      <c r="L19" s="29"/>
      <c r="M19" s="29"/>
      <c r="N19" s="29"/>
      <c r="O19" s="29"/>
      <c r="P19" s="29"/>
      <c r="Q19" s="29"/>
    </row>
    <row r="20" spans="1:17">
      <c r="A20" s="30">
        <v>5</v>
      </c>
      <c r="B20" s="93" t="s">
        <v>97</v>
      </c>
      <c r="C20" s="30" t="s">
        <v>98</v>
      </c>
      <c r="D20" s="40"/>
      <c r="E20" s="40"/>
      <c r="F20" s="27"/>
      <c r="G20" s="27"/>
      <c r="H20" s="27"/>
      <c r="I20" s="27"/>
      <c r="J20" s="27"/>
      <c r="K20" s="40">
        <v>2</v>
      </c>
      <c r="L20" s="27">
        <v>1</v>
      </c>
      <c r="M20" s="27"/>
      <c r="N20" s="27"/>
      <c r="O20" s="217">
        <v>80</v>
      </c>
      <c r="P20" s="27" t="s">
        <v>27</v>
      </c>
      <c r="Q20" s="27">
        <v>5</v>
      </c>
    </row>
    <row r="21" spans="1:17">
      <c r="A21" s="30">
        <v>5</v>
      </c>
      <c r="B21" s="64" t="s">
        <v>219</v>
      </c>
      <c r="C21" s="30" t="s">
        <v>99</v>
      </c>
      <c r="D21" s="51"/>
      <c r="E21" s="25"/>
      <c r="F21" s="25"/>
      <c r="G21" s="25"/>
      <c r="H21" s="25"/>
      <c r="I21" s="25"/>
      <c r="J21" s="25"/>
      <c r="K21" s="51">
        <v>2</v>
      </c>
      <c r="L21" s="25">
        <v>1</v>
      </c>
      <c r="M21" s="25"/>
      <c r="N21" s="25"/>
      <c r="O21" s="217">
        <v>55</v>
      </c>
      <c r="P21" s="25" t="s">
        <v>27</v>
      </c>
      <c r="Q21" s="25">
        <v>4</v>
      </c>
    </row>
    <row r="22" spans="1:17">
      <c r="A22" s="30">
        <v>6</v>
      </c>
      <c r="B22" s="66" t="s">
        <v>72</v>
      </c>
      <c r="C22" s="325" t="s">
        <v>313</v>
      </c>
      <c r="D22" s="51"/>
      <c r="E22" s="51"/>
      <c r="F22" s="25"/>
      <c r="G22" s="25"/>
      <c r="H22" s="25"/>
      <c r="I22" s="25"/>
      <c r="J22" s="25"/>
      <c r="K22" s="51">
        <v>2</v>
      </c>
      <c r="L22" s="25">
        <v>1</v>
      </c>
      <c r="M22" s="25"/>
      <c r="N22" s="25"/>
      <c r="O22" s="217">
        <v>55</v>
      </c>
      <c r="P22" s="25" t="s">
        <v>27</v>
      </c>
      <c r="Q22" s="25">
        <v>4</v>
      </c>
    </row>
    <row r="23" spans="1:17">
      <c r="A23" s="30">
        <v>7</v>
      </c>
      <c r="B23" s="64" t="s">
        <v>101</v>
      </c>
      <c r="C23" s="30" t="s">
        <v>102</v>
      </c>
      <c r="D23" s="51"/>
      <c r="E23" s="25"/>
      <c r="F23" s="25"/>
      <c r="G23" s="25"/>
      <c r="H23" s="25"/>
      <c r="I23" s="25"/>
      <c r="J23" s="25"/>
      <c r="K23" s="51">
        <v>2</v>
      </c>
      <c r="L23" s="25">
        <v>1</v>
      </c>
      <c r="M23" s="25"/>
      <c r="N23" s="25"/>
      <c r="O23" s="217">
        <v>55</v>
      </c>
      <c r="P23" s="25" t="s">
        <v>27</v>
      </c>
      <c r="Q23" s="25">
        <v>4</v>
      </c>
    </row>
    <row r="24" spans="1:17" ht="13.95" customHeight="1">
      <c r="A24" s="45">
        <v>8</v>
      </c>
      <c r="B24" s="67" t="s">
        <v>103</v>
      </c>
      <c r="C24" s="45" t="s">
        <v>104</v>
      </c>
      <c r="D24" s="60"/>
      <c r="E24" s="45"/>
      <c r="F24" s="25"/>
      <c r="G24" s="25"/>
      <c r="H24" s="25"/>
      <c r="I24" s="68"/>
      <c r="J24" s="68"/>
      <c r="K24" s="318"/>
      <c r="L24" s="319"/>
      <c r="M24" s="320">
        <v>4</v>
      </c>
      <c r="N24" s="316"/>
      <c r="O24" s="217">
        <v>31</v>
      </c>
      <c r="P24" s="92" t="s">
        <v>18</v>
      </c>
      <c r="Q24" s="92">
        <v>3</v>
      </c>
    </row>
    <row r="25" spans="1:17" ht="13.2" customHeight="1">
      <c r="A25" s="391" t="s">
        <v>42</v>
      </c>
      <c r="B25" s="391"/>
      <c r="C25" s="426"/>
      <c r="D25" s="223">
        <f>SUM(D16:D24)</f>
        <v>5</v>
      </c>
      <c r="E25" s="223">
        <f>SUM(E16:E24)</f>
        <v>5</v>
      </c>
      <c r="F25" s="40" t="s">
        <v>309</v>
      </c>
      <c r="G25" s="40"/>
      <c r="H25" s="420">
        <f>SUM(H16:H24)</f>
        <v>271</v>
      </c>
      <c r="I25" s="427" t="s">
        <v>211</v>
      </c>
      <c r="J25" s="390">
        <f>SUM(J16:J24)</f>
        <v>18</v>
      </c>
      <c r="K25" s="27">
        <f>SUM(K16:K24)</f>
        <v>8</v>
      </c>
      <c r="L25" s="27">
        <f>SUM(L16:L24)</f>
        <v>4</v>
      </c>
      <c r="M25" s="27">
        <v>4</v>
      </c>
      <c r="N25" s="41"/>
      <c r="O25" s="420">
        <f>SUM(O16:O24)</f>
        <v>276</v>
      </c>
      <c r="P25" s="427" t="s">
        <v>75</v>
      </c>
      <c r="Q25" s="390">
        <f>SUM(Q16:Q24)</f>
        <v>20</v>
      </c>
    </row>
    <row r="26" spans="1:17" ht="13.2" customHeight="1">
      <c r="A26" s="391"/>
      <c r="B26" s="391"/>
      <c r="C26" s="391"/>
      <c r="D26" s="428">
        <f>SUM(D25:G25)</f>
        <v>10</v>
      </c>
      <c r="E26" s="428"/>
      <c r="F26" s="390"/>
      <c r="G26" s="390"/>
      <c r="H26" s="421"/>
      <c r="I26" s="427"/>
      <c r="J26" s="390"/>
      <c r="K26" s="390">
        <f>SUM(K25:N25)</f>
        <v>16</v>
      </c>
      <c r="L26" s="390"/>
      <c r="M26" s="390"/>
      <c r="N26" s="390"/>
      <c r="O26" s="421"/>
      <c r="P26" s="427"/>
      <c r="Q26" s="390"/>
    </row>
    <row r="27" spans="1:17">
      <c r="A27" s="42"/>
      <c r="B27" s="42"/>
      <c r="C27" s="42"/>
      <c r="D27" s="43"/>
      <c r="E27" s="43"/>
      <c r="F27" s="43"/>
      <c r="G27" s="43"/>
      <c r="H27" s="43"/>
      <c r="I27" s="44"/>
      <c r="J27" s="43"/>
      <c r="K27" s="43"/>
      <c r="L27" s="43"/>
      <c r="M27" s="43"/>
      <c r="N27" s="43"/>
      <c r="O27" s="43"/>
      <c r="P27" s="44"/>
      <c r="Q27" s="43"/>
    </row>
    <row r="28" spans="1:17" ht="12.75" customHeight="1">
      <c r="A28" s="387" t="s">
        <v>13</v>
      </c>
      <c r="B28" s="388" t="s">
        <v>43</v>
      </c>
      <c r="C28" s="389" t="s">
        <v>15</v>
      </c>
      <c r="D28" s="388" t="s">
        <v>90</v>
      </c>
      <c r="E28" s="388"/>
      <c r="F28" s="388"/>
      <c r="G28" s="388"/>
      <c r="H28" s="388"/>
      <c r="I28" s="388"/>
      <c r="J28" s="388"/>
      <c r="K28" s="388" t="s">
        <v>91</v>
      </c>
      <c r="L28" s="388"/>
      <c r="M28" s="388"/>
      <c r="N28" s="388"/>
      <c r="O28" s="388"/>
      <c r="P28" s="388"/>
      <c r="Q28" s="388"/>
    </row>
    <row r="29" spans="1:17" ht="13.95" customHeight="1">
      <c r="A29" s="387"/>
      <c r="B29" s="388"/>
      <c r="C29" s="389"/>
      <c r="D29" s="387" t="s">
        <v>18</v>
      </c>
      <c r="E29" s="387" t="s">
        <v>19</v>
      </c>
      <c r="F29" s="387" t="s">
        <v>20</v>
      </c>
      <c r="G29" s="387" t="s">
        <v>21</v>
      </c>
      <c r="H29" s="387" t="s">
        <v>22</v>
      </c>
      <c r="I29" s="389" t="s">
        <v>23</v>
      </c>
      <c r="J29" s="389" t="s">
        <v>24</v>
      </c>
      <c r="K29" s="387" t="s">
        <v>18</v>
      </c>
      <c r="L29" s="387" t="s">
        <v>19</v>
      </c>
      <c r="M29" s="387" t="s">
        <v>20</v>
      </c>
      <c r="N29" s="387" t="s">
        <v>21</v>
      </c>
      <c r="O29" s="387" t="s">
        <v>22</v>
      </c>
      <c r="P29" s="389" t="s">
        <v>23</v>
      </c>
      <c r="Q29" s="389" t="s">
        <v>24</v>
      </c>
    </row>
    <row r="30" spans="1:17" ht="14.4" customHeight="1">
      <c r="A30" s="387"/>
      <c r="B30" s="388"/>
      <c r="C30" s="389"/>
      <c r="D30" s="387"/>
      <c r="E30" s="387"/>
      <c r="F30" s="387"/>
      <c r="G30" s="387"/>
      <c r="H30" s="387"/>
      <c r="I30" s="389"/>
      <c r="J30" s="389"/>
      <c r="K30" s="387"/>
      <c r="L30" s="387"/>
      <c r="M30" s="387"/>
      <c r="N30" s="387"/>
      <c r="O30" s="387"/>
      <c r="P30" s="389"/>
      <c r="Q30" s="389"/>
    </row>
    <row r="31" spans="1:17" ht="12" customHeight="1">
      <c r="A31" s="54">
        <v>9</v>
      </c>
      <c r="B31" s="146" t="s">
        <v>220</v>
      </c>
      <c r="C31" s="27" t="s">
        <v>105</v>
      </c>
      <c r="D31" s="429">
        <v>2</v>
      </c>
      <c r="E31" s="429">
        <v>2</v>
      </c>
      <c r="F31" s="395"/>
      <c r="G31" s="395"/>
      <c r="H31" s="412">
        <v>41</v>
      </c>
      <c r="I31" s="429" t="s">
        <v>27</v>
      </c>
      <c r="J31" s="429">
        <v>4</v>
      </c>
      <c r="K31" s="395"/>
      <c r="L31" s="395"/>
      <c r="M31" s="395"/>
      <c r="N31" s="395"/>
      <c r="O31" s="395"/>
      <c r="P31" s="395"/>
      <c r="Q31" s="395"/>
    </row>
    <row r="32" spans="1:17" ht="12.75" customHeight="1">
      <c r="A32" s="45">
        <v>10</v>
      </c>
      <c r="B32" s="147" t="s">
        <v>85</v>
      </c>
      <c r="C32" s="27" t="s">
        <v>106</v>
      </c>
      <c r="D32" s="429"/>
      <c r="E32" s="429"/>
      <c r="F32" s="395"/>
      <c r="G32" s="395"/>
      <c r="H32" s="413"/>
      <c r="I32" s="429"/>
      <c r="J32" s="429"/>
      <c r="K32" s="395"/>
      <c r="L32" s="395"/>
      <c r="M32" s="395"/>
      <c r="N32" s="395"/>
      <c r="O32" s="395"/>
      <c r="P32" s="395"/>
      <c r="Q32" s="395"/>
    </row>
    <row r="33" spans="1:17" ht="12.75" customHeight="1">
      <c r="A33" s="25">
        <v>11</v>
      </c>
      <c r="B33" s="148" t="s">
        <v>107</v>
      </c>
      <c r="C33" s="27" t="s">
        <v>108</v>
      </c>
      <c r="D33" s="391">
        <v>1</v>
      </c>
      <c r="E33" s="391">
        <v>1</v>
      </c>
      <c r="F33" s="395"/>
      <c r="G33" s="395"/>
      <c r="H33" s="412">
        <v>69</v>
      </c>
      <c r="I33" s="391" t="s">
        <v>18</v>
      </c>
      <c r="J33" s="391">
        <v>4</v>
      </c>
      <c r="K33" s="395"/>
      <c r="L33" s="395"/>
      <c r="M33" s="395"/>
      <c r="N33" s="395"/>
      <c r="O33" s="395"/>
      <c r="P33" s="395"/>
      <c r="Q33" s="395"/>
    </row>
    <row r="34" spans="1:17" ht="12.75" customHeight="1">
      <c r="A34" s="45">
        <v>12</v>
      </c>
      <c r="B34" s="147" t="s">
        <v>353</v>
      </c>
      <c r="C34" s="27" t="s">
        <v>110</v>
      </c>
      <c r="D34" s="391"/>
      <c r="E34" s="391"/>
      <c r="F34" s="395"/>
      <c r="G34" s="395"/>
      <c r="H34" s="413"/>
      <c r="I34" s="391"/>
      <c r="J34" s="391"/>
      <c r="K34" s="395"/>
      <c r="L34" s="395"/>
      <c r="M34" s="395"/>
      <c r="N34" s="395"/>
      <c r="O34" s="395"/>
      <c r="P34" s="395"/>
      <c r="Q34" s="395"/>
    </row>
    <row r="35" spans="1:17" ht="12.75" customHeight="1">
      <c r="A35" s="25">
        <v>13</v>
      </c>
      <c r="B35" s="147" t="s">
        <v>92</v>
      </c>
      <c r="C35" s="25" t="s">
        <v>224</v>
      </c>
      <c r="D35" s="429">
        <v>2</v>
      </c>
      <c r="E35" s="429">
        <v>1</v>
      </c>
      <c r="F35" s="395"/>
      <c r="G35" s="395"/>
      <c r="H35" s="412">
        <v>55</v>
      </c>
      <c r="I35" s="429" t="s">
        <v>27</v>
      </c>
      <c r="J35" s="429">
        <v>4</v>
      </c>
      <c r="K35" s="395"/>
      <c r="L35" s="395"/>
      <c r="M35" s="395"/>
      <c r="N35" s="395"/>
      <c r="O35" s="395"/>
      <c r="P35" s="395"/>
      <c r="Q35" s="395"/>
    </row>
    <row r="36" spans="1:17" ht="12.75" customHeight="1">
      <c r="A36" s="45">
        <v>14</v>
      </c>
      <c r="B36" s="147" t="s">
        <v>222</v>
      </c>
      <c r="C36" s="25" t="s">
        <v>225</v>
      </c>
      <c r="D36" s="429"/>
      <c r="E36" s="429"/>
      <c r="F36" s="395"/>
      <c r="G36" s="395"/>
      <c r="H36" s="413"/>
      <c r="I36" s="429"/>
      <c r="J36" s="429"/>
      <c r="K36" s="395"/>
      <c r="L36" s="395"/>
      <c r="M36" s="395"/>
      <c r="N36" s="395"/>
      <c r="O36" s="395"/>
      <c r="P36" s="395"/>
      <c r="Q36" s="395"/>
    </row>
    <row r="37" spans="1:17" ht="12.75" customHeight="1">
      <c r="A37" s="25">
        <v>15</v>
      </c>
      <c r="B37" s="147" t="s">
        <v>84</v>
      </c>
      <c r="C37" s="25" t="s">
        <v>173</v>
      </c>
      <c r="D37" s="395"/>
      <c r="E37" s="395"/>
      <c r="F37" s="395"/>
      <c r="G37" s="395"/>
      <c r="H37" s="395"/>
      <c r="I37" s="395"/>
      <c r="J37" s="395"/>
      <c r="K37" s="429">
        <v>2</v>
      </c>
      <c r="L37" s="429">
        <v>1</v>
      </c>
      <c r="M37" s="395"/>
      <c r="N37" s="395"/>
      <c r="O37" s="412">
        <v>80</v>
      </c>
      <c r="P37" s="429" t="s">
        <v>27</v>
      </c>
      <c r="Q37" s="429">
        <v>5</v>
      </c>
    </row>
    <row r="38" spans="1:17" ht="12.75" customHeight="1">
      <c r="A38" s="25">
        <v>16</v>
      </c>
      <c r="B38" s="147" t="s">
        <v>226</v>
      </c>
      <c r="C38" s="25" t="s">
        <v>223</v>
      </c>
      <c r="D38" s="395"/>
      <c r="E38" s="395"/>
      <c r="F38" s="395"/>
      <c r="G38" s="395"/>
      <c r="H38" s="395"/>
      <c r="I38" s="395"/>
      <c r="J38" s="395"/>
      <c r="K38" s="429"/>
      <c r="L38" s="429"/>
      <c r="M38" s="395"/>
      <c r="N38" s="395"/>
      <c r="O38" s="413"/>
      <c r="P38" s="429"/>
      <c r="Q38" s="429"/>
    </row>
    <row r="39" spans="1:17" ht="12.75" customHeight="1">
      <c r="A39" s="47">
        <v>17</v>
      </c>
      <c r="B39" s="149" t="s">
        <v>113</v>
      </c>
      <c r="C39" s="25" t="s">
        <v>114</v>
      </c>
      <c r="D39" s="395"/>
      <c r="E39" s="395"/>
      <c r="F39" s="395"/>
      <c r="G39" s="395"/>
      <c r="H39" s="395"/>
      <c r="I39" s="395"/>
      <c r="J39" s="395"/>
      <c r="K39" s="429">
        <v>2</v>
      </c>
      <c r="L39" s="429">
        <v>1</v>
      </c>
      <c r="M39" s="395"/>
      <c r="N39" s="395"/>
      <c r="O39" s="412">
        <v>80</v>
      </c>
      <c r="P39" s="429" t="s">
        <v>18</v>
      </c>
      <c r="Q39" s="429">
        <v>5</v>
      </c>
    </row>
    <row r="40" spans="1:17" ht="12.75" customHeight="1">
      <c r="A40" s="25">
        <v>18</v>
      </c>
      <c r="B40" s="150" t="s">
        <v>115</v>
      </c>
      <c r="C40" s="25" t="s">
        <v>116</v>
      </c>
      <c r="D40" s="395"/>
      <c r="E40" s="395"/>
      <c r="F40" s="395"/>
      <c r="G40" s="395"/>
      <c r="H40" s="395"/>
      <c r="I40" s="395"/>
      <c r="J40" s="395"/>
      <c r="K40" s="429"/>
      <c r="L40" s="429"/>
      <c r="M40" s="395"/>
      <c r="N40" s="395"/>
      <c r="O40" s="413"/>
      <c r="P40" s="429"/>
      <c r="Q40" s="429"/>
    </row>
    <row r="41" spans="1:17" ht="12.75" customHeight="1">
      <c r="A41" s="391" t="s">
        <v>44</v>
      </c>
      <c r="B41" s="391"/>
      <c r="C41" s="391"/>
      <c r="D41" s="48">
        <f>SUM(D31:D40)</f>
        <v>5</v>
      </c>
      <c r="E41" s="25">
        <f>SUM(E31:E40)</f>
        <v>4</v>
      </c>
      <c r="F41" s="25"/>
      <c r="G41" s="48"/>
      <c r="H41" s="392">
        <f>SUM(H31:H40)</f>
        <v>165</v>
      </c>
      <c r="I41" s="391" t="s">
        <v>117</v>
      </c>
      <c r="J41" s="390">
        <f>SUM(J31:J40)</f>
        <v>12</v>
      </c>
      <c r="K41" s="48">
        <f>SUM(K31:K40)</f>
        <v>4</v>
      </c>
      <c r="L41" s="48">
        <f>SUM(L31:L40)</f>
        <v>2</v>
      </c>
      <c r="M41" s="48"/>
      <c r="N41" s="48"/>
      <c r="O41" s="392">
        <f>SUM(O31:O40)</f>
        <v>160</v>
      </c>
      <c r="P41" s="391" t="s">
        <v>54</v>
      </c>
      <c r="Q41" s="390">
        <f>SUM(Q31:Q40)</f>
        <v>10</v>
      </c>
    </row>
    <row r="42" spans="1:17" ht="12.75" customHeight="1">
      <c r="A42" s="391"/>
      <c r="B42" s="391"/>
      <c r="C42" s="391"/>
      <c r="D42" s="390">
        <f>SUM(D41:G41)</f>
        <v>9</v>
      </c>
      <c r="E42" s="390"/>
      <c r="F42" s="390"/>
      <c r="G42" s="390"/>
      <c r="H42" s="393"/>
      <c r="I42" s="391"/>
      <c r="J42" s="390"/>
      <c r="K42" s="390">
        <f>SUM(K41:N41)</f>
        <v>6</v>
      </c>
      <c r="L42" s="390"/>
      <c r="M42" s="390"/>
      <c r="N42" s="390"/>
      <c r="O42" s="393"/>
      <c r="P42" s="391"/>
      <c r="Q42" s="390"/>
    </row>
    <row r="43" spans="1:17" ht="12.75" customHeight="1"/>
    <row r="44" spans="1:17" ht="12.75" customHeight="1">
      <c r="A44" s="42"/>
      <c r="B44" s="49" t="s">
        <v>46</v>
      </c>
      <c r="D44" s="25">
        <f>D25+D41</f>
        <v>10</v>
      </c>
      <c r="E44" s="25">
        <f>E25+E41</f>
        <v>9</v>
      </c>
      <c r="F44" s="50"/>
      <c r="G44" s="50">
        <v>3</v>
      </c>
      <c r="H44" s="420">
        <f>H25+H41</f>
        <v>436</v>
      </c>
      <c r="I44" s="391" t="s">
        <v>47</v>
      </c>
      <c r="J44" s="391">
        <f>IF((J25+J41)&lt;&gt;30,"NU",30)</f>
        <v>30</v>
      </c>
      <c r="K44" s="51">
        <f>K25+K41</f>
        <v>12</v>
      </c>
      <c r="L44" s="25">
        <f>L25+L41</f>
        <v>6</v>
      </c>
      <c r="M44" s="25">
        <v>4</v>
      </c>
      <c r="N44" s="25"/>
      <c r="O44" s="420">
        <f>O25+O41</f>
        <v>436</v>
      </c>
      <c r="P44" s="391" t="s">
        <v>47</v>
      </c>
      <c r="Q44" s="391">
        <f>IF((Q25+Q41)&lt;&gt;30,"NU",30)</f>
        <v>30</v>
      </c>
    </row>
    <row r="45" spans="1:17" ht="12.75" customHeight="1">
      <c r="A45" s="42"/>
      <c r="B45" s="49"/>
      <c r="D45" s="396">
        <f>SUM(D44:G44)</f>
        <v>22</v>
      </c>
      <c r="E45" s="396"/>
      <c r="F45" s="396"/>
      <c r="G45" s="396"/>
      <c r="H45" s="421"/>
      <c r="I45" s="391"/>
      <c r="J45" s="391"/>
      <c r="K45" s="396">
        <f>SUM(K44:N44)</f>
        <v>22</v>
      </c>
      <c r="L45" s="396"/>
      <c r="M45" s="396"/>
      <c r="N45" s="396"/>
      <c r="O45" s="421"/>
      <c r="P45" s="391"/>
      <c r="Q45" s="391"/>
    </row>
    <row r="46" spans="1:17">
      <c r="A46" s="42"/>
      <c r="C46" s="42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12.75" customHeight="1">
      <c r="A47" s="387" t="s">
        <v>13</v>
      </c>
      <c r="B47" s="387" t="s">
        <v>48</v>
      </c>
      <c r="C47" s="387" t="s">
        <v>272</v>
      </c>
      <c r="D47" s="387" t="s">
        <v>90</v>
      </c>
      <c r="E47" s="387"/>
      <c r="F47" s="387"/>
      <c r="G47" s="387"/>
      <c r="H47" s="387"/>
      <c r="I47" s="387"/>
      <c r="J47" s="387"/>
      <c r="K47" s="387" t="s">
        <v>91</v>
      </c>
      <c r="L47" s="387"/>
      <c r="M47" s="387"/>
      <c r="N47" s="387"/>
      <c r="O47" s="387"/>
      <c r="P47" s="387"/>
      <c r="Q47" s="387"/>
    </row>
    <row r="48" spans="1:17" s="52" customFormat="1" ht="10.199999999999999">
      <c r="A48" s="387"/>
      <c r="B48" s="387"/>
      <c r="C48" s="387"/>
      <c r="D48" s="387" t="s">
        <v>18</v>
      </c>
      <c r="E48" s="387" t="s">
        <v>19</v>
      </c>
      <c r="F48" s="387" t="s">
        <v>20</v>
      </c>
      <c r="G48" s="387" t="s">
        <v>21</v>
      </c>
      <c r="H48" s="387" t="s">
        <v>22</v>
      </c>
      <c r="I48" s="387" t="s">
        <v>23</v>
      </c>
      <c r="J48" s="387" t="s">
        <v>24</v>
      </c>
      <c r="K48" s="387" t="s">
        <v>18</v>
      </c>
      <c r="L48" s="387" t="s">
        <v>19</v>
      </c>
      <c r="M48" s="387" t="s">
        <v>20</v>
      </c>
      <c r="N48" s="387" t="s">
        <v>21</v>
      </c>
      <c r="O48" s="387" t="s">
        <v>22</v>
      </c>
      <c r="P48" s="387" t="s">
        <v>23</v>
      </c>
      <c r="Q48" s="387" t="s">
        <v>24</v>
      </c>
    </row>
    <row r="49" spans="1:24">
      <c r="A49" s="387"/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</row>
    <row r="50" spans="1:24">
      <c r="A50" s="98">
        <v>19</v>
      </c>
      <c r="B50" s="140" t="s">
        <v>241</v>
      </c>
      <c r="C50" s="69" t="s">
        <v>277</v>
      </c>
      <c r="D50" s="25">
        <v>1</v>
      </c>
      <c r="E50" s="51">
        <v>1</v>
      </c>
      <c r="F50" s="25"/>
      <c r="G50" s="25"/>
      <c r="H50" s="25">
        <v>19</v>
      </c>
      <c r="I50" s="25" t="s">
        <v>18</v>
      </c>
      <c r="J50" s="25">
        <v>2</v>
      </c>
      <c r="K50" s="42"/>
      <c r="L50" s="137"/>
      <c r="M50" s="137"/>
      <c r="N50" s="137"/>
      <c r="O50" s="137"/>
      <c r="P50" s="137"/>
      <c r="Q50" s="138"/>
    </row>
    <row r="51" spans="1:24" s="52" customFormat="1" ht="10.199999999999999">
      <c r="A51" s="136">
        <v>20</v>
      </c>
      <c r="B51" s="141" t="s">
        <v>118</v>
      </c>
      <c r="C51" s="74" t="s">
        <v>274</v>
      </c>
      <c r="D51" s="42"/>
      <c r="E51" s="138"/>
      <c r="F51" s="139"/>
      <c r="G51" s="139"/>
      <c r="H51" s="139"/>
      <c r="I51" s="42"/>
      <c r="J51" s="130"/>
      <c r="K51" s="71">
        <v>1</v>
      </c>
      <c r="L51" s="72">
        <v>1</v>
      </c>
      <c r="M51" s="70"/>
      <c r="N51" s="70"/>
      <c r="O51" s="145">
        <v>44</v>
      </c>
      <c r="P51" s="145" t="s">
        <v>27</v>
      </c>
      <c r="Q51" s="145">
        <v>3</v>
      </c>
      <c r="R51" s="15"/>
      <c r="S51" s="15"/>
      <c r="T51" s="15"/>
      <c r="X51" s="75"/>
    </row>
    <row r="52" spans="1:24" s="52" customFormat="1" ht="10.199999999999999">
      <c r="A52" s="73"/>
      <c r="B52" s="134" t="s">
        <v>273</v>
      </c>
      <c r="C52" s="133"/>
      <c r="D52" s="130"/>
      <c r="E52" s="51"/>
      <c r="F52" s="25"/>
      <c r="G52" s="25"/>
      <c r="H52" s="25"/>
      <c r="I52" s="25"/>
      <c r="J52" s="25"/>
      <c r="K52" s="56"/>
      <c r="L52" s="24"/>
      <c r="M52" s="24"/>
      <c r="N52" s="24"/>
      <c r="O52" s="53"/>
      <c r="P52" s="53"/>
      <c r="Q52" s="56"/>
      <c r="R52" s="15"/>
      <c r="S52" s="15"/>
      <c r="T52" s="15"/>
      <c r="X52" s="75"/>
    </row>
    <row r="53" spans="1:24" s="52" customFormat="1" ht="20.399999999999999">
      <c r="A53" s="24">
        <v>21</v>
      </c>
      <c r="B53" s="142" t="s">
        <v>119</v>
      </c>
      <c r="C53" s="129" t="s">
        <v>254</v>
      </c>
      <c r="D53" s="131"/>
      <c r="E53" s="25">
        <v>3</v>
      </c>
      <c r="F53" s="25"/>
      <c r="G53" s="25"/>
      <c r="H53" s="25">
        <v>45</v>
      </c>
      <c r="I53" s="25" t="s">
        <v>18</v>
      </c>
      <c r="J53" s="25">
        <v>3</v>
      </c>
      <c r="K53" s="62"/>
      <c r="L53" s="24"/>
      <c r="M53" s="24"/>
      <c r="N53" s="24"/>
      <c r="O53" s="53"/>
      <c r="P53" s="53"/>
      <c r="Q53" s="56"/>
      <c r="R53" s="15"/>
      <c r="S53" s="15"/>
      <c r="T53" s="15"/>
      <c r="X53" s="75"/>
    </row>
    <row r="54" spans="1:24" s="52" customFormat="1" ht="10.199999999999999">
      <c r="A54" s="24">
        <v>22</v>
      </c>
      <c r="B54" s="143" t="s">
        <v>120</v>
      </c>
      <c r="C54" s="132" t="s">
        <v>275</v>
      </c>
      <c r="D54" s="135"/>
      <c r="E54" s="25"/>
      <c r="F54" s="25"/>
      <c r="G54" s="25"/>
      <c r="H54" s="25"/>
      <c r="I54" s="25"/>
      <c r="J54" s="25"/>
      <c r="K54" s="62">
        <v>1</v>
      </c>
      <c r="L54" s="24">
        <v>1</v>
      </c>
      <c r="M54" s="24"/>
      <c r="N54" s="24"/>
      <c r="O54" s="53">
        <v>44</v>
      </c>
      <c r="P54" s="53" t="s">
        <v>27</v>
      </c>
      <c r="Q54" s="56">
        <v>3</v>
      </c>
      <c r="R54" s="15"/>
      <c r="S54" s="15"/>
      <c r="T54" s="15"/>
      <c r="X54" s="75"/>
    </row>
    <row r="55" spans="1:24" ht="20.399999999999999">
      <c r="A55" s="53">
        <v>23</v>
      </c>
      <c r="B55" s="140" t="s">
        <v>121</v>
      </c>
      <c r="C55" s="74" t="s">
        <v>255</v>
      </c>
      <c r="D55" s="40"/>
      <c r="E55" s="40"/>
      <c r="F55" s="27"/>
      <c r="G55" s="27"/>
      <c r="H55" s="27"/>
      <c r="I55" s="27"/>
      <c r="J55" s="25"/>
      <c r="K55" s="40"/>
      <c r="L55" s="27">
        <v>3</v>
      </c>
      <c r="M55" s="27"/>
      <c r="N55" s="27"/>
      <c r="O55" s="27">
        <v>15</v>
      </c>
      <c r="P55" s="27" t="s">
        <v>18</v>
      </c>
      <c r="Q55" s="40">
        <v>2</v>
      </c>
      <c r="X55" s="75"/>
    </row>
    <row r="56" spans="1:24">
      <c r="A56" s="53">
        <v>24</v>
      </c>
      <c r="B56" s="144" t="s">
        <v>122</v>
      </c>
      <c r="C56" s="76" t="s">
        <v>256</v>
      </c>
      <c r="D56" s="40"/>
      <c r="E56" s="40"/>
      <c r="F56" s="27"/>
      <c r="G56" s="27"/>
      <c r="H56" s="27"/>
      <c r="I56" s="27"/>
      <c r="J56" s="27"/>
      <c r="K56" s="40"/>
      <c r="L56" s="27"/>
      <c r="M56" s="27"/>
      <c r="N56" s="27"/>
      <c r="O56" s="27"/>
      <c r="P56" s="27" t="s">
        <v>27</v>
      </c>
      <c r="Q56" s="40">
        <v>5</v>
      </c>
      <c r="X56" s="75"/>
    </row>
    <row r="57" spans="1:24">
      <c r="A57" s="402" t="s">
        <v>53</v>
      </c>
      <c r="B57" s="402"/>
      <c r="C57" s="402"/>
      <c r="D57" s="25">
        <f>SUM(D50:D55)</f>
        <v>1</v>
      </c>
      <c r="E57" s="51">
        <f>SUM(E50:E55)</f>
        <v>4</v>
      </c>
      <c r="F57" s="51"/>
      <c r="G57" s="51"/>
      <c r="H57" s="393"/>
      <c r="I57" s="391" t="s">
        <v>123</v>
      </c>
      <c r="J57" s="390">
        <f>SUM(J50:J55)</f>
        <v>5</v>
      </c>
      <c r="K57" s="48">
        <f>SUM(K51:K56)</f>
        <v>2</v>
      </c>
      <c r="L57" s="48">
        <f>SUM(L51:L56)</f>
        <v>5</v>
      </c>
      <c r="M57" s="48"/>
      <c r="N57" s="48"/>
      <c r="O57" s="393"/>
      <c r="P57" s="391" t="s">
        <v>117</v>
      </c>
      <c r="Q57" s="390">
        <f>SUM(Q51:Q56)</f>
        <v>13</v>
      </c>
      <c r="X57" s="75"/>
    </row>
    <row r="58" spans="1:24">
      <c r="A58" s="430"/>
      <c r="B58" s="430"/>
      <c r="C58" s="430"/>
      <c r="D58" s="391">
        <f>SUM(D57:G57)</f>
        <v>5</v>
      </c>
      <c r="E58" s="391"/>
      <c r="F58" s="391"/>
      <c r="G58" s="391"/>
      <c r="H58" s="393"/>
      <c r="I58" s="391"/>
      <c r="J58" s="390"/>
      <c r="K58" s="391">
        <f>SUM(K57:N57)</f>
        <v>7</v>
      </c>
      <c r="L58" s="391"/>
      <c r="M58" s="391"/>
      <c r="N58" s="391"/>
      <c r="O58" s="393"/>
      <c r="P58" s="391"/>
      <c r="Q58" s="390"/>
    </row>
    <row r="59" spans="1:24">
      <c r="A59" s="42"/>
      <c r="B59" s="400" t="s">
        <v>55</v>
      </c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</row>
    <row r="60" spans="1:24" ht="16.95" customHeight="1">
      <c r="B60" s="57"/>
      <c r="T60" s="18"/>
      <c r="U60" s="18"/>
      <c r="V60" s="18"/>
      <c r="W60" s="18"/>
      <c r="X60" s="18"/>
    </row>
    <row r="61" spans="1:24" ht="12.9" customHeight="1">
      <c r="A61" s="401" t="s">
        <v>57</v>
      </c>
      <c r="B61" s="401"/>
      <c r="C61" s="401"/>
      <c r="D61" s="401"/>
      <c r="E61" s="401"/>
      <c r="F61" s="401"/>
      <c r="G61" s="401"/>
      <c r="H61" s="401"/>
      <c r="I61" s="401"/>
      <c r="J61" s="401"/>
      <c r="K61" s="401"/>
      <c r="L61" s="401"/>
      <c r="M61" s="401"/>
      <c r="N61" s="401"/>
      <c r="O61" s="401"/>
      <c r="P61" s="401"/>
      <c r="Q61" s="401"/>
      <c r="T61" s="18"/>
    </row>
    <row r="62" spans="1:24">
      <c r="A62" s="397" t="s">
        <v>282</v>
      </c>
      <c r="B62" s="397"/>
      <c r="C62" s="397"/>
      <c r="D62" s="397"/>
      <c r="E62" s="397"/>
      <c r="F62" s="397"/>
      <c r="G62" s="397"/>
      <c r="H62" s="397"/>
      <c r="I62" s="397"/>
      <c r="J62" s="397"/>
      <c r="K62" s="397"/>
      <c r="L62" s="397"/>
      <c r="M62" s="397"/>
      <c r="N62" s="397"/>
      <c r="O62" s="397"/>
      <c r="P62" s="397"/>
      <c r="Q62" s="397"/>
      <c r="R62" s="397"/>
    </row>
    <row r="63" spans="1:24">
      <c r="A63" s="398" t="s">
        <v>215</v>
      </c>
      <c r="B63" s="398"/>
      <c r="C63" s="398"/>
      <c r="D63" s="398"/>
      <c r="E63" s="398"/>
      <c r="F63" s="398"/>
      <c r="G63" s="398"/>
      <c r="H63" s="398"/>
      <c r="I63" s="398"/>
      <c r="J63" s="398"/>
      <c r="K63" s="398"/>
      <c r="L63" s="398"/>
      <c r="M63" s="398"/>
      <c r="N63" s="398"/>
      <c r="O63" s="398"/>
      <c r="P63" s="398"/>
      <c r="Q63" s="398"/>
      <c r="R63" s="59"/>
      <c r="S63" s="11"/>
      <c r="T63" s="11"/>
    </row>
    <row r="65" spans="2:17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</row>
    <row r="66" spans="2:17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</row>
    <row r="67" spans="2:17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</row>
  </sheetData>
  <mergeCells count="176">
    <mergeCell ref="Q44:Q45"/>
    <mergeCell ref="D45:G45"/>
    <mergeCell ref="K45:N45"/>
    <mergeCell ref="A47:A49"/>
    <mergeCell ref="B47:B49"/>
    <mergeCell ref="C47:C49"/>
    <mergeCell ref="D47:J47"/>
    <mergeCell ref="K47:Q47"/>
    <mergeCell ref="D48:D49"/>
    <mergeCell ref="E48:E49"/>
    <mergeCell ref="L48:L49"/>
    <mergeCell ref="M48:M49"/>
    <mergeCell ref="N48:N49"/>
    <mergeCell ref="O48:O49"/>
    <mergeCell ref="P48:P49"/>
    <mergeCell ref="Q48:Q49"/>
    <mergeCell ref="F48:F49"/>
    <mergeCell ref="G48:G49"/>
    <mergeCell ref="H48:H49"/>
    <mergeCell ref="I48:I49"/>
    <mergeCell ref="J48:J49"/>
    <mergeCell ref="K48:K49"/>
    <mergeCell ref="A61:Q61"/>
    <mergeCell ref="A62:R62"/>
    <mergeCell ref="A63:Q63"/>
    <mergeCell ref="Q57:Q58"/>
    <mergeCell ref="A58:C58"/>
    <mergeCell ref="D58:G58"/>
    <mergeCell ref="K58:N58"/>
    <mergeCell ref="B59:Q59"/>
    <mergeCell ref="A57:C57"/>
    <mergeCell ref="H57:H58"/>
    <mergeCell ref="I57:I58"/>
    <mergeCell ref="J57:J58"/>
    <mergeCell ref="O57:O58"/>
    <mergeCell ref="P57:P58"/>
    <mergeCell ref="K42:N42"/>
    <mergeCell ref="H44:H45"/>
    <mergeCell ref="I44:I45"/>
    <mergeCell ref="J44:J45"/>
    <mergeCell ref="O44:O45"/>
    <mergeCell ref="P44:P45"/>
    <mergeCell ref="P39:P40"/>
    <mergeCell ref="Q39:Q40"/>
    <mergeCell ref="A41:C42"/>
    <mergeCell ref="H41:H42"/>
    <mergeCell ref="I41:I42"/>
    <mergeCell ref="J41:J42"/>
    <mergeCell ref="O41:O42"/>
    <mergeCell ref="P41:P42"/>
    <mergeCell ref="Q41:Q42"/>
    <mergeCell ref="D42:G42"/>
    <mergeCell ref="J39:J40"/>
    <mergeCell ref="K39:K40"/>
    <mergeCell ref="L39:L40"/>
    <mergeCell ref="M39:M40"/>
    <mergeCell ref="N39:N40"/>
    <mergeCell ref="O39:O40"/>
    <mergeCell ref="D39:D40"/>
    <mergeCell ref="E39:E40"/>
    <mergeCell ref="F39:F40"/>
    <mergeCell ref="G39:G40"/>
    <mergeCell ref="H39:H40"/>
    <mergeCell ref="I39:I40"/>
    <mergeCell ref="L37:L38"/>
    <mergeCell ref="M37:M38"/>
    <mergeCell ref="N37:N38"/>
    <mergeCell ref="O37:O38"/>
    <mergeCell ref="P37:P38"/>
    <mergeCell ref="Q37:Q38"/>
    <mergeCell ref="P35:P36"/>
    <mergeCell ref="Q35:Q36"/>
    <mergeCell ref="D37:D38"/>
    <mergeCell ref="E37:E38"/>
    <mergeCell ref="F37:F38"/>
    <mergeCell ref="G37:G38"/>
    <mergeCell ref="H37:H38"/>
    <mergeCell ref="I37:I38"/>
    <mergeCell ref="J37:J38"/>
    <mergeCell ref="K37:K38"/>
    <mergeCell ref="J35:J36"/>
    <mergeCell ref="K35:K36"/>
    <mergeCell ref="L35:L36"/>
    <mergeCell ref="M35:M36"/>
    <mergeCell ref="N35:N36"/>
    <mergeCell ref="O35:O36"/>
    <mergeCell ref="D35:D36"/>
    <mergeCell ref="E35:E36"/>
    <mergeCell ref="F35:F36"/>
    <mergeCell ref="G35:G36"/>
    <mergeCell ref="H35:H36"/>
    <mergeCell ref="I35:I36"/>
    <mergeCell ref="L33:L34"/>
    <mergeCell ref="M33:M34"/>
    <mergeCell ref="N33:N34"/>
    <mergeCell ref="O33:O34"/>
    <mergeCell ref="P33:P34"/>
    <mergeCell ref="Q33:Q34"/>
    <mergeCell ref="P31:P32"/>
    <mergeCell ref="Q31:Q32"/>
    <mergeCell ref="D33:D34"/>
    <mergeCell ref="E33:E34"/>
    <mergeCell ref="F33:F34"/>
    <mergeCell ref="G33:G34"/>
    <mergeCell ref="H33:H34"/>
    <mergeCell ref="I33:I34"/>
    <mergeCell ref="J33:J34"/>
    <mergeCell ref="K33:K34"/>
    <mergeCell ref="J31:J32"/>
    <mergeCell ref="K31:K32"/>
    <mergeCell ref="L31:L32"/>
    <mergeCell ref="M31:M32"/>
    <mergeCell ref="N31:N32"/>
    <mergeCell ref="O31:O32"/>
    <mergeCell ref="D31:D32"/>
    <mergeCell ref="E31:E32"/>
    <mergeCell ref="F31:F32"/>
    <mergeCell ref="G31:G32"/>
    <mergeCell ref="H31:H32"/>
    <mergeCell ref="I31:I32"/>
    <mergeCell ref="L29:L30"/>
    <mergeCell ref="M29:M30"/>
    <mergeCell ref="N29:N30"/>
    <mergeCell ref="O29:O30"/>
    <mergeCell ref="P29:P30"/>
    <mergeCell ref="A28:A30"/>
    <mergeCell ref="B28:B30"/>
    <mergeCell ref="C28:C30"/>
    <mergeCell ref="D28:J28"/>
    <mergeCell ref="K28:Q28"/>
    <mergeCell ref="D29:D30"/>
    <mergeCell ref="E29:E30"/>
    <mergeCell ref="A25:C26"/>
    <mergeCell ref="H25:H26"/>
    <mergeCell ref="I25:I26"/>
    <mergeCell ref="J25:J26"/>
    <mergeCell ref="O25:O26"/>
    <mergeCell ref="P25:P26"/>
    <mergeCell ref="Q29:Q30"/>
    <mergeCell ref="F29:F30"/>
    <mergeCell ref="G29:G30"/>
    <mergeCell ref="H29:H30"/>
    <mergeCell ref="I29:I30"/>
    <mergeCell ref="J29:J30"/>
    <mergeCell ref="K29:K30"/>
    <mergeCell ref="Q25:Q26"/>
    <mergeCell ref="D26:G26"/>
    <mergeCell ref="K26:N26"/>
    <mergeCell ref="A13:A15"/>
    <mergeCell ref="B13:B15"/>
    <mergeCell ref="C13:C15"/>
    <mergeCell ref="D13:J13"/>
    <mergeCell ref="K13:Q13"/>
    <mergeCell ref="D14:D15"/>
    <mergeCell ref="E14:E15"/>
    <mergeCell ref="L14:L15"/>
    <mergeCell ref="M14:M15"/>
    <mergeCell ref="N14:N15"/>
    <mergeCell ref="O14:O15"/>
    <mergeCell ref="P14:P15"/>
    <mergeCell ref="Q14:Q15"/>
    <mergeCell ref="F14:F15"/>
    <mergeCell ref="G14:G15"/>
    <mergeCell ref="H14:H15"/>
    <mergeCell ref="I14:I15"/>
    <mergeCell ref="J14:J15"/>
    <mergeCell ref="K14:K15"/>
    <mergeCell ref="A1:C1"/>
    <mergeCell ref="A2:C2"/>
    <mergeCell ref="A3:P3"/>
    <mergeCell ref="A5:F5"/>
    <mergeCell ref="A6:F6"/>
    <mergeCell ref="A7:F7"/>
    <mergeCell ref="A10:F10"/>
    <mergeCell ref="A11:F11"/>
    <mergeCell ref="A12:Q12"/>
  </mergeCells>
  <pageMargins left="0.47204724409448801" right="0.47204724409448801" top="0.86574803149606305" bottom="0.511811023622047" header="0.47204724409448801" footer="0.511811023622047"/>
  <pageSetup paperSize="9" scale="78" orientation="portrait" r:id="rId1"/>
  <headerFooter alignWithMargins="0">
    <oddFooter>&amp;R&amp;10 4/6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7"/>
  <sheetViews>
    <sheetView zoomScale="80" zoomScaleNormal="80" workbookViewId="0">
      <selection activeCell="J10" sqref="J10"/>
    </sheetView>
  </sheetViews>
  <sheetFormatPr defaultColWidth="9.36328125" defaultRowHeight="13.5" customHeight="1"/>
  <cols>
    <col min="1" max="1" width="3" style="2" customWidth="1"/>
    <col min="2" max="2" width="5.54296875" style="2" customWidth="1"/>
    <col min="3" max="3" width="28.1796875" style="2" customWidth="1"/>
    <col min="4" max="4" width="8.54296875" style="2" customWidth="1"/>
    <col min="5" max="5" width="7.54296875" style="2" customWidth="1"/>
    <col min="6" max="7" width="6.90625" style="2" customWidth="1"/>
    <col min="8" max="8" width="6.1796875" style="2" bestFit="1" customWidth="1"/>
    <col min="9" max="9" width="5.6328125" style="2" bestFit="1" customWidth="1"/>
    <col min="10" max="10" width="5.453125" style="2" customWidth="1"/>
    <col min="11" max="16384" width="9.36328125" style="2"/>
  </cols>
  <sheetData>
    <row r="1" spans="1:10" ht="13.8">
      <c r="A1" s="17" t="s">
        <v>10</v>
      </c>
      <c r="B1" s="212"/>
      <c r="C1" s="17"/>
    </row>
    <row r="2" spans="1:10" ht="13.8">
      <c r="A2" s="17" t="s">
        <v>281</v>
      </c>
      <c r="B2" s="213"/>
      <c r="C2" s="17"/>
    </row>
    <row r="3" spans="1:10" ht="19.5" customHeight="1">
      <c r="A3" s="383" t="s">
        <v>11</v>
      </c>
      <c r="B3" s="383"/>
      <c r="C3" s="383"/>
      <c r="D3" s="383"/>
      <c r="E3" s="383"/>
      <c r="F3" s="383"/>
      <c r="G3" s="383"/>
      <c r="H3" s="383"/>
      <c r="I3" s="383"/>
      <c r="J3" s="5"/>
    </row>
    <row r="4" spans="1:10" ht="13.2">
      <c r="C4" s="15"/>
      <c r="D4" s="19"/>
      <c r="E4" s="19"/>
      <c r="F4" s="19"/>
      <c r="G4" s="19"/>
      <c r="H4" s="19"/>
      <c r="I4" s="19"/>
      <c r="J4" s="19"/>
    </row>
    <row r="5" spans="1:10" ht="13.2">
      <c r="A5" s="385" t="s">
        <v>2</v>
      </c>
      <c r="B5" s="385"/>
      <c r="C5" s="385"/>
      <c r="D5" s="385"/>
      <c r="E5" s="385"/>
      <c r="F5" s="385"/>
      <c r="G5" s="23"/>
      <c r="H5" s="23"/>
      <c r="I5" s="19"/>
      <c r="J5" s="19"/>
    </row>
    <row r="6" spans="1:10" ht="13.2">
      <c r="A6" s="385" t="s">
        <v>3</v>
      </c>
      <c r="B6" s="385"/>
      <c r="C6" s="385"/>
      <c r="D6" s="385"/>
      <c r="E6" s="385"/>
      <c r="F6" s="385"/>
      <c r="G6" s="23"/>
      <c r="H6" s="23"/>
    </row>
    <row r="7" spans="1:10" ht="13.2">
      <c r="A7" s="382" t="s">
        <v>4</v>
      </c>
      <c r="B7" s="382"/>
      <c r="C7" s="382"/>
      <c r="D7" s="382"/>
      <c r="E7" s="382"/>
      <c r="F7" s="382"/>
      <c r="G7" s="14"/>
      <c r="H7" s="14"/>
      <c r="I7" s="14"/>
      <c r="J7" s="14"/>
    </row>
    <row r="8" spans="1:10" ht="13.2">
      <c r="A8" s="382" t="s">
        <v>5</v>
      </c>
      <c r="B8" s="382"/>
      <c r="C8" s="382"/>
      <c r="D8" s="382"/>
      <c r="E8" s="382"/>
      <c r="F8" s="382"/>
      <c r="G8" s="16"/>
      <c r="H8" s="16"/>
      <c r="I8" s="16"/>
      <c r="J8" s="16"/>
    </row>
    <row r="9" spans="1:10" ht="15" customHeight="1">
      <c r="A9" s="382" t="s">
        <v>205</v>
      </c>
      <c r="B9" s="382"/>
      <c r="C9" s="382"/>
      <c r="D9" s="382"/>
      <c r="E9" s="382"/>
      <c r="F9" s="382"/>
      <c r="G9" s="23"/>
      <c r="H9" s="23"/>
      <c r="I9" s="23"/>
      <c r="J9" s="23"/>
    </row>
    <row r="10" spans="1:10" ht="15" customHeight="1"/>
    <row r="11" spans="1:10" ht="30" customHeight="1">
      <c r="C11" s="77" t="s">
        <v>124</v>
      </c>
      <c r="D11" s="435" t="s">
        <v>125</v>
      </c>
      <c r="E11" s="435"/>
      <c r="F11" s="435" t="s">
        <v>126</v>
      </c>
      <c r="G11" s="435"/>
      <c r="H11" s="388" t="s">
        <v>127</v>
      </c>
      <c r="I11" s="388"/>
    </row>
    <row r="12" spans="1:10" ht="15" customHeight="1">
      <c r="C12" s="152" t="s">
        <v>128</v>
      </c>
      <c r="D12" s="153" t="s">
        <v>129</v>
      </c>
      <c r="E12" s="152" t="s">
        <v>130</v>
      </c>
      <c r="F12" s="153" t="s">
        <v>129</v>
      </c>
      <c r="G12" s="153" t="s">
        <v>130</v>
      </c>
      <c r="H12" s="154" t="s">
        <v>129</v>
      </c>
      <c r="I12" s="153" t="s">
        <v>130</v>
      </c>
    </row>
    <row r="13" spans="1:10" ht="15" customHeight="1">
      <c r="C13" s="155" t="s">
        <v>131</v>
      </c>
      <c r="D13" s="156">
        <v>14</v>
      </c>
      <c r="E13" s="155">
        <v>14</v>
      </c>
      <c r="F13" s="39"/>
      <c r="G13" s="39"/>
      <c r="H13" s="157">
        <f>an_I!D48</f>
        <v>22</v>
      </c>
      <c r="I13" s="156">
        <f>an_I!K48</f>
        <v>22</v>
      </c>
    </row>
    <row r="14" spans="1:10" ht="15" customHeight="1">
      <c r="C14" s="152" t="s">
        <v>132</v>
      </c>
      <c r="D14" s="156">
        <v>14</v>
      </c>
      <c r="E14" s="155">
        <v>14</v>
      </c>
      <c r="F14" s="34"/>
      <c r="G14" s="153">
        <v>56</v>
      </c>
      <c r="H14" s="154">
        <f>an_II!D49</f>
        <v>22</v>
      </c>
      <c r="I14" s="153">
        <f>an_II!K49</f>
        <v>22</v>
      </c>
    </row>
    <row r="15" spans="1:10" ht="15" customHeight="1">
      <c r="C15" s="152" t="s">
        <v>133</v>
      </c>
      <c r="D15" s="153">
        <v>14</v>
      </c>
      <c r="E15" s="152" t="s">
        <v>279</v>
      </c>
      <c r="F15" s="153">
        <v>42</v>
      </c>
      <c r="G15" s="151"/>
      <c r="H15" s="154">
        <f>an_III!D45</f>
        <v>22</v>
      </c>
      <c r="I15" s="153">
        <f>an_III!K45</f>
        <v>22</v>
      </c>
    </row>
    <row r="16" spans="1:10" ht="15" customHeight="1">
      <c r="C16" s="2" t="s">
        <v>134</v>
      </c>
    </row>
    <row r="17" spans="2:8" ht="15" customHeight="1">
      <c r="C17" s="2" t="s">
        <v>280</v>
      </c>
    </row>
    <row r="18" spans="2:8" ht="15" customHeight="1"/>
    <row r="19" spans="2:8" ht="17.399999999999999">
      <c r="C19" s="436" t="s">
        <v>135</v>
      </c>
      <c r="D19" s="436"/>
      <c r="E19" s="436"/>
      <c r="F19" s="436"/>
      <c r="G19" s="436"/>
    </row>
    <row r="20" spans="2:8" ht="13.2"/>
    <row r="21" spans="2:8" ht="13.2">
      <c r="B21" s="388" t="s">
        <v>13</v>
      </c>
      <c r="C21" s="388" t="s">
        <v>136</v>
      </c>
      <c r="D21" s="433" t="s">
        <v>137</v>
      </c>
      <c r="E21" s="158" t="s">
        <v>138</v>
      </c>
      <c r="F21" s="158" t="s">
        <v>138</v>
      </c>
    </row>
    <row r="22" spans="2:8" ht="13.2">
      <c r="B22" s="388"/>
      <c r="C22" s="388"/>
      <c r="D22" s="434"/>
      <c r="E22" s="160" t="s">
        <v>139</v>
      </c>
      <c r="F22" s="160" t="s">
        <v>140</v>
      </c>
      <c r="G22" s="11"/>
    </row>
    <row r="23" spans="2:8" ht="13.2">
      <c r="B23" s="435">
        <v>1</v>
      </c>
      <c r="C23" s="161" t="s">
        <v>141</v>
      </c>
      <c r="D23" s="159">
        <v>1454</v>
      </c>
      <c r="E23" s="186">
        <f>D23/D26*100</f>
        <v>78.679653679653683</v>
      </c>
      <c r="F23" s="432" t="s">
        <v>142</v>
      </c>
    </row>
    <row r="24" spans="2:8" ht="13.2">
      <c r="B24" s="435"/>
      <c r="C24" s="162" t="s">
        <v>174</v>
      </c>
      <c r="D24" s="224">
        <v>98</v>
      </c>
      <c r="E24" s="186">
        <f>D24/D26*100</f>
        <v>5.3030303030303028</v>
      </c>
      <c r="F24" s="432"/>
    </row>
    <row r="25" spans="2:8" ht="13.2">
      <c r="B25" s="163">
        <v>2</v>
      </c>
      <c r="C25" s="161" t="s">
        <v>143</v>
      </c>
      <c r="D25" s="166">
        <v>394</v>
      </c>
      <c r="E25" s="186">
        <f>D25/D26*100</f>
        <v>21.320346320346321</v>
      </c>
      <c r="F25" s="164" t="s">
        <v>144</v>
      </c>
    </row>
    <row r="26" spans="2:8" ht="13.2">
      <c r="B26" s="163"/>
      <c r="C26" s="165" t="s">
        <v>145</v>
      </c>
      <c r="D26" s="199">
        <f>D23+D25</f>
        <v>1848</v>
      </c>
      <c r="E26" s="201">
        <v>100</v>
      </c>
      <c r="F26" s="202">
        <v>100</v>
      </c>
    </row>
    <row r="27" spans="2:8" ht="13.2">
      <c r="B27" s="166">
        <v>3</v>
      </c>
      <c r="C27" s="167" t="s">
        <v>146</v>
      </c>
      <c r="D27" s="225">
        <f>(an_I!D56+an_I!K56+an_II!D57+an_II!K57+an_III!D58+an_III!K58)*14-2*an_III!K58</f>
        <v>378</v>
      </c>
      <c r="E27" s="186">
        <f>D27/D28*100</f>
        <v>16.981132075471699</v>
      </c>
      <c r="F27" s="168"/>
    </row>
    <row r="28" spans="2:8" ht="13.2">
      <c r="B28" s="163"/>
      <c r="C28" s="165" t="s">
        <v>147</v>
      </c>
      <c r="D28" s="199">
        <f>D26+D27</f>
        <v>2226</v>
      </c>
      <c r="E28" s="201">
        <v>100</v>
      </c>
      <c r="F28" s="202">
        <v>100</v>
      </c>
    </row>
    <row r="29" spans="2:8" ht="15.75" customHeight="1">
      <c r="B29" s="169"/>
      <c r="C29" s="170"/>
      <c r="D29" s="171"/>
      <c r="E29" s="172"/>
      <c r="F29" s="173"/>
    </row>
    <row r="30" spans="2:8" ht="13.2">
      <c r="B30" s="388" t="s">
        <v>13</v>
      </c>
      <c r="C30" s="388" t="s">
        <v>136</v>
      </c>
      <c r="D30" s="388" t="s">
        <v>137</v>
      </c>
      <c r="E30" s="188" t="s">
        <v>138</v>
      </c>
      <c r="F30" s="188" t="s">
        <v>138</v>
      </c>
      <c r="G30" s="435" t="s">
        <v>148</v>
      </c>
      <c r="H30" s="435"/>
    </row>
    <row r="31" spans="2:8" ht="15.75" customHeight="1">
      <c r="B31" s="388"/>
      <c r="C31" s="388"/>
      <c r="D31" s="388"/>
      <c r="E31" s="189" t="s">
        <v>139</v>
      </c>
      <c r="F31" s="189" t="s">
        <v>140</v>
      </c>
      <c r="G31" s="166" t="s">
        <v>149</v>
      </c>
      <c r="H31" s="166" t="s">
        <v>150</v>
      </c>
    </row>
    <row r="32" spans="2:8" ht="15.75" customHeight="1">
      <c r="B32" s="163">
        <v>1</v>
      </c>
      <c r="C32" s="174" t="s">
        <v>151</v>
      </c>
      <c r="D32" s="190">
        <f>G32+H32</f>
        <v>490</v>
      </c>
      <c r="E32" s="191">
        <f>(D32/D36)*100</f>
        <v>26.515151515151516</v>
      </c>
      <c r="F32" s="192" t="s">
        <v>144</v>
      </c>
      <c r="G32" s="306">
        <v>272</v>
      </c>
      <c r="H32" s="307">
        <v>218</v>
      </c>
    </row>
    <row r="33" spans="1:10" ht="15" customHeight="1">
      <c r="B33" s="163">
        <v>2</v>
      </c>
      <c r="C33" s="176" t="s">
        <v>152</v>
      </c>
      <c r="D33" s="194">
        <f>G33+H33</f>
        <v>260</v>
      </c>
      <c r="E33" s="431">
        <f>((D33+D34)/D36)*100</f>
        <v>62.121212121212125</v>
      </c>
      <c r="F33" s="432" t="s">
        <v>153</v>
      </c>
      <c r="G33" s="306">
        <v>150</v>
      </c>
      <c r="H33" s="306">
        <v>110</v>
      </c>
    </row>
    <row r="34" spans="1:10" ht="15" customHeight="1">
      <c r="B34" s="163">
        <v>3</v>
      </c>
      <c r="C34" s="176" t="s">
        <v>154</v>
      </c>
      <c r="D34" s="194">
        <f>G34+H34</f>
        <v>888</v>
      </c>
      <c r="E34" s="431"/>
      <c r="F34" s="432"/>
      <c r="G34" s="306">
        <v>436</v>
      </c>
      <c r="H34" s="306">
        <v>452</v>
      </c>
    </row>
    <row r="35" spans="1:10" ht="15.75" customHeight="1">
      <c r="B35" s="177">
        <v>4</v>
      </c>
      <c r="C35" s="178" t="s">
        <v>155</v>
      </c>
      <c r="D35" s="193">
        <f>G35+H35</f>
        <v>210</v>
      </c>
      <c r="E35" s="191">
        <f>(D35/D36)*100</f>
        <v>11.363636363636363</v>
      </c>
      <c r="F35" s="195" t="s">
        <v>156</v>
      </c>
      <c r="G35" s="308">
        <v>14</v>
      </c>
      <c r="H35" s="306">
        <v>196</v>
      </c>
    </row>
    <row r="36" spans="1:10" s="78" customFormat="1" ht="14.25" customHeight="1">
      <c r="B36" s="179"/>
      <c r="C36" s="196" t="s">
        <v>161</v>
      </c>
      <c r="D36" s="196">
        <f>SUM(D32:D35)</f>
        <v>1848</v>
      </c>
      <c r="E36" s="197">
        <f>SUM(E32:E35)</f>
        <v>100</v>
      </c>
      <c r="F36" s="198">
        <v>100</v>
      </c>
      <c r="G36" s="199">
        <f>SUM(G32:G35)</f>
        <v>872</v>
      </c>
      <c r="H36" s="199">
        <f>SUM(H32:H35)</f>
        <v>976</v>
      </c>
    </row>
    <row r="37" spans="1:10" ht="13.5" customHeight="1">
      <c r="B37" s="15"/>
      <c r="C37" s="180"/>
      <c r="D37" s="181"/>
      <c r="E37" s="181"/>
      <c r="F37" s="181"/>
    </row>
    <row r="38" spans="1:10" ht="13.5" customHeight="1">
      <c r="C38" s="187" t="s">
        <v>157</v>
      </c>
      <c r="D38" s="200">
        <f>G36/H36</f>
        <v>0.89344262295081966</v>
      </c>
      <c r="E38" s="79"/>
    </row>
    <row r="40" spans="1:10" ht="13.5" customHeight="1">
      <c r="B40" s="175" t="s">
        <v>158</v>
      </c>
      <c r="C40" s="182" t="s">
        <v>159</v>
      </c>
      <c r="D40" s="437" t="s">
        <v>160</v>
      </c>
      <c r="E40" s="437"/>
      <c r="F40" s="437"/>
      <c r="G40" s="437" t="s">
        <v>161</v>
      </c>
      <c r="H40" s="437"/>
    </row>
    <row r="41" spans="1:10" ht="13.5" customHeight="1">
      <c r="B41" s="156" t="s">
        <v>162</v>
      </c>
      <c r="C41" s="183" t="s">
        <v>163</v>
      </c>
      <c r="D41" s="153" t="s">
        <v>164</v>
      </c>
      <c r="E41" s="153" t="s">
        <v>165</v>
      </c>
      <c r="F41" s="152" t="s">
        <v>166</v>
      </c>
      <c r="G41" s="156" t="s">
        <v>158</v>
      </c>
      <c r="H41" s="156" t="s">
        <v>138</v>
      </c>
    </row>
    <row r="42" spans="1:10" ht="13.5" customHeight="1">
      <c r="B42" s="153">
        <v>1</v>
      </c>
      <c r="C42" s="184" t="s">
        <v>167</v>
      </c>
      <c r="D42" s="309">
        <v>10</v>
      </c>
      <c r="E42" s="309">
        <v>9</v>
      </c>
      <c r="F42" s="310">
        <v>10</v>
      </c>
      <c r="G42" s="311">
        <f>SUM(D42:F42)</f>
        <v>29</v>
      </c>
      <c r="H42" s="80">
        <f>G42/G45</f>
        <v>0.65909090909090906</v>
      </c>
    </row>
    <row r="43" spans="1:10" ht="13.5" customHeight="1">
      <c r="B43" s="156">
        <v>2</v>
      </c>
      <c r="C43" s="185" t="s">
        <v>168</v>
      </c>
      <c r="D43" s="309">
        <v>3</v>
      </c>
      <c r="E43" s="309">
        <v>5</v>
      </c>
      <c r="F43" s="312">
        <v>4</v>
      </c>
      <c r="G43" s="309">
        <f>SUM(D43:F43)</f>
        <v>12</v>
      </c>
      <c r="H43" s="81">
        <f>G43/G45</f>
        <v>0.27272727272727271</v>
      </c>
    </row>
    <row r="44" spans="1:10" ht="13.5" customHeight="1">
      <c r="B44" s="156">
        <v>3</v>
      </c>
      <c r="C44" s="185" t="s">
        <v>307</v>
      </c>
      <c r="D44" s="309">
        <v>2</v>
      </c>
      <c r="E44" s="309">
        <v>1</v>
      </c>
      <c r="F44" s="312">
        <v>0</v>
      </c>
      <c r="G44" s="309">
        <f>SUM(D44:F44)</f>
        <v>3</v>
      </c>
      <c r="H44" s="81">
        <f>G44/G45</f>
        <v>6.8181818181818177E-2</v>
      </c>
    </row>
    <row r="45" spans="1:10" ht="13.5" customHeight="1">
      <c r="B45" s="153"/>
      <c r="C45" s="82" t="s">
        <v>169</v>
      </c>
      <c r="D45" s="83">
        <f>SUM(D42:D44)</f>
        <v>15</v>
      </c>
      <c r="E45" s="83">
        <f t="shared" ref="E45:G45" si="0">SUM(E42:E44)</f>
        <v>15</v>
      </c>
      <c r="F45" s="83">
        <f t="shared" si="0"/>
        <v>14</v>
      </c>
      <c r="G45" s="83">
        <f t="shared" si="0"/>
        <v>44</v>
      </c>
      <c r="H45" s="153">
        <v>100</v>
      </c>
    </row>
    <row r="46" spans="1:10" ht="13.5" customHeight="1">
      <c r="B46" s="15"/>
      <c r="C46" s="180"/>
      <c r="D46" s="181"/>
      <c r="E46" s="181"/>
      <c r="F46" s="181"/>
    </row>
    <row r="47" spans="1:10" ht="12.9" customHeight="1">
      <c r="A47" s="438" t="s">
        <v>57</v>
      </c>
      <c r="B47" s="438"/>
      <c r="C47" s="438"/>
      <c r="D47" s="438"/>
      <c r="E47" s="438"/>
      <c r="F47" s="438"/>
      <c r="G47" s="438"/>
      <c r="H47" s="438"/>
      <c r="I47" s="58"/>
      <c r="J47" s="58"/>
    </row>
    <row r="48" spans="1:10" ht="13.2" customHeight="1">
      <c r="A48" s="397" t="s">
        <v>284</v>
      </c>
      <c r="B48" s="397"/>
      <c r="C48" s="397"/>
      <c r="D48" s="397"/>
      <c r="E48" s="397"/>
      <c r="F48" s="397"/>
      <c r="G48" s="397"/>
      <c r="H48" s="397"/>
      <c r="I48" s="95"/>
      <c r="J48" s="95"/>
    </row>
    <row r="49" spans="1:10" ht="13.2">
      <c r="A49" s="398" t="s">
        <v>283</v>
      </c>
      <c r="B49" s="398"/>
      <c r="C49" s="398"/>
      <c r="D49" s="398"/>
      <c r="E49" s="398"/>
      <c r="F49" s="398"/>
      <c r="G49" s="398"/>
      <c r="H49" s="398"/>
      <c r="I49" s="398"/>
      <c r="J49" s="398"/>
    </row>
    <row r="50" spans="1:10" ht="13.2"/>
    <row r="51" spans="1:10" ht="14.25" customHeight="1"/>
    <row r="52" spans="1:10" ht="13.2"/>
    <row r="53" spans="1:10" ht="13.2"/>
    <row r="54" spans="1:10" ht="13.2"/>
    <row r="55" spans="1:10" ht="13.2"/>
    <row r="56" spans="1:10" ht="12.75" customHeight="1"/>
    <row r="57" spans="1:10" ht="13.2"/>
    <row r="58" spans="1:10" ht="13.2"/>
    <row r="59" spans="1:10" ht="13.2"/>
    <row r="60" spans="1:10" ht="13.2"/>
    <row r="61" spans="1:10" ht="13.2"/>
    <row r="62" spans="1:10" ht="12" customHeight="1"/>
    <row r="63" spans="1:10" ht="13.2"/>
    <row r="64" spans="1:10" ht="13.2"/>
    <row r="65" ht="13.2"/>
    <row r="66" ht="13.2"/>
    <row r="67" ht="12.75" customHeight="1"/>
  </sheetData>
  <mergeCells count="26">
    <mergeCell ref="D40:F40"/>
    <mergeCell ref="G40:H40"/>
    <mergeCell ref="A49:J49"/>
    <mergeCell ref="A47:H47"/>
    <mergeCell ref="A48:H48"/>
    <mergeCell ref="F23:F24"/>
    <mergeCell ref="B30:B31"/>
    <mergeCell ref="C30:C31"/>
    <mergeCell ref="D30:D31"/>
    <mergeCell ref="G30:H30"/>
    <mergeCell ref="E33:E34"/>
    <mergeCell ref="F33:F34"/>
    <mergeCell ref="A3:I3"/>
    <mergeCell ref="A5:F5"/>
    <mergeCell ref="A6:F6"/>
    <mergeCell ref="B21:B22"/>
    <mergeCell ref="C21:C22"/>
    <mergeCell ref="D21:D22"/>
    <mergeCell ref="H11:I11"/>
    <mergeCell ref="A7:F7"/>
    <mergeCell ref="A8:F8"/>
    <mergeCell ref="A9:F9"/>
    <mergeCell ref="D11:E11"/>
    <mergeCell ref="F11:G11"/>
    <mergeCell ref="B23:B24"/>
    <mergeCell ref="C19:G19"/>
  </mergeCells>
  <pageMargins left="0.47204724409448801" right="0.47204724409448801" top="0.86574803149606305" bottom="0.511811023622047" header="0.47204724409448801" footer="0.511811023622047"/>
  <pageSetup paperSize="9" fitToWidth="0" fitToHeight="0" orientation="portrait" r:id="rId1"/>
  <headerFooter alignWithMargins="0">
    <oddFooter>&amp;R&amp;10 5/6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60"/>
  <sheetViews>
    <sheetView topLeftCell="A19" workbookViewId="0">
      <selection activeCell="A22" sqref="A22"/>
    </sheetView>
  </sheetViews>
  <sheetFormatPr defaultColWidth="9.36328125" defaultRowHeight="12.9" customHeight="1"/>
  <cols>
    <col min="1" max="1" width="50.7265625" style="227" customWidth="1"/>
    <col min="2" max="2" width="4.6328125" style="227" customWidth="1"/>
    <col min="3" max="3" width="46" style="227" customWidth="1"/>
    <col min="4" max="16384" width="9.36328125" style="227"/>
  </cols>
  <sheetData>
    <row r="1" spans="1:56" ht="13.2">
      <c r="A1" s="440" t="s">
        <v>0</v>
      </c>
      <c r="B1" s="440"/>
      <c r="C1" s="440"/>
    </row>
    <row r="2" spans="1:56" ht="13.2">
      <c r="A2" s="440" t="s">
        <v>281</v>
      </c>
      <c r="B2" s="440"/>
      <c r="C2" s="440"/>
    </row>
    <row r="3" spans="1:56" ht="18.75" customHeight="1">
      <c r="A3" s="441" t="s">
        <v>11</v>
      </c>
      <c r="B3" s="441"/>
      <c r="C3" s="441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9"/>
      <c r="R3" s="226"/>
      <c r="S3" s="226"/>
      <c r="T3" s="226"/>
    </row>
    <row r="4" spans="1:56" ht="12.75" customHeight="1">
      <c r="C4" s="230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R4" s="231"/>
      <c r="S4" s="226"/>
      <c r="T4" s="226"/>
    </row>
    <row r="5" spans="1:56" ht="13.2">
      <c r="A5" s="226" t="s">
        <v>2</v>
      </c>
      <c r="B5" s="226"/>
      <c r="C5" s="226"/>
      <c r="D5" s="226"/>
      <c r="E5" s="226"/>
      <c r="F5" s="226"/>
      <c r="G5" s="231"/>
      <c r="H5" s="231"/>
      <c r="I5" s="229"/>
      <c r="J5" s="229"/>
      <c r="K5" s="229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3"/>
      <c r="BD5" s="233"/>
    </row>
    <row r="6" spans="1:56" ht="13.2">
      <c r="A6" s="226" t="s">
        <v>3</v>
      </c>
      <c r="B6" s="226"/>
      <c r="C6" s="226"/>
      <c r="D6" s="226"/>
      <c r="E6" s="226"/>
      <c r="F6" s="226"/>
      <c r="G6" s="231"/>
      <c r="H6" s="231"/>
      <c r="L6" s="232"/>
      <c r="M6" s="232"/>
      <c r="N6" s="232"/>
      <c r="O6" s="232"/>
      <c r="P6" s="232"/>
      <c r="Q6" s="232"/>
      <c r="R6" s="226"/>
      <c r="S6" s="226"/>
      <c r="T6" s="226"/>
    </row>
    <row r="7" spans="1:56" ht="13.2">
      <c r="A7" s="226" t="s">
        <v>4</v>
      </c>
      <c r="B7" s="226"/>
      <c r="C7" s="226"/>
      <c r="D7" s="226"/>
      <c r="E7" s="226"/>
      <c r="F7" s="226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26"/>
      <c r="T7" s="226"/>
    </row>
    <row r="8" spans="1:56" ht="13.2">
      <c r="A8" s="226" t="s">
        <v>5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</row>
    <row r="9" spans="1:56" ht="13.2">
      <c r="A9" s="440" t="s">
        <v>205</v>
      </c>
      <c r="B9" s="440"/>
      <c r="C9" s="440"/>
      <c r="D9" s="440"/>
      <c r="E9" s="440"/>
      <c r="F9" s="440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</row>
    <row r="10" spans="1:56" ht="13.2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</row>
    <row r="11" spans="1:56" ht="13.2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</row>
    <row r="12" spans="1:56" ht="13.2">
      <c r="A12" s="231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</row>
    <row r="13" spans="1:56" ht="13.2">
      <c r="A13" s="231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</row>
    <row r="14" spans="1:56" ht="13.2">
      <c r="A14" s="231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</row>
    <row r="15" spans="1:56" ht="13.2">
      <c r="A15" s="233" t="s">
        <v>170</v>
      </c>
      <c r="B15" s="226"/>
      <c r="C15" s="233" t="s">
        <v>257</v>
      </c>
    </row>
    <row r="16" spans="1:56" ht="13.2">
      <c r="A16" s="234"/>
      <c r="B16" s="231"/>
      <c r="C16" s="235"/>
    </row>
    <row r="17" spans="1:4" ht="72" customHeight="1">
      <c r="A17" s="236" t="s">
        <v>285</v>
      </c>
      <c r="B17" s="237"/>
      <c r="C17" s="257" t="s">
        <v>303</v>
      </c>
    </row>
    <row r="18" spans="1:4" ht="39.6">
      <c r="A18" s="236" t="s">
        <v>286</v>
      </c>
      <c r="B18" s="231"/>
      <c r="C18" s="257" t="s">
        <v>304</v>
      </c>
    </row>
    <row r="19" spans="1:4" ht="67.8" customHeight="1">
      <c r="A19" s="236" t="s">
        <v>287</v>
      </c>
      <c r="B19" s="231"/>
      <c r="C19" s="257" t="s">
        <v>305</v>
      </c>
    </row>
    <row r="20" spans="1:4" ht="63" customHeight="1">
      <c r="A20" s="236" t="s">
        <v>288</v>
      </c>
      <c r="B20" s="226"/>
    </row>
    <row r="21" spans="1:4" ht="72.599999999999994" customHeight="1">
      <c r="A21" s="236" t="s">
        <v>289</v>
      </c>
      <c r="B21" s="226"/>
      <c r="C21" s="238"/>
    </row>
    <row r="22" spans="1:4" ht="91.2" customHeight="1">
      <c r="A22" s="236" t="s">
        <v>290</v>
      </c>
      <c r="B22" s="231"/>
      <c r="C22" s="238"/>
    </row>
    <row r="23" spans="1:4" ht="50.4" customHeight="1">
      <c r="A23" s="236" t="s">
        <v>291</v>
      </c>
      <c r="B23" s="231"/>
      <c r="C23" s="239"/>
    </row>
    <row r="24" spans="1:4" ht="66" customHeight="1">
      <c r="A24" s="236" t="s">
        <v>292</v>
      </c>
      <c r="B24" s="231"/>
      <c r="C24" s="239"/>
    </row>
    <row r="25" spans="1:4" ht="39.6">
      <c r="A25" s="240" t="s">
        <v>293</v>
      </c>
      <c r="B25" s="231"/>
      <c r="C25" s="241"/>
    </row>
    <row r="26" spans="1:4" ht="60.6" customHeight="1">
      <c r="A26" s="240" t="s">
        <v>294</v>
      </c>
      <c r="B26" s="231"/>
      <c r="C26" s="242"/>
    </row>
    <row r="27" spans="1:4" ht="60.6" customHeight="1">
      <c r="A27" s="240" t="s">
        <v>295</v>
      </c>
      <c r="B27" s="231"/>
      <c r="C27" s="242"/>
    </row>
    <row r="28" spans="1:4" ht="47.4" customHeight="1">
      <c r="A28" s="240" t="s">
        <v>296</v>
      </c>
      <c r="B28" s="243"/>
      <c r="C28" s="241"/>
      <c r="D28" s="244"/>
    </row>
    <row r="29" spans="1:4" ht="46.95" customHeight="1">
      <c r="A29" s="240" t="s">
        <v>297</v>
      </c>
      <c r="B29" s="245"/>
      <c r="C29" s="246"/>
    </row>
    <row r="30" spans="1:4" ht="60" customHeight="1">
      <c r="A30" s="240" t="s">
        <v>298</v>
      </c>
      <c r="B30" s="245"/>
      <c r="C30" s="246"/>
    </row>
    <row r="31" spans="1:4" ht="48.6" customHeight="1">
      <c r="A31" s="240" t="s">
        <v>299</v>
      </c>
      <c r="C31" s="247"/>
    </row>
    <row r="32" spans="1:4" ht="60.6" customHeight="1">
      <c r="A32" s="240" t="s">
        <v>300</v>
      </c>
      <c r="C32" s="247"/>
    </row>
    <row r="33" spans="1:29" ht="34.950000000000003" customHeight="1">
      <c r="A33" s="240" t="s">
        <v>301</v>
      </c>
      <c r="C33" s="247"/>
    </row>
    <row r="34" spans="1:29" ht="52.8">
      <c r="A34" s="240" t="s">
        <v>302</v>
      </c>
      <c r="C34" s="247"/>
    </row>
    <row r="35" spans="1:29" ht="13.2">
      <c r="A35" s="248"/>
      <c r="C35" s="247"/>
    </row>
    <row r="36" spans="1:29" ht="13.2">
      <c r="A36" s="248"/>
      <c r="C36" s="247"/>
    </row>
    <row r="37" spans="1:29" ht="13.2">
      <c r="A37" s="248"/>
      <c r="C37" s="247"/>
    </row>
    <row r="38" spans="1:29" s="250" customFormat="1" ht="16.8">
      <c r="A38" s="248"/>
      <c r="B38" s="249"/>
    </row>
    <row r="39" spans="1:29" ht="12.9" customHeight="1">
      <c r="A39" s="442" t="s">
        <v>171</v>
      </c>
      <c r="B39" s="442"/>
      <c r="C39" s="442"/>
      <c r="D39" s="251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T39" s="233"/>
      <c r="U39" s="233"/>
      <c r="V39" s="233"/>
      <c r="X39" s="439"/>
      <c r="Y39" s="439"/>
      <c r="AC39" s="232"/>
    </row>
    <row r="40" spans="1:29" ht="14.25" customHeight="1">
      <c r="A40" s="253" t="s">
        <v>213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</row>
    <row r="41" spans="1:29" ht="15.75" customHeight="1">
      <c r="A41" s="443" t="s">
        <v>214</v>
      </c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254"/>
    </row>
    <row r="42" spans="1:29" ht="13.5" customHeight="1">
      <c r="A42" s="439"/>
      <c r="B42" s="439"/>
      <c r="C42" s="439"/>
    </row>
    <row r="43" spans="1:29" ht="12.9" customHeight="1">
      <c r="A43" s="439"/>
      <c r="B43" s="439"/>
      <c r="C43" s="439"/>
    </row>
    <row r="44" spans="1:29" ht="13.2">
      <c r="A44" s="255"/>
      <c r="B44" s="255"/>
      <c r="C44" s="255"/>
    </row>
    <row r="45" spans="1:29" ht="15">
      <c r="A45" s="439"/>
      <c r="B45" s="439"/>
      <c r="C45" s="439"/>
    </row>
    <row r="46" spans="1:29" ht="12.9" customHeight="1">
      <c r="A46" s="439"/>
      <c r="B46" s="439"/>
      <c r="C46" s="439"/>
    </row>
    <row r="47" spans="1:29" ht="15">
      <c r="A47" s="439"/>
      <c r="B47" s="439"/>
      <c r="C47" s="439"/>
    </row>
    <row r="48" spans="1:29" ht="15">
      <c r="A48" s="439"/>
      <c r="B48" s="439"/>
      <c r="C48" s="439"/>
    </row>
    <row r="49" spans="1:3" ht="15">
      <c r="A49" s="439"/>
      <c r="B49" s="439"/>
      <c r="C49" s="439"/>
    </row>
    <row r="50" spans="1:3" ht="15">
      <c r="A50" s="439"/>
      <c r="B50" s="439"/>
      <c r="C50" s="439"/>
    </row>
    <row r="51" spans="1:3" ht="12.9" customHeight="1">
      <c r="A51" s="439"/>
      <c r="B51" s="439"/>
      <c r="C51" s="439"/>
    </row>
    <row r="52" spans="1:3" ht="12.9" customHeight="1">
      <c r="A52" s="439"/>
      <c r="B52" s="439"/>
      <c r="C52" s="439"/>
    </row>
    <row r="53" spans="1:3" ht="15">
      <c r="A53" s="439"/>
      <c r="B53" s="439"/>
      <c r="C53" s="439"/>
    </row>
    <row r="54" spans="1:3" ht="12.9" customHeight="1">
      <c r="A54" s="439"/>
      <c r="B54" s="439"/>
      <c r="C54" s="439"/>
    </row>
    <row r="55" spans="1:3" ht="13.2">
      <c r="A55" s="256"/>
      <c r="B55" s="256"/>
      <c r="C55" s="256"/>
    </row>
    <row r="56" spans="1:3" ht="15">
      <c r="A56" s="439"/>
      <c r="B56" s="439"/>
      <c r="C56" s="439"/>
    </row>
    <row r="57" spans="1:3" ht="13.2">
      <c r="A57" s="256"/>
      <c r="B57" s="256"/>
      <c r="C57" s="256"/>
    </row>
    <row r="58" spans="1:3" ht="12.9" customHeight="1">
      <c r="A58" s="439"/>
      <c r="B58" s="439"/>
      <c r="C58" s="439"/>
    </row>
    <row r="59" spans="1:3" ht="12.9" customHeight="1">
      <c r="A59" s="439"/>
      <c r="B59" s="439"/>
      <c r="C59" s="439"/>
    </row>
    <row r="60" spans="1:3" ht="12.9" customHeight="1">
      <c r="A60" s="439"/>
      <c r="B60" s="439"/>
      <c r="C60" s="439"/>
    </row>
  </sheetData>
  <mergeCells count="23">
    <mergeCell ref="A56:C56"/>
    <mergeCell ref="A58:C58"/>
    <mergeCell ref="A59:C59"/>
    <mergeCell ref="A60:C60"/>
    <mergeCell ref="A49:C49"/>
    <mergeCell ref="A50:C50"/>
    <mergeCell ref="A51:C51"/>
    <mergeCell ref="A52:C52"/>
    <mergeCell ref="A53:C53"/>
    <mergeCell ref="A54:C54"/>
    <mergeCell ref="X39:Y39"/>
    <mergeCell ref="A48:C48"/>
    <mergeCell ref="A1:C1"/>
    <mergeCell ref="A2:C2"/>
    <mergeCell ref="A3:C3"/>
    <mergeCell ref="A39:C39"/>
    <mergeCell ref="A42:C42"/>
    <mergeCell ref="A43:C43"/>
    <mergeCell ref="A45:C45"/>
    <mergeCell ref="A46:C46"/>
    <mergeCell ref="A47:C47"/>
    <mergeCell ref="A41:Q41"/>
    <mergeCell ref="A9:F9"/>
  </mergeCells>
  <pageMargins left="0.47204724409448801" right="0.47204724409448801" top="0.86574803149606305" bottom="0.511811023622047" header="0.47204724409448801" footer="0.511811023622047"/>
  <pageSetup paperSize="9" fitToWidth="0" fitToHeight="0" orientation="portrait" r:id="rId1"/>
  <headerFooter alignWithMargins="0">
    <oddFooter>&amp;R&amp;10 6/6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0C5FB-7123-41D9-AE11-49E7E525F121}">
  <dimension ref="A1:E51"/>
  <sheetViews>
    <sheetView topLeftCell="A13" zoomScale="115" zoomScaleNormal="115" workbookViewId="0">
      <selection activeCell="F13" sqref="F13"/>
    </sheetView>
  </sheetViews>
  <sheetFormatPr defaultRowHeight="14.4"/>
  <cols>
    <col min="1" max="1" width="8.7265625" style="339"/>
    <col min="2" max="2" width="26.26953125" style="339" customWidth="1"/>
    <col min="3" max="257" width="8.7265625" style="339"/>
    <col min="258" max="258" width="26.26953125" style="339" customWidth="1"/>
    <col min="259" max="513" width="8.7265625" style="339"/>
    <col min="514" max="514" width="26.26953125" style="339" customWidth="1"/>
    <col min="515" max="769" width="8.7265625" style="339"/>
    <col min="770" max="770" width="26.26953125" style="339" customWidth="1"/>
    <col min="771" max="1025" width="8.7265625" style="339"/>
    <col min="1026" max="1026" width="26.26953125" style="339" customWidth="1"/>
    <col min="1027" max="1281" width="8.7265625" style="339"/>
    <col min="1282" max="1282" width="26.26953125" style="339" customWidth="1"/>
    <col min="1283" max="1537" width="8.7265625" style="339"/>
    <col min="1538" max="1538" width="26.26953125" style="339" customWidth="1"/>
    <col min="1539" max="1793" width="8.7265625" style="339"/>
    <col min="1794" max="1794" width="26.26953125" style="339" customWidth="1"/>
    <col min="1795" max="2049" width="8.7265625" style="339"/>
    <col min="2050" max="2050" width="26.26953125" style="339" customWidth="1"/>
    <col min="2051" max="2305" width="8.7265625" style="339"/>
    <col min="2306" max="2306" width="26.26953125" style="339" customWidth="1"/>
    <col min="2307" max="2561" width="8.7265625" style="339"/>
    <col min="2562" max="2562" width="26.26953125" style="339" customWidth="1"/>
    <col min="2563" max="2817" width="8.7265625" style="339"/>
    <col min="2818" max="2818" width="26.26953125" style="339" customWidth="1"/>
    <col min="2819" max="3073" width="8.7265625" style="339"/>
    <col min="3074" max="3074" width="26.26953125" style="339" customWidth="1"/>
    <col min="3075" max="3329" width="8.7265625" style="339"/>
    <col min="3330" max="3330" width="26.26953125" style="339" customWidth="1"/>
    <col min="3331" max="3585" width="8.7265625" style="339"/>
    <col min="3586" max="3586" width="26.26953125" style="339" customWidth="1"/>
    <col min="3587" max="3841" width="8.7265625" style="339"/>
    <col min="3842" max="3842" width="26.26953125" style="339" customWidth="1"/>
    <col min="3843" max="4097" width="8.7265625" style="339"/>
    <col min="4098" max="4098" width="26.26953125" style="339" customWidth="1"/>
    <col min="4099" max="4353" width="8.7265625" style="339"/>
    <col min="4354" max="4354" width="26.26953125" style="339" customWidth="1"/>
    <col min="4355" max="4609" width="8.7265625" style="339"/>
    <col min="4610" max="4610" width="26.26953125" style="339" customWidth="1"/>
    <col min="4611" max="4865" width="8.7265625" style="339"/>
    <col min="4866" max="4866" width="26.26953125" style="339" customWidth="1"/>
    <col min="4867" max="5121" width="8.7265625" style="339"/>
    <col min="5122" max="5122" width="26.26953125" style="339" customWidth="1"/>
    <col min="5123" max="5377" width="8.7265625" style="339"/>
    <col min="5378" max="5378" width="26.26953125" style="339" customWidth="1"/>
    <col min="5379" max="5633" width="8.7265625" style="339"/>
    <col min="5634" max="5634" width="26.26953125" style="339" customWidth="1"/>
    <col min="5635" max="5889" width="8.7265625" style="339"/>
    <col min="5890" max="5890" width="26.26953125" style="339" customWidth="1"/>
    <col min="5891" max="6145" width="8.7265625" style="339"/>
    <col min="6146" max="6146" width="26.26953125" style="339" customWidth="1"/>
    <col min="6147" max="6401" width="8.7265625" style="339"/>
    <col min="6402" max="6402" width="26.26953125" style="339" customWidth="1"/>
    <col min="6403" max="6657" width="8.7265625" style="339"/>
    <col min="6658" max="6658" width="26.26953125" style="339" customWidth="1"/>
    <col min="6659" max="6913" width="8.7265625" style="339"/>
    <col min="6914" max="6914" width="26.26953125" style="339" customWidth="1"/>
    <col min="6915" max="7169" width="8.7265625" style="339"/>
    <col min="7170" max="7170" width="26.26953125" style="339" customWidth="1"/>
    <col min="7171" max="7425" width="8.7265625" style="339"/>
    <col min="7426" max="7426" width="26.26953125" style="339" customWidth="1"/>
    <col min="7427" max="7681" width="8.7265625" style="339"/>
    <col min="7682" max="7682" width="26.26953125" style="339" customWidth="1"/>
    <col min="7683" max="7937" width="8.7265625" style="339"/>
    <col min="7938" max="7938" width="26.26953125" style="339" customWidth="1"/>
    <col min="7939" max="8193" width="8.7265625" style="339"/>
    <col min="8194" max="8194" width="26.26953125" style="339" customWidth="1"/>
    <col min="8195" max="8449" width="8.7265625" style="339"/>
    <col min="8450" max="8450" width="26.26953125" style="339" customWidth="1"/>
    <col min="8451" max="8705" width="8.7265625" style="339"/>
    <col min="8706" max="8706" width="26.26953125" style="339" customWidth="1"/>
    <col min="8707" max="8961" width="8.7265625" style="339"/>
    <col min="8962" max="8962" width="26.26953125" style="339" customWidth="1"/>
    <col min="8963" max="9217" width="8.7265625" style="339"/>
    <col min="9218" max="9218" width="26.26953125" style="339" customWidth="1"/>
    <col min="9219" max="9473" width="8.7265625" style="339"/>
    <col min="9474" max="9474" width="26.26953125" style="339" customWidth="1"/>
    <col min="9475" max="9729" width="8.7265625" style="339"/>
    <col min="9730" max="9730" width="26.26953125" style="339" customWidth="1"/>
    <col min="9731" max="9985" width="8.7265625" style="339"/>
    <col min="9986" max="9986" width="26.26953125" style="339" customWidth="1"/>
    <col min="9987" max="10241" width="8.7265625" style="339"/>
    <col min="10242" max="10242" width="26.26953125" style="339" customWidth="1"/>
    <col min="10243" max="10497" width="8.7265625" style="339"/>
    <col min="10498" max="10498" width="26.26953125" style="339" customWidth="1"/>
    <col min="10499" max="10753" width="8.7265625" style="339"/>
    <col min="10754" max="10754" width="26.26953125" style="339" customWidth="1"/>
    <col min="10755" max="11009" width="8.7265625" style="339"/>
    <col min="11010" max="11010" width="26.26953125" style="339" customWidth="1"/>
    <col min="11011" max="11265" width="8.7265625" style="339"/>
    <col min="11266" max="11266" width="26.26953125" style="339" customWidth="1"/>
    <col min="11267" max="11521" width="8.7265625" style="339"/>
    <col min="11522" max="11522" width="26.26953125" style="339" customWidth="1"/>
    <col min="11523" max="11777" width="8.7265625" style="339"/>
    <col min="11778" max="11778" width="26.26953125" style="339" customWidth="1"/>
    <col min="11779" max="12033" width="8.7265625" style="339"/>
    <col min="12034" max="12034" width="26.26953125" style="339" customWidth="1"/>
    <col min="12035" max="12289" width="8.7265625" style="339"/>
    <col min="12290" max="12290" width="26.26953125" style="339" customWidth="1"/>
    <col min="12291" max="12545" width="8.7265625" style="339"/>
    <col min="12546" max="12546" width="26.26953125" style="339" customWidth="1"/>
    <col min="12547" max="12801" width="8.7265625" style="339"/>
    <col min="12802" max="12802" width="26.26953125" style="339" customWidth="1"/>
    <col min="12803" max="13057" width="8.7265625" style="339"/>
    <col min="13058" max="13058" width="26.26953125" style="339" customWidth="1"/>
    <col min="13059" max="13313" width="8.7265625" style="339"/>
    <col min="13314" max="13314" width="26.26953125" style="339" customWidth="1"/>
    <col min="13315" max="13569" width="8.7265625" style="339"/>
    <col min="13570" max="13570" width="26.26953125" style="339" customWidth="1"/>
    <col min="13571" max="13825" width="8.7265625" style="339"/>
    <col min="13826" max="13826" width="26.26953125" style="339" customWidth="1"/>
    <col min="13827" max="14081" width="8.7265625" style="339"/>
    <col min="14082" max="14082" width="26.26953125" style="339" customWidth="1"/>
    <col min="14083" max="14337" width="8.7265625" style="339"/>
    <col min="14338" max="14338" width="26.26953125" style="339" customWidth="1"/>
    <col min="14339" max="14593" width="8.7265625" style="339"/>
    <col min="14594" max="14594" width="26.26953125" style="339" customWidth="1"/>
    <col min="14595" max="14849" width="8.7265625" style="339"/>
    <col min="14850" max="14850" width="26.26953125" style="339" customWidth="1"/>
    <col min="14851" max="15105" width="8.7265625" style="339"/>
    <col min="15106" max="15106" width="26.26953125" style="339" customWidth="1"/>
    <col min="15107" max="15361" width="8.7265625" style="339"/>
    <col min="15362" max="15362" width="26.26953125" style="339" customWidth="1"/>
    <col min="15363" max="15617" width="8.7265625" style="339"/>
    <col min="15618" max="15618" width="26.26953125" style="339" customWidth="1"/>
    <col min="15619" max="15873" width="8.7265625" style="339"/>
    <col min="15874" max="15874" width="26.26953125" style="339" customWidth="1"/>
    <col min="15875" max="16129" width="8.7265625" style="339"/>
    <col min="16130" max="16130" width="26.26953125" style="339" customWidth="1"/>
    <col min="16131" max="16384" width="8.7265625" style="339"/>
  </cols>
  <sheetData>
    <row r="1" spans="1:5">
      <c r="A1" s="339" t="s">
        <v>355</v>
      </c>
      <c r="C1" s="340"/>
    </row>
    <row r="2" spans="1:5">
      <c r="A2" s="339" t="s">
        <v>356</v>
      </c>
      <c r="B2" s="339" t="s">
        <v>357</v>
      </c>
      <c r="C2" s="340"/>
    </row>
    <row r="3" spans="1:5" ht="28.8">
      <c r="A3" s="341" t="s">
        <v>358</v>
      </c>
      <c r="B3" s="339" t="s">
        <v>359</v>
      </c>
      <c r="C3" s="340"/>
    </row>
    <row r="4" spans="1:5" ht="15" thickBot="1">
      <c r="A4" s="342"/>
      <c r="B4" s="342"/>
      <c r="C4" s="340"/>
    </row>
    <row r="5" spans="1:5" ht="15" thickBot="1">
      <c r="A5" s="343" t="s">
        <v>13</v>
      </c>
      <c r="B5" s="344" t="s">
        <v>360</v>
      </c>
      <c r="C5" s="345" t="s">
        <v>361</v>
      </c>
      <c r="D5" s="346" t="s">
        <v>362</v>
      </c>
      <c r="E5" s="347"/>
    </row>
    <row r="6" spans="1:5" ht="15" thickBot="1">
      <c r="A6" s="348" t="s">
        <v>164</v>
      </c>
      <c r="B6" s="348"/>
      <c r="C6" s="345"/>
      <c r="D6" s="346"/>
      <c r="E6" s="347"/>
    </row>
    <row r="7" spans="1:5" ht="21" thickBot="1">
      <c r="A7" s="349">
        <v>1</v>
      </c>
      <c r="B7" s="350" t="s">
        <v>363</v>
      </c>
      <c r="C7" s="351">
        <v>2</v>
      </c>
      <c r="D7" s="352"/>
      <c r="E7" s="347"/>
    </row>
    <row r="8" spans="1:5" ht="15" thickBot="1">
      <c r="A8" s="353">
        <v>2</v>
      </c>
      <c r="B8" s="354" t="s">
        <v>364</v>
      </c>
      <c r="C8" s="351">
        <v>1</v>
      </c>
      <c r="D8" s="352" t="s">
        <v>365</v>
      </c>
      <c r="E8" s="347"/>
    </row>
    <row r="9" spans="1:5" ht="15" thickBot="1">
      <c r="A9" s="349">
        <v>3</v>
      </c>
      <c r="B9" s="354" t="s">
        <v>366</v>
      </c>
      <c r="C9" s="351">
        <v>2</v>
      </c>
      <c r="D9" s="352"/>
      <c r="E9" s="347"/>
    </row>
    <row r="10" spans="1:5" ht="15" thickBot="1">
      <c r="A10" s="353">
        <v>4</v>
      </c>
      <c r="B10" s="354" t="s">
        <v>367</v>
      </c>
      <c r="C10" s="351">
        <v>2</v>
      </c>
      <c r="D10" s="352"/>
      <c r="E10" s="347"/>
    </row>
    <row r="11" spans="1:5" ht="15" thickBot="1">
      <c r="A11" s="349">
        <v>5</v>
      </c>
      <c r="B11" s="354" t="s">
        <v>216</v>
      </c>
      <c r="C11" s="351">
        <v>3</v>
      </c>
      <c r="D11" s="352" t="s">
        <v>131</v>
      </c>
      <c r="E11" s="347"/>
    </row>
    <row r="12" spans="1:5" ht="21" thickBot="1">
      <c r="A12" s="353">
        <v>6</v>
      </c>
      <c r="B12" s="350" t="s">
        <v>217</v>
      </c>
      <c r="C12" s="351">
        <v>2</v>
      </c>
      <c r="D12" s="352"/>
      <c r="E12" s="347"/>
    </row>
    <row r="13" spans="1:5" ht="15" thickBot="1">
      <c r="A13" s="349">
        <v>7</v>
      </c>
      <c r="B13" s="354" t="s">
        <v>368</v>
      </c>
      <c r="C13" s="351">
        <v>2</v>
      </c>
      <c r="D13" s="352"/>
      <c r="E13" s="347"/>
    </row>
    <row r="14" spans="1:5" ht="15" thickBot="1">
      <c r="A14" s="353">
        <v>8</v>
      </c>
      <c r="B14" s="354" t="s">
        <v>369</v>
      </c>
      <c r="C14" s="351">
        <v>2</v>
      </c>
      <c r="D14" s="352"/>
      <c r="E14" s="347"/>
    </row>
    <row r="15" spans="1:5" ht="15" thickBot="1">
      <c r="A15" s="349">
        <v>9</v>
      </c>
      <c r="B15" s="354" t="s">
        <v>370</v>
      </c>
      <c r="C15" s="351">
        <v>1</v>
      </c>
      <c r="D15" s="352"/>
      <c r="E15" s="347"/>
    </row>
    <row r="16" spans="1:5" ht="15" thickBot="1">
      <c r="A16" s="353">
        <v>10</v>
      </c>
      <c r="B16" s="354" t="s">
        <v>371</v>
      </c>
      <c r="C16" s="351">
        <v>3</v>
      </c>
      <c r="D16" s="352" t="s">
        <v>131</v>
      </c>
      <c r="E16" s="347"/>
    </row>
    <row r="17" spans="1:5" ht="15" thickBot="1">
      <c r="A17" s="355" t="s">
        <v>165</v>
      </c>
      <c r="B17" s="356"/>
      <c r="C17" s="351"/>
      <c r="D17" s="352"/>
      <c r="E17" s="347"/>
    </row>
    <row r="18" spans="1:5" ht="15" thickBot="1">
      <c r="A18" s="353">
        <v>1</v>
      </c>
      <c r="B18" s="354" t="s">
        <v>372</v>
      </c>
      <c r="C18" s="351">
        <v>2</v>
      </c>
      <c r="D18" s="352"/>
      <c r="E18" s="347"/>
    </row>
    <row r="19" spans="1:5" ht="15" thickBot="1">
      <c r="A19" s="353">
        <v>2</v>
      </c>
      <c r="B19" s="354" t="s">
        <v>63</v>
      </c>
      <c r="C19" s="351">
        <v>2</v>
      </c>
      <c r="D19" s="352" t="s">
        <v>373</v>
      </c>
      <c r="E19" s="347"/>
    </row>
    <row r="20" spans="1:5" ht="21" thickBot="1">
      <c r="A20" s="353">
        <v>3</v>
      </c>
      <c r="B20" s="354" t="s">
        <v>374</v>
      </c>
      <c r="C20" s="351">
        <v>3</v>
      </c>
      <c r="D20" s="352" t="s">
        <v>131</v>
      </c>
      <c r="E20" s="347"/>
    </row>
    <row r="21" spans="1:5" ht="15" thickBot="1">
      <c r="A21" s="353">
        <v>4</v>
      </c>
      <c r="B21" s="357" t="s">
        <v>375</v>
      </c>
      <c r="C21" s="351">
        <v>1</v>
      </c>
      <c r="D21" s="352"/>
      <c r="E21" s="347"/>
    </row>
    <row r="22" spans="1:5" ht="21" thickBot="1">
      <c r="A22" s="353">
        <v>5</v>
      </c>
      <c r="B22" s="354" t="s">
        <v>376</v>
      </c>
      <c r="C22" s="351">
        <v>1</v>
      </c>
      <c r="D22" s="352"/>
      <c r="E22" s="347"/>
    </row>
    <row r="23" spans="1:5" ht="21" thickBot="1">
      <c r="A23" s="353">
        <v>6</v>
      </c>
      <c r="B23" s="354" t="s">
        <v>377</v>
      </c>
      <c r="C23" s="351">
        <v>1</v>
      </c>
      <c r="D23" s="352" t="s">
        <v>131</v>
      </c>
      <c r="E23" s="347"/>
    </row>
    <row r="24" spans="1:5" ht="15" thickBot="1">
      <c r="A24" s="353">
        <v>7</v>
      </c>
      <c r="B24" s="354" t="s">
        <v>378</v>
      </c>
      <c r="C24" s="358">
        <v>3</v>
      </c>
      <c r="D24" s="352" t="s">
        <v>131</v>
      </c>
      <c r="E24" s="347"/>
    </row>
    <row r="25" spans="1:5" ht="15" thickBot="1">
      <c r="A25" s="353">
        <v>8</v>
      </c>
      <c r="B25" s="350" t="s">
        <v>379</v>
      </c>
      <c r="C25" s="358">
        <v>2</v>
      </c>
      <c r="D25" s="352"/>
      <c r="E25" s="347"/>
    </row>
    <row r="26" spans="1:5" ht="15" thickBot="1">
      <c r="A26" s="353">
        <v>9</v>
      </c>
      <c r="B26" s="354" t="s">
        <v>380</v>
      </c>
      <c r="C26" s="351">
        <v>2</v>
      </c>
      <c r="D26" s="352"/>
      <c r="E26" s="347"/>
    </row>
    <row r="27" spans="1:5" ht="15" thickBot="1">
      <c r="A27" s="353">
        <v>10</v>
      </c>
      <c r="B27" s="354" t="s">
        <v>381</v>
      </c>
      <c r="C27" s="351">
        <v>2</v>
      </c>
      <c r="D27" s="352"/>
      <c r="E27" s="347"/>
    </row>
    <row r="28" spans="1:5" ht="21" thickBot="1">
      <c r="A28" s="353">
        <v>11</v>
      </c>
      <c r="B28" s="350" t="s">
        <v>382</v>
      </c>
      <c r="C28" s="358">
        <v>2</v>
      </c>
      <c r="D28" s="352"/>
      <c r="E28" s="347"/>
    </row>
    <row r="29" spans="1:5" ht="15" thickBot="1">
      <c r="A29" s="355" t="s">
        <v>166</v>
      </c>
      <c r="B29" s="356"/>
      <c r="C29" s="351"/>
      <c r="D29" s="352"/>
      <c r="E29" s="347"/>
    </row>
    <row r="30" spans="1:5" ht="30" customHeight="1" thickBot="1">
      <c r="A30" s="353">
        <v>1</v>
      </c>
      <c r="B30" s="354" t="s">
        <v>383</v>
      </c>
      <c r="C30" s="351">
        <v>2</v>
      </c>
      <c r="D30" s="359" t="s">
        <v>384</v>
      </c>
      <c r="E30" s="347"/>
    </row>
    <row r="31" spans="1:5" ht="15" thickBot="1">
      <c r="A31" s="353">
        <v>2</v>
      </c>
      <c r="B31" s="354" t="s">
        <v>385</v>
      </c>
      <c r="C31" s="351">
        <v>2</v>
      </c>
      <c r="D31" s="352" t="s">
        <v>131</v>
      </c>
      <c r="E31" s="347"/>
    </row>
    <row r="32" spans="1:5" ht="21" thickBot="1">
      <c r="A32" s="353">
        <v>3</v>
      </c>
      <c r="B32" s="354" t="s">
        <v>386</v>
      </c>
      <c r="C32" s="351">
        <v>2</v>
      </c>
      <c r="D32" s="352"/>
      <c r="E32" s="347"/>
    </row>
    <row r="33" spans="1:5" ht="21" thickBot="1">
      <c r="A33" s="353">
        <v>4</v>
      </c>
      <c r="B33" s="354" t="s">
        <v>387</v>
      </c>
      <c r="C33" s="351">
        <v>2</v>
      </c>
      <c r="D33" s="352" t="s">
        <v>131</v>
      </c>
      <c r="E33" s="347"/>
    </row>
    <row r="34" spans="1:5" ht="21" thickBot="1">
      <c r="A34" s="353">
        <v>5</v>
      </c>
      <c r="B34" s="350" t="s">
        <v>388</v>
      </c>
      <c r="C34" s="351">
        <v>1</v>
      </c>
      <c r="D34" s="352"/>
      <c r="E34" s="347"/>
    </row>
    <row r="35" spans="1:5" ht="21" thickBot="1">
      <c r="A35" s="353">
        <v>6</v>
      </c>
      <c r="B35" s="350" t="s">
        <v>389</v>
      </c>
      <c r="C35" s="351">
        <v>2</v>
      </c>
      <c r="D35" s="352"/>
      <c r="E35" s="347"/>
    </row>
    <row r="36" spans="1:5" ht="15" thickBot="1">
      <c r="A36" s="353">
        <v>7</v>
      </c>
      <c r="B36" s="360" t="s">
        <v>390</v>
      </c>
      <c r="C36" s="351">
        <v>2</v>
      </c>
      <c r="D36" s="352"/>
      <c r="E36" s="347"/>
    </row>
    <row r="37" spans="1:5" ht="15" thickBot="1">
      <c r="A37" s="353">
        <v>8</v>
      </c>
      <c r="B37" s="354" t="s">
        <v>391</v>
      </c>
      <c r="C37" s="361">
        <v>2</v>
      </c>
      <c r="D37" s="362"/>
      <c r="E37" s="347"/>
    </row>
    <row r="38" spans="1:5" ht="15" thickBot="1">
      <c r="A38" s="349">
        <v>9</v>
      </c>
      <c r="B38" s="363" t="s">
        <v>392</v>
      </c>
      <c r="C38" s="351">
        <v>2</v>
      </c>
      <c r="D38" s="352"/>
      <c r="E38" s="347"/>
    </row>
    <row r="39" spans="1:5" ht="15" thickBot="1">
      <c r="A39" s="349">
        <v>10</v>
      </c>
      <c r="B39" s="364" t="s">
        <v>393</v>
      </c>
      <c r="C39" s="351">
        <v>2</v>
      </c>
      <c r="D39" s="352" t="s">
        <v>131</v>
      </c>
      <c r="E39" s="347"/>
    </row>
    <row r="40" spans="1:5" ht="15" thickBot="1">
      <c r="A40" s="349">
        <v>11</v>
      </c>
      <c r="B40" s="363" t="s">
        <v>394</v>
      </c>
      <c r="C40" s="351">
        <v>2</v>
      </c>
      <c r="D40" s="352" t="s">
        <v>131</v>
      </c>
      <c r="E40" s="365"/>
    </row>
    <row r="41" spans="1:5" ht="21" thickBot="1">
      <c r="A41" s="349">
        <v>12</v>
      </c>
      <c r="B41" s="363" t="s">
        <v>395</v>
      </c>
      <c r="C41" s="351">
        <v>2</v>
      </c>
      <c r="D41" s="366"/>
      <c r="E41" s="347"/>
    </row>
    <row r="42" spans="1:5">
      <c r="A42" s="347"/>
      <c r="B42" s="367" t="s">
        <v>396</v>
      </c>
      <c r="C42" s="368">
        <f>SUM(C7:C41)</f>
        <v>64</v>
      </c>
      <c r="D42" s="347"/>
      <c r="E42" s="347"/>
    </row>
    <row r="43" spans="1:5">
      <c r="A43" s="347"/>
      <c r="B43" s="367" t="s">
        <v>397</v>
      </c>
      <c r="C43" s="369">
        <f>C8+C11+C16+C19+C20+C24+C30+C31+C33+C39+C40</f>
        <v>25</v>
      </c>
      <c r="D43" s="347"/>
      <c r="E43" s="347"/>
    </row>
    <row r="44" spans="1:5" ht="15.6">
      <c r="A44" s="347"/>
      <c r="B44" s="370" t="s">
        <v>398</v>
      </c>
      <c r="C44" s="371">
        <f>C43/C42</f>
        <v>0.390625</v>
      </c>
      <c r="D44" s="347"/>
      <c r="E44" s="347"/>
    </row>
    <row r="45" spans="1:5" ht="15.6">
      <c r="A45" s="347"/>
      <c r="B45" s="370" t="s">
        <v>399</v>
      </c>
      <c r="C45" s="371">
        <f>1-C44</f>
        <v>0.609375</v>
      </c>
      <c r="D45" s="347"/>
      <c r="E45" s="347"/>
    </row>
    <row r="46" spans="1:5">
      <c r="B46" s="372"/>
      <c r="C46" s="373"/>
    </row>
    <row r="47" spans="1:5">
      <c r="B47" s="372"/>
      <c r="C47" s="373"/>
    </row>
    <row r="48" spans="1:5">
      <c r="A48" s="339" t="s">
        <v>400</v>
      </c>
      <c r="C48" s="340"/>
    </row>
    <row r="49" spans="1:3">
      <c r="A49" s="339" t="s">
        <v>401</v>
      </c>
      <c r="C49" s="340"/>
    </row>
    <row r="50" spans="1:3">
      <c r="A50" s="339" t="s">
        <v>402</v>
      </c>
      <c r="C50" s="340"/>
    </row>
    <row r="51" spans="1:3">
      <c r="A51" s="339" t="s">
        <v>403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81"/>
  <sheetViews>
    <sheetView topLeftCell="A49" zoomScale="90" zoomScaleNormal="90" workbookViewId="0">
      <selection activeCell="B49" sqref="B49"/>
    </sheetView>
  </sheetViews>
  <sheetFormatPr defaultRowHeight="15"/>
  <cols>
    <col min="2" max="2" width="34.7265625" customWidth="1"/>
    <col min="3" max="23" width="5.6328125" customWidth="1"/>
    <col min="24" max="24" width="7.6328125" customWidth="1"/>
    <col min="25" max="25" width="7.6328125" hidden="1" customWidth="1"/>
    <col min="26" max="26" width="0" hidden="1" customWidth="1"/>
  </cols>
  <sheetData>
    <row r="1" spans="1:25">
      <c r="A1" s="87" t="s">
        <v>10</v>
      </c>
      <c r="B1" s="87"/>
      <c r="C1" s="87"/>
      <c r="D1" s="87"/>
      <c r="E1" s="87"/>
      <c r="F1" s="87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</row>
    <row r="2" spans="1:25">
      <c r="A2" s="440" t="s">
        <v>281</v>
      </c>
      <c r="B2" s="440"/>
      <c r="C2" s="440"/>
      <c r="D2" s="87"/>
      <c r="E2" s="87"/>
      <c r="F2" s="87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15.6">
      <c r="A3" s="446" t="s">
        <v>176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207"/>
    </row>
    <row r="4" spans="1:25">
      <c r="A4" s="84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206"/>
    </row>
    <row r="5" spans="1:25">
      <c r="A5" s="91" t="s">
        <v>177</v>
      </c>
      <c r="B5" s="91"/>
      <c r="C5" s="91"/>
      <c r="D5" s="91"/>
      <c r="E5" s="91"/>
      <c r="F5" s="91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</row>
    <row r="6" spans="1:25">
      <c r="A6" s="87" t="s">
        <v>178</v>
      </c>
      <c r="B6" s="87"/>
      <c r="C6" s="87"/>
      <c r="D6" s="87"/>
      <c r="E6" s="87"/>
      <c r="F6" s="87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</row>
    <row r="7" spans="1:25">
      <c r="A7" s="451" t="s">
        <v>179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209"/>
    </row>
    <row r="8" spans="1:25">
      <c r="A8" s="87" t="s">
        <v>180</v>
      </c>
      <c r="B8" s="87"/>
      <c r="C8" s="87"/>
      <c r="D8" s="87"/>
      <c r="E8" s="87"/>
      <c r="F8" s="87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spans="1:25">
      <c r="A9" s="87" t="s">
        <v>181</v>
      </c>
      <c r="B9" s="87" t="s">
        <v>201</v>
      </c>
      <c r="C9" s="87"/>
      <c r="D9" s="87"/>
      <c r="E9" s="87"/>
      <c r="F9" s="87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</row>
    <row r="10" spans="1:25">
      <c r="A10" s="91" t="s">
        <v>205</v>
      </c>
      <c r="B10" s="91"/>
      <c r="C10" s="91"/>
      <c r="D10" s="91"/>
      <c r="E10" s="91"/>
      <c r="F10" s="91"/>
      <c r="G10" s="86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</row>
    <row r="11" spans="1:25">
      <c r="A11" s="450"/>
      <c r="B11" s="450"/>
      <c r="C11" s="450"/>
      <c r="D11" s="96"/>
      <c r="E11" s="96"/>
      <c r="F11" s="96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</row>
    <row r="12" spans="1:25">
      <c r="A12" s="89"/>
      <c r="B12" s="89"/>
      <c r="C12" s="89"/>
      <c r="D12" s="89"/>
      <c r="E12" s="89"/>
      <c r="F12" s="89"/>
      <c r="G12" s="452" t="s">
        <v>182</v>
      </c>
      <c r="H12" s="444"/>
      <c r="I12" s="444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9"/>
      <c r="V12" s="89"/>
      <c r="W12" s="89"/>
      <c r="X12" s="89"/>
      <c r="Y12" s="89"/>
    </row>
    <row r="13" spans="1:2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</row>
    <row r="14" spans="1:25">
      <c r="A14" s="449" t="s">
        <v>183</v>
      </c>
      <c r="B14" s="449"/>
      <c r="C14" s="449"/>
      <c r="D14" s="449"/>
      <c r="E14" s="449"/>
      <c r="F14" s="449"/>
      <c r="G14" s="449"/>
      <c r="H14" s="449"/>
      <c r="I14" s="449"/>
      <c r="J14" s="449"/>
      <c r="K14" s="449"/>
      <c r="L14" s="449"/>
      <c r="M14" s="449"/>
      <c r="N14" s="449"/>
      <c r="O14" s="449"/>
      <c r="P14" s="449"/>
      <c r="Q14" s="449"/>
      <c r="R14" s="449"/>
      <c r="S14" s="449"/>
      <c r="T14" s="449"/>
      <c r="U14" s="449"/>
      <c r="V14" s="449"/>
      <c r="W14" s="449"/>
      <c r="X14" s="449"/>
      <c r="Y14" s="208"/>
    </row>
    <row r="15" spans="1:25" ht="15.6" thickBot="1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</row>
    <row r="16" spans="1:25">
      <c r="A16" s="456" t="s">
        <v>184</v>
      </c>
      <c r="B16" s="447" t="s">
        <v>185</v>
      </c>
      <c r="C16" s="453" t="s">
        <v>186</v>
      </c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5"/>
      <c r="Y16" s="259"/>
    </row>
    <row r="17" spans="1:26" ht="15.6" thickBot="1">
      <c r="A17" s="456"/>
      <c r="B17" s="448"/>
      <c r="C17" s="282" t="s">
        <v>187</v>
      </c>
      <c r="D17" s="282" t="s">
        <v>188</v>
      </c>
      <c r="E17" s="282" t="s">
        <v>227</v>
      </c>
      <c r="F17" s="282" t="s">
        <v>228</v>
      </c>
      <c r="G17" s="282" t="s">
        <v>189</v>
      </c>
      <c r="H17" s="282" t="s">
        <v>190</v>
      </c>
      <c r="I17" s="282" t="s">
        <v>229</v>
      </c>
      <c r="J17" s="282" t="s">
        <v>230</v>
      </c>
      <c r="K17" s="282" t="s">
        <v>231</v>
      </c>
      <c r="L17" s="282" t="s">
        <v>233</v>
      </c>
      <c r="M17" s="282" t="s">
        <v>232</v>
      </c>
      <c r="N17" s="282" t="s">
        <v>234</v>
      </c>
      <c r="O17" s="282" t="s">
        <v>235</v>
      </c>
      <c r="P17" s="282" t="s">
        <v>236</v>
      </c>
      <c r="Q17" s="282" t="s">
        <v>237</v>
      </c>
      <c r="R17" s="282" t="s">
        <v>238</v>
      </c>
      <c r="S17" s="282" t="s">
        <v>239</v>
      </c>
      <c r="T17" s="282" t="s">
        <v>240</v>
      </c>
      <c r="U17" s="282" t="s">
        <v>191</v>
      </c>
      <c r="V17" s="282" t="s">
        <v>192</v>
      </c>
      <c r="W17" s="282" t="s">
        <v>193</v>
      </c>
      <c r="X17" s="284" t="s">
        <v>194</v>
      </c>
      <c r="Y17" s="260"/>
      <c r="Z17" s="269" t="s">
        <v>306</v>
      </c>
    </row>
    <row r="18" spans="1:26" ht="21">
      <c r="A18" s="210">
        <v>1</v>
      </c>
      <c r="B18" s="271" t="s">
        <v>25</v>
      </c>
      <c r="C18" s="272">
        <v>1</v>
      </c>
      <c r="D18" s="272"/>
      <c r="E18" s="272">
        <v>1</v>
      </c>
      <c r="F18" s="272"/>
      <c r="G18" s="272"/>
      <c r="H18" s="272">
        <v>1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>
        <v>1</v>
      </c>
      <c r="V18" s="272"/>
      <c r="W18" s="272">
        <v>1</v>
      </c>
      <c r="X18" s="273">
        <v>5</v>
      </c>
      <c r="Y18" s="263">
        <f>Z18-X18</f>
        <v>1</v>
      </c>
      <c r="Z18" s="264">
        <v>6</v>
      </c>
    </row>
    <row r="19" spans="1:26" ht="12" customHeight="1">
      <c r="A19" s="210">
        <v>2</v>
      </c>
      <c r="B19" s="274" t="s">
        <v>28</v>
      </c>
      <c r="C19" s="90">
        <v>1</v>
      </c>
      <c r="D19" s="90"/>
      <c r="E19" s="90"/>
      <c r="F19" s="90">
        <v>1</v>
      </c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>
        <v>1</v>
      </c>
      <c r="V19" s="90"/>
      <c r="W19" s="90">
        <v>1</v>
      </c>
      <c r="X19" s="275">
        <f t="shared" ref="X19:X76" si="0">SUM(C19:W19)</f>
        <v>4</v>
      </c>
      <c r="Y19" s="263">
        <f t="shared" ref="Y19:Y76" si="1">Z19-X19</f>
        <v>0</v>
      </c>
      <c r="Z19" s="264">
        <v>4</v>
      </c>
    </row>
    <row r="20" spans="1:26">
      <c r="A20" s="210">
        <v>3</v>
      </c>
      <c r="B20" s="274" t="s">
        <v>30</v>
      </c>
      <c r="C20" s="90">
        <v>1</v>
      </c>
      <c r="D20" s="90"/>
      <c r="E20" s="90"/>
      <c r="F20" s="90">
        <v>1</v>
      </c>
      <c r="G20" s="90"/>
      <c r="H20" s="90"/>
      <c r="I20" s="90">
        <v>1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>
        <v>1</v>
      </c>
      <c r="V20" s="90"/>
      <c r="W20" s="90">
        <v>1</v>
      </c>
      <c r="X20" s="275">
        <v>5</v>
      </c>
      <c r="Y20" s="263">
        <f t="shared" si="1"/>
        <v>1</v>
      </c>
      <c r="Z20" s="264">
        <v>6</v>
      </c>
    </row>
    <row r="21" spans="1:26">
      <c r="A21" s="210">
        <v>4</v>
      </c>
      <c r="B21" s="274" t="s">
        <v>32</v>
      </c>
      <c r="C21" s="90"/>
      <c r="D21" s="90"/>
      <c r="E21" s="90"/>
      <c r="F21" s="90"/>
      <c r="G21" s="90"/>
      <c r="H21" s="90">
        <v>1</v>
      </c>
      <c r="I21" s="90">
        <v>1</v>
      </c>
      <c r="J21" s="90">
        <v>1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>
        <v>1</v>
      </c>
      <c r="V21" s="90">
        <v>1</v>
      </c>
      <c r="W21" s="90"/>
      <c r="X21" s="275">
        <f t="shared" si="0"/>
        <v>5</v>
      </c>
      <c r="Y21" s="263">
        <f t="shared" si="1"/>
        <v>0</v>
      </c>
      <c r="Z21" s="264">
        <v>5</v>
      </c>
    </row>
    <row r="22" spans="1:26">
      <c r="A22" s="210">
        <v>5</v>
      </c>
      <c r="B22" s="276" t="s">
        <v>216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>
        <v>2</v>
      </c>
      <c r="O22" s="90"/>
      <c r="P22" s="90"/>
      <c r="Q22" s="90"/>
      <c r="R22" s="90"/>
      <c r="S22" s="90"/>
      <c r="T22" s="90"/>
      <c r="U22" s="90"/>
      <c r="V22" s="90">
        <v>1</v>
      </c>
      <c r="W22" s="90">
        <v>2</v>
      </c>
      <c r="X22" s="275">
        <v>5</v>
      </c>
      <c r="Y22" s="263">
        <f t="shared" si="1"/>
        <v>1</v>
      </c>
      <c r="Z22" s="264">
        <v>6</v>
      </c>
    </row>
    <row r="23" spans="1:26">
      <c r="A23" s="210">
        <v>6</v>
      </c>
      <c r="B23" s="277" t="s">
        <v>217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>
        <v>2</v>
      </c>
      <c r="V23" s="90">
        <v>2</v>
      </c>
      <c r="W23" s="90">
        <v>1</v>
      </c>
      <c r="X23" s="275">
        <f t="shared" si="0"/>
        <v>5</v>
      </c>
      <c r="Y23" s="263">
        <f t="shared" si="1"/>
        <v>0</v>
      </c>
      <c r="Z23" s="223">
        <v>5</v>
      </c>
    </row>
    <row r="24" spans="1:26">
      <c r="A24" s="210">
        <v>7</v>
      </c>
      <c r="B24" s="278" t="s">
        <v>35</v>
      </c>
      <c r="C24" s="90">
        <v>1</v>
      </c>
      <c r="D24" s="90"/>
      <c r="E24" s="90"/>
      <c r="F24" s="90"/>
      <c r="G24" s="90"/>
      <c r="H24" s="90"/>
      <c r="I24" s="90"/>
      <c r="J24" s="90">
        <v>1</v>
      </c>
      <c r="K24" s="90"/>
      <c r="L24" s="90"/>
      <c r="M24" s="90"/>
      <c r="N24" s="90"/>
      <c r="O24" s="90"/>
      <c r="P24" s="90"/>
      <c r="Q24" s="90"/>
      <c r="R24" s="90"/>
      <c r="S24" s="90">
        <v>1</v>
      </c>
      <c r="T24" s="90"/>
      <c r="U24" s="90">
        <v>1</v>
      </c>
      <c r="V24" s="90"/>
      <c r="W24" s="90"/>
      <c r="X24" s="275">
        <f t="shared" si="0"/>
        <v>4</v>
      </c>
      <c r="Y24" s="263">
        <f t="shared" si="1"/>
        <v>0</v>
      </c>
      <c r="Z24" s="223">
        <v>4</v>
      </c>
    </row>
    <row r="25" spans="1:26">
      <c r="A25" s="210">
        <v>8</v>
      </c>
      <c r="B25" s="278" t="s">
        <v>37</v>
      </c>
      <c r="C25" s="90">
        <v>1</v>
      </c>
      <c r="D25" s="90"/>
      <c r="E25" s="90"/>
      <c r="F25" s="90"/>
      <c r="G25" s="90"/>
      <c r="H25" s="90">
        <v>1</v>
      </c>
      <c r="I25" s="90"/>
      <c r="J25" s="90">
        <v>1</v>
      </c>
      <c r="K25" s="90"/>
      <c r="L25" s="90"/>
      <c r="M25" s="90"/>
      <c r="N25" s="90"/>
      <c r="O25" s="90"/>
      <c r="P25" s="90"/>
      <c r="Q25" s="90"/>
      <c r="R25" s="90"/>
      <c r="S25" s="90">
        <v>1</v>
      </c>
      <c r="T25" s="90"/>
      <c r="U25" s="90">
        <v>1</v>
      </c>
      <c r="V25" s="90"/>
      <c r="W25" s="90"/>
      <c r="X25" s="275">
        <f t="shared" si="0"/>
        <v>5</v>
      </c>
      <c r="Y25" s="263">
        <f t="shared" si="1"/>
        <v>0</v>
      </c>
      <c r="Z25" s="223">
        <v>5</v>
      </c>
    </row>
    <row r="26" spans="1:26">
      <c r="A26" s="210">
        <v>9</v>
      </c>
      <c r="B26" s="279" t="s">
        <v>38</v>
      </c>
      <c r="C26" s="90">
        <v>1</v>
      </c>
      <c r="D26" s="90"/>
      <c r="E26" s="90"/>
      <c r="F26" s="90"/>
      <c r="G26" s="90"/>
      <c r="H26" s="90">
        <v>1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>
        <v>1</v>
      </c>
      <c r="V26" s="90"/>
      <c r="W26" s="90"/>
      <c r="X26" s="275">
        <v>3</v>
      </c>
      <c r="Y26" s="263">
        <f t="shared" si="1"/>
        <v>1</v>
      </c>
      <c r="Z26" s="223">
        <v>4</v>
      </c>
    </row>
    <row r="27" spans="1:26">
      <c r="A27" s="210">
        <v>10</v>
      </c>
      <c r="B27" s="280" t="s">
        <v>39</v>
      </c>
      <c r="C27" s="90">
        <v>1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>
        <v>1</v>
      </c>
      <c r="U27" s="90">
        <v>1</v>
      </c>
      <c r="V27" s="90">
        <v>1</v>
      </c>
      <c r="W27" s="90">
        <v>1</v>
      </c>
      <c r="X27" s="275">
        <v>5</v>
      </c>
      <c r="Y27" s="263">
        <f t="shared" si="1"/>
        <v>1</v>
      </c>
      <c r="Z27" s="223">
        <v>6</v>
      </c>
    </row>
    <row r="28" spans="1:26">
      <c r="A28" s="210">
        <v>11</v>
      </c>
      <c r="B28" s="280" t="s">
        <v>41</v>
      </c>
      <c r="C28" s="90">
        <v>1</v>
      </c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>
        <v>1</v>
      </c>
      <c r="V28" s="90"/>
      <c r="W28" s="90"/>
      <c r="X28" s="275">
        <f t="shared" si="0"/>
        <v>2</v>
      </c>
      <c r="Y28" s="263">
        <f t="shared" si="1"/>
        <v>0</v>
      </c>
      <c r="Z28" s="223">
        <v>2</v>
      </c>
    </row>
    <row r="29" spans="1:26" ht="15.6" thickBot="1">
      <c r="A29" s="210">
        <v>12</v>
      </c>
      <c r="B29" s="281" t="s">
        <v>243</v>
      </c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  <c r="W29" s="282">
        <v>2</v>
      </c>
      <c r="X29" s="283">
        <v>2</v>
      </c>
      <c r="Y29" s="263">
        <f t="shared" si="1"/>
        <v>1</v>
      </c>
      <c r="Z29" s="223">
        <v>3</v>
      </c>
    </row>
    <row r="30" spans="1:26">
      <c r="A30" s="210">
        <v>13</v>
      </c>
      <c r="B30" s="285" t="s">
        <v>316</v>
      </c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>
        <v>2</v>
      </c>
      <c r="V30" s="272"/>
      <c r="W30" s="272">
        <v>2</v>
      </c>
      <c r="X30" s="273">
        <v>4</v>
      </c>
      <c r="Y30" s="263">
        <f t="shared" si="1"/>
        <v>-2</v>
      </c>
      <c r="Z30" s="223">
        <v>2</v>
      </c>
    </row>
    <row r="31" spans="1:26">
      <c r="A31" s="210">
        <v>14</v>
      </c>
      <c r="B31" s="326" t="s">
        <v>323</v>
      </c>
      <c r="C31" s="327"/>
      <c r="D31" s="327"/>
      <c r="E31" s="327"/>
      <c r="F31" s="327"/>
      <c r="G31" s="327"/>
      <c r="H31" s="327"/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>
        <v>2</v>
      </c>
      <c r="V31" s="327"/>
      <c r="W31" s="327">
        <v>2</v>
      </c>
      <c r="X31" s="328">
        <v>4</v>
      </c>
      <c r="Y31" s="263"/>
      <c r="Z31" s="223"/>
    </row>
    <row r="32" spans="1:26">
      <c r="A32" s="210">
        <v>15</v>
      </c>
      <c r="B32" s="326" t="s">
        <v>318</v>
      </c>
      <c r="C32" s="327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>
        <v>2</v>
      </c>
      <c r="V32" s="327"/>
      <c r="W32" s="327">
        <v>2</v>
      </c>
      <c r="X32" s="328">
        <v>4</v>
      </c>
      <c r="Y32" s="263"/>
      <c r="Z32" s="223"/>
    </row>
    <row r="33" spans="1:26">
      <c r="A33" s="210">
        <v>16</v>
      </c>
      <c r="B33" s="326" t="s">
        <v>319</v>
      </c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>
        <v>2</v>
      </c>
      <c r="V33" s="327"/>
      <c r="W33" s="327">
        <v>2</v>
      </c>
      <c r="X33" s="328">
        <v>4</v>
      </c>
      <c r="Y33" s="263"/>
      <c r="Z33" s="223"/>
    </row>
    <row r="34" spans="1:26" ht="15.6" thickBot="1">
      <c r="A34" s="210">
        <v>17</v>
      </c>
      <c r="B34" s="286" t="s">
        <v>324</v>
      </c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>
        <v>2</v>
      </c>
      <c r="V34" s="282"/>
      <c r="W34" s="282">
        <v>2</v>
      </c>
      <c r="X34" s="283">
        <v>4</v>
      </c>
      <c r="Y34" s="263">
        <f t="shared" si="1"/>
        <v>-2</v>
      </c>
      <c r="Z34" s="223">
        <v>2</v>
      </c>
    </row>
    <row r="35" spans="1:26">
      <c r="A35" s="210">
        <v>18</v>
      </c>
      <c r="B35" s="287" t="s">
        <v>61</v>
      </c>
      <c r="C35" s="272">
        <v>1</v>
      </c>
      <c r="D35" s="272"/>
      <c r="E35" s="272"/>
      <c r="F35" s="272"/>
      <c r="G35" s="272"/>
      <c r="H35" s="272"/>
      <c r="I35" s="272"/>
      <c r="J35" s="272">
        <v>1</v>
      </c>
      <c r="K35" s="272"/>
      <c r="L35" s="272"/>
      <c r="M35" s="272"/>
      <c r="N35" s="272"/>
      <c r="O35" s="272"/>
      <c r="P35" s="272"/>
      <c r="Q35" s="272">
        <v>1</v>
      </c>
      <c r="R35" s="272"/>
      <c r="S35" s="272"/>
      <c r="T35" s="272"/>
      <c r="U35" s="272">
        <v>1</v>
      </c>
      <c r="V35" s="272"/>
      <c r="W35" s="272">
        <v>1</v>
      </c>
      <c r="X35" s="273">
        <v>5</v>
      </c>
      <c r="Y35" s="263">
        <f t="shared" si="1"/>
        <v>1</v>
      </c>
      <c r="Z35" s="262">
        <v>6</v>
      </c>
    </row>
    <row r="36" spans="1:26">
      <c r="A36" s="210">
        <v>19</v>
      </c>
      <c r="B36" s="288" t="s">
        <v>63</v>
      </c>
      <c r="C36" s="90">
        <v>1</v>
      </c>
      <c r="D36" s="90"/>
      <c r="E36" s="90"/>
      <c r="F36" s="90"/>
      <c r="G36" s="90"/>
      <c r="H36" s="90"/>
      <c r="I36" s="90">
        <v>1</v>
      </c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>
        <v>1</v>
      </c>
      <c r="V36" s="90"/>
      <c r="W36" s="90">
        <v>1</v>
      </c>
      <c r="X36" s="275">
        <v>4</v>
      </c>
      <c r="Y36" s="263">
        <f t="shared" si="1"/>
        <v>0</v>
      </c>
      <c r="Z36" s="262">
        <v>4</v>
      </c>
    </row>
    <row r="37" spans="1:26">
      <c r="A37" s="210">
        <v>20</v>
      </c>
      <c r="B37" s="289" t="s">
        <v>65</v>
      </c>
      <c r="C37" s="90">
        <v>1</v>
      </c>
      <c r="D37" s="90"/>
      <c r="E37" s="90"/>
      <c r="F37" s="90">
        <v>1</v>
      </c>
      <c r="G37" s="90"/>
      <c r="H37" s="90"/>
      <c r="I37" s="90"/>
      <c r="J37" s="90"/>
      <c r="K37" s="90"/>
      <c r="L37" s="90"/>
      <c r="M37" s="90"/>
      <c r="N37" s="90">
        <v>1</v>
      </c>
      <c r="O37" s="90"/>
      <c r="P37" s="90"/>
      <c r="Q37" s="90"/>
      <c r="R37" s="90">
        <v>1</v>
      </c>
      <c r="S37" s="90"/>
      <c r="T37" s="90"/>
      <c r="U37" s="90">
        <v>1</v>
      </c>
      <c r="V37" s="90"/>
      <c r="W37" s="90"/>
      <c r="X37" s="275">
        <v>5</v>
      </c>
      <c r="Y37" s="263">
        <f t="shared" si="1"/>
        <v>2</v>
      </c>
      <c r="Z37" s="262">
        <v>7</v>
      </c>
    </row>
    <row r="38" spans="1:26">
      <c r="A38" s="210">
        <v>21</v>
      </c>
      <c r="B38" s="278" t="s">
        <v>67</v>
      </c>
      <c r="C38" s="90"/>
      <c r="D38" s="90"/>
      <c r="E38" s="90"/>
      <c r="F38" s="90"/>
      <c r="G38" s="90"/>
      <c r="H38" s="90">
        <v>1</v>
      </c>
      <c r="I38" s="90"/>
      <c r="J38" s="90">
        <v>1</v>
      </c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>
        <v>1</v>
      </c>
      <c r="V38" s="90"/>
      <c r="W38" s="90">
        <v>1</v>
      </c>
      <c r="X38" s="275">
        <f t="shared" si="0"/>
        <v>4</v>
      </c>
      <c r="Y38" s="263">
        <f t="shared" si="1"/>
        <v>0</v>
      </c>
      <c r="Z38" s="262">
        <v>4</v>
      </c>
    </row>
    <row r="39" spans="1:26">
      <c r="A39" s="210">
        <v>22</v>
      </c>
      <c r="B39" s="278" t="s">
        <v>69</v>
      </c>
      <c r="C39" s="90">
        <v>1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>
        <v>1</v>
      </c>
      <c r="Q39" s="90"/>
      <c r="R39" s="90"/>
      <c r="S39" s="90"/>
      <c r="T39" s="90">
        <v>2</v>
      </c>
      <c r="U39" s="90"/>
      <c r="V39" s="90"/>
      <c r="W39" s="90">
        <v>1</v>
      </c>
      <c r="X39" s="275">
        <v>5</v>
      </c>
      <c r="Y39" s="263">
        <f t="shared" si="1"/>
        <v>1</v>
      </c>
      <c r="Z39" s="265">
        <v>6</v>
      </c>
    </row>
    <row r="40" spans="1:26">
      <c r="A40" s="210">
        <v>23</v>
      </c>
      <c r="B40" s="278" t="s">
        <v>218</v>
      </c>
      <c r="C40" s="90">
        <v>2</v>
      </c>
      <c r="D40" s="90"/>
      <c r="E40" s="90"/>
      <c r="F40" s="90"/>
      <c r="G40" s="90"/>
      <c r="H40" s="90"/>
      <c r="I40" s="90"/>
      <c r="J40" s="90"/>
      <c r="K40" s="90">
        <v>1</v>
      </c>
      <c r="L40" s="90"/>
      <c r="M40" s="90"/>
      <c r="N40" s="90"/>
      <c r="O40" s="90"/>
      <c r="P40" s="90"/>
      <c r="Q40" s="90"/>
      <c r="R40" s="90"/>
      <c r="S40" s="90"/>
      <c r="T40" s="90"/>
      <c r="U40" s="90">
        <v>2</v>
      </c>
      <c r="V40" s="90"/>
      <c r="W40" s="90"/>
      <c r="X40" s="275">
        <f t="shared" si="0"/>
        <v>5</v>
      </c>
      <c r="Y40" s="263">
        <f t="shared" si="1"/>
        <v>0</v>
      </c>
      <c r="Z40" s="265">
        <v>5</v>
      </c>
    </row>
    <row r="41" spans="1:26">
      <c r="A41" s="210">
        <v>24</v>
      </c>
      <c r="B41" s="290" t="s">
        <v>100</v>
      </c>
      <c r="C41" s="90"/>
      <c r="D41" s="90"/>
      <c r="E41" s="90"/>
      <c r="F41" s="90"/>
      <c r="G41" s="90"/>
      <c r="H41" s="90"/>
      <c r="I41" s="90">
        <v>1</v>
      </c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>
        <v>2</v>
      </c>
      <c r="U41" s="90">
        <v>1</v>
      </c>
      <c r="V41" s="90"/>
      <c r="W41" s="90"/>
      <c r="X41" s="275">
        <f t="shared" si="0"/>
        <v>4</v>
      </c>
      <c r="Y41" s="263">
        <f t="shared" si="1"/>
        <v>0</v>
      </c>
      <c r="Z41" s="265">
        <v>4</v>
      </c>
    </row>
    <row r="42" spans="1:26">
      <c r="A42" s="210">
        <v>25</v>
      </c>
      <c r="B42" s="290" t="s">
        <v>243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>
        <v>2</v>
      </c>
      <c r="X42" s="275">
        <v>2</v>
      </c>
      <c r="Y42" s="263">
        <f t="shared" si="1"/>
        <v>-1</v>
      </c>
      <c r="Z42" s="265">
        <v>1</v>
      </c>
    </row>
    <row r="43" spans="1:26">
      <c r="A43" s="210">
        <v>26</v>
      </c>
      <c r="B43" s="277" t="s">
        <v>73</v>
      </c>
      <c r="C43" s="90">
        <v>1</v>
      </c>
      <c r="D43" s="90"/>
      <c r="E43" s="90"/>
      <c r="F43" s="90"/>
      <c r="G43" s="90"/>
      <c r="H43" s="90">
        <v>1</v>
      </c>
      <c r="I43" s="90"/>
      <c r="J43" s="90"/>
      <c r="K43" s="90"/>
      <c r="L43" s="90"/>
      <c r="M43" s="90"/>
      <c r="N43" s="90"/>
      <c r="O43" s="90"/>
      <c r="P43" s="90">
        <v>1</v>
      </c>
      <c r="Q43" s="90"/>
      <c r="R43" s="90"/>
      <c r="S43" s="90"/>
      <c r="T43" s="90"/>
      <c r="U43" s="90">
        <v>1</v>
      </c>
      <c r="V43" s="90"/>
      <c r="W43" s="90"/>
      <c r="X43" s="275">
        <v>4</v>
      </c>
      <c r="Y43" s="263">
        <f t="shared" si="1"/>
        <v>1</v>
      </c>
      <c r="Z43" s="262">
        <v>5</v>
      </c>
    </row>
    <row r="44" spans="1:26" ht="15.6" thickBot="1">
      <c r="A44" s="210">
        <v>27</v>
      </c>
      <c r="B44" s="291" t="s">
        <v>207</v>
      </c>
      <c r="C44" s="282">
        <v>1</v>
      </c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>
        <v>2</v>
      </c>
      <c r="W44" s="282">
        <v>1</v>
      </c>
      <c r="X44" s="283">
        <v>4</v>
      </c>
      <c r="Y44" s="263">
        <f t="shared" si="1"/>
        <v>-1</v>
      </c>
      <c r="Z44" s="262">
        <v>3</v>
      </c>
    </row>
    <row r="45" spans="1:26">
      <c r="A45" s="210">
        <v>28</v>
      </c>
      <c r="B45" s="292" t="s">
        <v>76</v>
      </c>
      <c r="C45" s="272">
        <v>1</v>
      </c>
      <c r="D45" s="272"/>
      <c r="E45" s="272"/>
      <c r="F45" s="272"/>
      <c r="G45" s="272"/>
      <c r="H45" s="272"/>
      <c r="I45" s="272">
        <v>1</v>
      </c>
      <c r="J45" s="272">
        <v>1</v>
      </c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>
        <v>1</v>
      </c>
      <c r="V45" s="272"/>
      <c r="W45" s="272"/>
      <c r="X45" s="273">
        <f t="shared" si="0"/>
        <v>4</v>
      </c>
      <c r="Y45" s="263">
        <f t="shared" si="1"/>
        <v>0</v>
      </c>
      <c r="Z45" s="262">
        <v>4</v>
      </c>
    </row>
    <row r="46" spans="1:26">
      <c r="A46" s="210">
        <v>29</v>
      </c>
      <c r="B46" s="277" t="s">
        <v>77</v>
      </c>
      <c r="C46" s="90">
        <v>1</v>
      </c>
      <c r="D46" s="90"/>
      <c r="E46" s="90"/>
      <c r="F46" s="90"/>
      <c r="G46" s="90"/>
      <c r="H46" s="90"/>
      <c r="I46" s="90">
        <v>1</v>
      </c>
      <c r="J46" s="90">
        <v>1</v>
      </c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>
        <v>1</v>
      </c>
      <c r="V46" s="90"/>
      <c r="W46" s="90">
        <v>1</v>
      </c>
      <c r="X46" s="275">
        <f t="shared" si="0"/>
        <v>5</v>
      </c>
      <c r="Y46" s="263">
        <f t="shared" si="1"/>
        <v>-1</v>
      </c>
      <c r="Z46" s="262">
        <v>4</v>
      </c>
    </row>
    <row r="47" spans="1:26">
      <c r="A47" s="210">
        <v>30</v>
      </c>
      <c r="B47" s="277" t="s">
        <v>421</v>
      </c>
      <c r="C47" s="90">
        <v>1</v>
      </c>
      <c r="D47" s="90"/>
      <c r="E47" s="90"/>
      <c r="F47" s="90"/>
      <c r="G47" s="90"/>
      <c r="H47" s="90">
        <v>1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>
        <v>1</v>
      </c>
      <c r="V47" s="90"/>
      <c r="W47" s="90">
        <v>1</v>
      </c>
      <c r="X47" s="275">
        <v>4</v>
      </c>
      <c r="Y47" s="263">
        <f t="shared" si="1"/>
        <v>-1</v>
      </c>
      <c r="Z47" s="266">
        <v>3</v>
      </c>
    </row>
    <row r="48" spans="1:26">
      <c r="A48" s="210">
        <v>31</v>
      </c>
      <c r="B48" s="277" t="s">
        <v>80</v>
      </c>
      <c r="C48" s="90">
        <v>1</v>
      </c>
      <c r="D48" s="90"/>
      <c r="E48" s="90"/>
      <c r="F48" s="90"/>
      <c r="G48" s="90"/>
      <c r="H48" s="90">
        <v>1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>
        <v>1</v>
      </c>
      <c r="V48" s="90"/>
      <c r="W48" s="90">
        <v>1</v>
      </c>
      <c r="X48" s="275">
        <v>4</v>
      </c>
      <c r="Y48" s="263">
        <f t="shared" si="1"/>
        <v>-1</v>
      </c>
      <c r="Z48" s="266">
        <v>3</v>
      </c>
    </row>
    <row r="49" spans="1:26">
      <c r="A49" s="210">
        <v>32</v>
      </c>
      <c r="B49" s="277" t="s">
        <v>325</v>
      </c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>
        <v>2</v>
      </c>
      <c r="V49" s="90"/>
      <c r="W49" s="90">
        <v>2</v>
      </c>
      <c r="X49" s="275">
        <v>4</v>
      </c>
      <c r="Y49" s="263"/>
      <c r="Z49" s="266"/>
    </row>
    <row r="50" spans="1:26">
      <c r="A50" s="210">
        <v>33</v>
      </c>
      <c r="B50" s="277" t="s">
        <v>323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>
        <v>2</v>
      </c>
      <c r="V50" s="90"/>
      <c r="W50" s="90">
        <v>2</v>
      </c>
      <c r="X50" s="275">
        <v>4</v>
      </c>
      <c r="Y50" s="263"/>
      <c r="Z50" s="266"/>
    </row>
    <row r="51" spans="1:26">
      <c r="A51" s="210">
        <v>34</v>
      </c>
      <c r="B51" s="277" t="s">
        <v>318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>
        <v>2</v>
      </c>
      <c r="V51" s="90"/>
      <c r="W51" s="90">
        <v>2</v>
      </c>
      <c r="X51" s="275">
        <v>4</v>
      </c>
      <c r="Y51" s="263"/>
      <c r="Z51" s="266"/>
    </row>
    <row r="52" spans="1:26">
      <c r="A52" s="210">
        <v>35</v>
      </c>
      <c r="B52" s="277" t="s">
        <v>326</v>
      </c>
      <c r="C52" s="90">
        <v>1</v>
      </c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>
        <v>2</v>
      </c>
      <c r="V52" s="90"/>
      <c r="W52" s="90">
        <v>2</v>
      </c>
      <c r="X52" s="275">
        <f t="shared" si="0"/>
        <v>5</v>
      </c>
      <c r="Y52" s="263">
        <f t="shared" si="1"/>
        <v>-3</v>
      </c>
      <c r="Z52" s="262">
        <v>2</v>
      </c>
    </row>
    <row r="53" spans="1:26">
      <c r="A53" s="210">
        <v>36</v>
      </c>
      <c r="B53" s="277" t="s">
        <v>327</v>
      </c>
      <c r="C53" s="90">
        <v>1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>
        <v>2</v>
      </c>
      <c r="V53" s="90"/>
      <c r="W53" s="90">
        <v>2</v>
      </c>
      <c r="X53" s="275">
        <f t="shared" si="0"/>
        <v>5</v>
      </c>
      <c r="Y53" s="263">
        <f t="shared" si="1"/>
        <v>-3</v>
      </c>
      <c r="Z53" s="262">
        <v>2</v>
      </c>
    </row>
    <row r="54" spans="1:26">
      <c r="A54" s="210">
        <v>37</v>
      </c>
      <c r="B54" s="277" t="s">
        <v>112</v>
      </c>
      <c r="C54" s="90"/>
      <c r="D54" s="90"/>
      <c r="E54" s="90"/>
      <c r="F54" s="90"/>
      <c r="G54" s="90"/>
      <c r="H54" s="90">
        <v>1</v>
      </c>
      <c r="I54" s="90"/>
      <c r="J54" s="90"/>
      <c r="K54" s="90"/>
      <c r="L54" s="90">
        <v>1</v>
      </c>
      <c r="M54" s="90"/>
      <c r="N54" s="90"/>
      <c r="O54" s="90"/>
      <c r="P54" s="90"/>
      <c r="Q54" s="90"/>
      <c r="R54" s="90"/>
      <c r="S54" s="90"/>
      <c r="T54" s="90">
        <v>1</v>
      </c>
      <c r="U54" s="90">
        <v>1</v>
      </c>
      <c r="V54" s="90"/>
      <c r="W54" s="90"/>
      <c r="X54" s="275">
        <f t="shared" si="0"/>
        <v>4</v>
      </c>
      <c r="Y54" s="263">
        <f t="shared" si="1"/>
        <v>0</v>
      </c>
      <c r="Z54" s="262">
        <v>4</v>
      </c>
    </row>
    <row r="55" spans="1:26" ht="15.6" thickBot="1">
      <c r="A55" s="210">
        <v>38</v>
      </c>
      <c r="B55" s="293" t="s">
        <v>253</v>
      </c>
      <c r="C55" s="282"/>
      <c r="D55" s="282"/>
      <c r="E55" s="282"/>
      <c r="F55" s="282"/>
      <c r="G55" s="282"/>
      <c r="H55" s="282">
        <v>1</v>
      </c>
      <c r="I55" s="282"/>
      <c r="J55" s="282"/>
      <c r="K55" s="282"/>
      <c r="L55" s="282">
        <v>1</v>
      </c>
      <c r="M55" s="282"/>
      <c r="N55" s="282"/>
      <c r="O55" s="282"/>
      <c r="P55" s="282"/>
      <c r="Q55" s="282"/>
      <c r="R55" s="282"/>
      <c r="S55" s="282"/>
      <c r="T55" s="282">
        <v>1</v>
      </c>
      <c r="U55" s="282">
        <v>1</v>
      </c>
      <c r="V55" s="282"/>
      <c r="W55" s="282"/>
      <c r="X55" s="283">
        <f t="shared" si="0"/>
        <v>4</v>
      </c>
      <c r="Y55" s="263">
        <f t="shared" si="1"/>
        <v>0</v>
      </c>
      <c r="Z55" s="262">
        <v>4</v>
      </c>
    </row>
    <row r="56" spans="1:26">
      <c r="A56" s="210">
        <v>39</v>
      </c>
      <c r="B56" s="294" t="s">
        <v>111</v>
      </c>
      <c r="C56" s="272">
        <v>1</v>
      </c>
      <c r="D56" s="272"/>
      <c r="E56" s="272">
        <v>1</v>
      </c>
      <c r="F56" s="272"/>
      <c r="G56" s="272"/>
      <c r="H56" s="272"/>
      <c r="I56" s="272"/>
      <c r="J56" s="272"/>
      <c r="K56" s="272">
        <v>1</v>
      </c>
      <c r="L56" s="272"/>
      <c r="M56" s="272"/>
      <c r="N56" s="272">
        <v>1</v>
      </c>
      <c r="O56" s="272"/>
      <c r="P56" s="272"/>
      <c r="Q56" s="272"/>
      <c r="R56" s="272"/>
      <c r="S56" s="272"/>
      <c r="T56" s="272"/>
      <c r="U56" s="272">
        <v>1</v>
      </c>
      <c r="V56" s="272"/>
      <c r="W56" s="272"/>
      <c r="X56" s="273">
        <v>5</v>
      </c>
      <c r="Y56" s="263">
        <f t="shared" si="1"/>
        <v>1</v>
      </c>
      <c r="Z56" s="223">
        <v>6</v>
      </c>
    </row>
    <row r="57" spans="1:26">
      <c r="A57" s="210">
        <v>40</v>
      </c>
      <c r="B57" s="295" t="s">
        <v>93</v>
      </c>
      <c r="C57" s="90">
        <v>1</v>
      </c>
      <c r="D57" s="90"/>
      <c r="E57" s="90"/>
      <c r="F57" s="90"/>
      <c r="G57" s="90"/>
      <c r="H57" s="90"/>
      <c r="I57" s="90">
        <v>1</v>
      </c>
      <c r="J57" s="90"/>
      <c r="K57" s="90"/>
      <c r="L57" s="90"/>
      <c r="M57" s="90"/>
      <c r="N57" s="90"/>
      <c r="O57" s="90"/>
      <c r="P57" s="90"/>
      <c r="Q57" s="90"/>
      <c r="R57" s="90"/>
      <c r="S57" s="90">
        <v>1</v>
      </c>
      <c r="T57" s="90">
        <v>1</v>
      </c>
      <c r="U57" s="90">
        <v>1</v>
      </c>
      <c r="V57" s="90"/>
      <c r="W57" s="90"/>
      <c r="X57" s="275">
        <f t="shared" si="0"/>
        <v>5</v>
      </c>
      <c r="Y57" s="263">
        <f t="shared" si="1"/>
        <v>0</v>
      </c>
      <c r="Z57" s="223">
        <v>5</v>
      </c>
    </row>
    <row r="58" spans="1:26" ht="21">
      <c r="A58" s="210">
        <v>41</v>
      </c>
      <c r="B58" s="296" t="s">
        <v>95</v>
      </c>
      <c r="C58" s="90">
        <v>1</v>
      </c>
      <c r="D58" s="90"/>
      <c r="E58" s="90"/>
      <c r="F58" s="90"/>
      <c r="G58" s="90"/>
      <c r="H58" s="90"/>
      <c r="I58" s="90"/>
      <c r="J58" s="90">
        <v>1</v>
      </c>
      <c r="K58" s="90"/>
      <c r="L58" s="90"/>
      <c r="M58" s="90"/>
      <c r="N58" s="90"/>
      <c r="O58" s="90"/>
      <c r="P58" s="90"/>
      <c r="Q58" s="90"/>
      <c r="R58" s="90">
        <v>1</v>
      </c>
      <c r="S58" s="90">
        <v>1</v>
      </c>
      <c r="T58" s="90"/>
      <c r="U58" s="90">
        <v>1</v>
      </c>
      <c r="V58" s="90"/>
      <c r="W58" s="90"/>
      <c r="X58" s="275">
        <f t="shared" si="0"/>
        <v>5</v>
      </c>
      <c r="Y58" s="263">
        <f t="shared" si="1"/>
        <v>0</v>
      </c>
      <c r="Z58" s="223">
        <v>5</v>
      </c>
    </row>
    <row r="59" spans="1:26">
      <c r="A59" s="210">
        <v>42</v>
      </c>
      <c r="B59" s="280" t="s">
        <v>208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>
        <v>1</v>
      </c>
      <c r="S59" s="90"/>
      <c r="T59" s="90"/>
      <c r="U59" s="90">
        <v>1</v>
      </c>
      <c r="V59" s="90"/>
      <c r="W59" s="90">
        <v>1</v>
      </c>
      <c r="X59" s="275">
        <f t="shared" si="0"/>
        <v>3</v>
      </c>
      <c r="Y59" s="263">
        <f t="shared" si="1"/>
        <v>0</v>
      </c>
      <c r="Z59" s="223">
        <v>3</v>
      </c>
    </row>
    <row r="60" spans="1:26">
      <c r="A60" s="210">
        <v>43</v>
      </c>
      <c r="B60" s="297" t="s">
        <v>97</v>
      </c>
      <c r="C60" s="90">
        <v>1</v>
      </c>
      <c r="D60" s="90"/>
      <c r="E60" s="90"/>
      <c r="F60" s="90"/>
      <c r="G60" s="90"/>
      <c r="H60" s="90"/>
      <c r="I60" s="90"/>
      <c r="J60" s="90">
        <v>1</v>
      </c>
      <c r="K60" s="90"/>
      <c r="L60" s="90"/>
      <c r="M60" s="90"/>
      <c r="N60" s="90"/>
      <c r="O60" s="90"/>
      <c r="P60" s="90"/>
      <c r="Q60" s="90"/>
      <c r="R60" s="90"/>
      <c r="S60" s="90"/>
      <c r="T60" s="90">
        <v>2</v>
      </c>
      <c r="U60" s="90">
        <v>1</v>
      </c>
      <c r="V60" s="90"/>
      <c r="W60" s="90"/>
      <c r="X60" s="275">
        <f t="shared" si="0"/>
        <v>5</v>
      </c>
      <c r="Y60" s="263">
        <f t="shared" si="1"/>
        <v>0</v>
      </c>
      <c r="Z60" s="223">
        <v>5</v>
      </c>
    </row>
    <row r="61" spans="1:26">
      <c r="A61" s="210">
        <v>44</v>
      </c>
      <c r="B61" s="295" t="s">
        <v>219</v>
      </c>
      <c r="C61" s="90"/>
      <c r="D61" s="90"/>
      <c r="E61" s="90"/>
      <c r="F61" s="90"/>
      <c r="G61" s="90"/>
      <c r="H61" s="90"/>
      <c r="I61" s="90">
        <v>1</v>
      </c>
      <c r="J61" s="90"/>
      <c r="K61" s="90"/>
      <c r="L61" s="90"/>
      <c r="M61" s="90"/>
      <c r="N61" s="90"/>
      <c r="O61" s="90">
        <v>1</v>
      </c>
      <c r="P61" s="90"/>
      <c r="Q61" s="90"/>
      <c r="R61" s="90"/>
      <c r="S61" s="90"/>
      <c r="T61" s="90">
        <v>1</v>
      </c>
      <c r="U61" s="90">
        <v>1</v>
      </c>
      <c r="V61" s="90"/>
      <c r="W61" s="90"/>
      <c r="X61" s="275">
        <f t="shared" si="0"/>
        <v>4</v>
      </c>
      <c r="Y61" s="263">
        <f t="shared" si="1"/>
        <v>0</v>
      </c>
      <c r="Z61" s="223">
        <v>4</v>
      </c>
    </row>
    <row r="62" spans="1:26">
      <c r="A62" s="210">
        <v>45</v>
      </c>
      <c r="B62" s="298" t="s">
        <v>72</v>
      </c>
      <c r="C62" s="90"/>
      <c r="D62" s="90"/>
      <c r="E62" s="90"/>
      <c r="F62" s="90"/>
      <c r="G62" s="90">
        <v>1</v>
      </c>
      <c r="H62" s="90"/>
      <c r="I62" s="90">
        <v>1</v>
      </c>
      <c r="J62" s="90"/>
      <c r="K62" s="90"/>
      <c r="L62" s="90"/>
      <c r="M62" s="90"/>
      <c r="N62" s="90"/>
      <c r="O62" s="90"/>
      <c r="P62" s="90"/>
      <c r="Q62" s="90"/>
      <c r="R62" s="90">
        <v>1</v>
      </c>
      <c r="S62" s="90"/>
      <c r="T62" s="90"/>
      <c r="U62" s="90">
        <v>1</v>
      </c>
      <c r="V62" s="90"/>
      <c r="W62" s="90"/>
      <c r="X62" s="275">
        <f t="shared" si="0"/>
        <v>4</v>
      </c>
      <c r="Y62" s="263">
        <f t="shared" si="1"/>
        <v>0</v>
      </c>
      <c r="Z62" s="223">
        <v>4</v>
      </c>
    </row>
    <row r="63" spans="1:26">
      <c r="A63" s="210">
        <v>46</v>
      </c>
      <c r="B63" s="299" t="s">
        <v>101</v>
      </c>
      <c r="C63" s="90">
        <v>1</v>
      </c>
      <c r="D63" s="90"/>
      <c r="E63" s="90"/>
      <c r="F63" s="90"/>
      <c r="G63" s="90"/>
      <c r="H63" s="90"/>
      <c r="I63" s="90"/>
      <c r="J63" s="90">
        <v>1</v>
      </c>
      <c r="K63" s="90"/>
      <c r="L63" s="90"/>
      <c r="M63" s="90"/>
      <c r="N63" s="90"/>
      <c r="O63" s="90"/>
      <c r="P63" s="90"/>
      <c r="Q63" s="90"/>
      <c r="R63" s="90"/>
      <c r="S63" s="90"/>
      <c r="T63" s="90">
        <v>1</v>
      </c>
      <c r="U63" s="90">
        <v>1</v>
      </c>
      <c r="V63" s="90"/>
      <c r="W63" s="90"/>
      <c r="X63" s="275">
        <v>4</v>
      </c>
      <c r="Y63" s="263">
        <f t="shared" si="1"/>
        <v>1</v>
      </c>
      <c r="Z63" s="223">
        <v>5</v>
      </c>
    </row>
    <row r="64" spans="1:26" ht="15.6" thickBot="1">
      <c r="A64" s="210">
        <v>47</v>
      </c>
      <c r="B64" s="300" t="s">
        <v>103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>
        <v>2</v>
      </c>
      <c r="V64" s="282"/>
      <c r="W64" s="282"/>
      <c r="X64" s="283">
        <f t="shared" si="0"/>
        <v>2</v>
      </c>
      <c r="Y64" s="263">
        <f t="shared" si="1"/>
        <v>0</v>
      </c>
      <c r="Z64" s="267">
        <v>2</v>
      </c>
    </row>
    <row r="65" spans="1:26">
      <c r="A65" s="210">
        <v>48</v>
      </c>
      <c r="B65" s="302" t="s">
        <v>220</v>
      </c>
      <c r="C65" s="272">
        <v>1</v>
      </c>
      <c r="D65" s="272"/>
      <c r="E65" s="272"/>
      <c r="F65" s="272">
        <v>1</v>
      </c>
      <c r="G65" s="272"/>
      <c r="H65" s="272"/>
      <c r="I65" s="272"/>
      <c r="J65" s="272"/>
      <c r="K65" s="272"/>
      <c r="L65" s="272"/>
      <c r="M65" s="272"/>
      <c r="N65" s="272">
        <v>1</v>
      </c>
      <c r="O65" s="272"/>
      <c r="P65" s="272"/>
      <c r="Q65" s="272"/>
      <c r="R65" s="272"/>
      <c r="S65" s="272"/>
      <c r="T65" s="272"/>
      <c r="U65" s="272">
        <v>1</v>
      </c>
      <c r="V65" s="272"/>
      <c r="W65" s="272"/>
      <c r="X65" s="273">
        <f t="shared" si="0"/>
        <v>4</v>
      </c>
      <c r="Y65" s="263">
        <f t="shared" si="1"/>
        <v>0</v>
      </c>
      <c r="Z65" s="268">
        <v>4</v>
      </c>
    </row>
    <row r="66" spans="1:26">
      <c r="A66" s="210">
        <v>49</v>
      </c>
      <c r="B66" s="303" t="s">
        <v>85</v>
      </c>
      <c r="C66" s="90">
        <v>1</v>
      </c>
      <c r="D66" s="90"/>
      <c r="E66" s="90"/>
      <c r="F66" s="90"/>
      <c r="G66" s="90"/>
      <c r="H66" s="90"/>
      <c r="I66" s="90"/>
      <c r="J66" s="90">
        <v>1</v>
      </c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>
        <v>1</v>
      </c>
      <c r="W66" s="90">
        <v>1</v>
      </c>
      <c r="X66" s="275">
        <f t="shared" si="0"/>
        <v>4</v>
      </c>
      <c r="Y66" s="263">
        <f t="shared" si="1"/>
        <v>0</v>
      </c>
      <c r="Z66" s="268">
        <v>4</v>
      </c>
    </row>
    <row r="67" spans="1:26">
      <c r="A67" s="210">
        <v>50</v>
      </c>
      <c r="B67" s="303" t="s">
        <v>107</v>
      </c>
      <c r="C67" s="90"/>
      <c r="D67" s="90">
        <v>1</v>
      </c>
      <c r="E67" s="90"/>
      <c r="F67" s="90"/>
      <c r="G67" s="90">
        <v>1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>
        <v>1</v>
      </c>
      <c r="V67" s="90"/>
      <c r="W67" s="90">
        <v>1</v>
      </c>
      <c r="X67" s="275">
        <v>4</v>
      </c>
      <c r="Y67" s="263">
        <f t="shared" si="1"/>
        <v>-1</v>
      </c>
      <c r="Z67" s="223">
        <v>3</v>
      </c>
    </row>
    <row r="68" spans="1:26">
      <c r="A68" s="210">
        <v>51</v>
      </c>
      <c r="B68" s="304" t="s">
        <v>109</v>
      </c>
      <c r="C68" s="90"/>
      <c r="D68" s="90">
        <v>1</v>
      </c>
      <c r="E68" s="90"/>
      <c r="F68" s="90"/>
      <c r="G68" s="90">
        <v>1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>
        <v>1</v>
      </c>
      <c r="V68" s="90"/>
      <c r="W68" s="90">
        <v>1</v>
      </c>
      <c r="X68" s="275">
        <v>4</v>
      </c>
      <c r="Y68" s="263">
        <f t="shared" si="1"/>
        <v>-1</v>
      </c>
      <c r="Z68" s="223">
        <v>3</v>
      </c>
    </row>
    <row r="69" spans="1:26">
      <c r="A69" s="210">
        <v>52</v>
      </c>
      <c r="B69" s="304" t="s">
        <v>92</v>
      </c>
      <c r="C69" s="90">
        <v>1</v>
      </c>
      <c r="D69" s="90"/>
      <c r="E69" s="90"/>
      <c r="F69" s="90">
        <v>1</v>
      </c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>
        <v>1</v>
      </c>
      <c r="V69" s="90"/>
      <c r="W69" s="90">
        <v>1</v>
      </c>
      <c r="X69" s="275">
        <f t="shared" si="0"/>
        <v>4</v>
      </c>
      <c r="Y69" s="263">
        <f t="shared" si="1"/>
        <v>0</v>
      </c>
      <c r="Z69" s="268">
        <v>4</v>
      </c>
    </row>
    <row r="70" spans="1:26">
      <c r="A70" s="210">
        <v>53</v>
      </c>
      <c r="B70" s="304" t="s">
        <v>222</v>
      </c>
      <c r="C70" s="90">
        <v>1</v>
      </c>
      <c r="D70" s="90"/>
      <c r="E70" s="90"/>
      <c r="F70" s="90"/>
      <c r="G70" s="90"/>
      <c r="H70" s="90">
        <v>1</v>
      </c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>
        <v>1</v>
      </c>
      <c r="V70" s="90"/>
      <c r="W70" s="90">
        <v>1</v>
      </c>
      <c r="X70" s="275">
        <f t="shared" si="0"/>
        <v>4</v>
      </c>
      <c r="Y70" s="263">
        <f t="shared" si="1"/>
        <v>0</v>
      </c>
      <c r="Z70" s="268">
        <v>4</v>
      </c>
    </row>
    <row r="71" spans="1:26">
      <c r="A71" s="210">
        <v>54</v>
      </c>
      <c r="B71" s="304" t="s">
        <v>84</v>
      </c>
      <c r="C71" s="90">
        <v>1</v>
      </c>
      <c r="D71" s="90"/>
      <c r="E71" s="90"/>
      <c r="F71" s="90"/>
      <c r="G71" s="90"/>
      <c r="H71" s="90">
        <v>1</v>
      </c>
      <c r="I71" s="90">
        <v>1</v>
      </c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>
        <v>1</v>
      </c>
      <c r="U71" s="90">
        <v>1</v>
      </c>
      <c r="V71" s="90"/>
      <c r="W71" s="90"/>
      <c r="X71" s="275">
        <f t="shared" si="0"/>
        <v>5</v>
      </c>
      <c r="Y71" s="263">
        <f t="shared" si="1"/>
        <v>0</v>
      </c>
      <c r="Z71" s="268">
        <v>5</v>
      </c>
    </row>
    <row r="72" spans="1:26">
      <c r="A72" s="210">
        <v>55</v>
      </c>
      <c r="B72" s="304" t="s">
        <v>226</v>
      </c>
      <c r="C72" s="90"/>
      <c r="D72" s="90">
        <v>1</v>
      </c>
      <c r="E72" s="90"/>
      <c r="F72" s="90"/>
      <c r="G72" s="90">
        <v>1</v>
      </c>
      <c r="H72" s="90">
        <v>1</v>
      </c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>
        <v>1</v>
      </c>
      <c r="U72" s="90">
        <v>1</v>
      </c>
      <c r="V72" s="90"/>
      <c r="W72" s="90"/>
      <c r="X72" s="275">
        <f t="shared" si="0"/>
        <v>5</v>
      </c>
      <c r="Y72" s="263">
        <f t="shared" si="1"/>
        <v>0</v>
      </c>
      <c r="Z72" s="268">
        <v>5</v>
      </c>
    </row>
    <row r="73" spans="1:26">
      <c r="A73" s="210">
        <v>57</v>
      </c>
      <c r="B73" s="290" t="s">
        <v>113</v>
      </c>
      <c r="C73" s="90"/>
      <c r="D73" s="90"/>
      <c r="E73" s="90"/>
      <c r="F73" s="90"/>
      <c r="G73" s="90"/>
      <c r="H73" s="90">
        <v>1</v>
      </c>
      <c r="I73" s="90"/>
      <c r="J73" s="90"/>
      <c r="K73" s="90"/>
      <c r="L73" s="90">
        <v>1</v>
      </c>
      <c r="M73" s="90">
        <v>1</v>
      </c>
      <c r="N73" s="90"/>
      <c r="O73" s="90"/>
      <c r="P73" s="90"/>
      <c r="Q73" s="90"/>
      <c r="R73" s="90"/>
      <c r="S73" s="90"/>
      <c r="T73" s="90"/>
      <c r="U73" s="90">
        <v>1</v>
      </c>
      <c r="V73" s="90"/>
      <c r="W73" s="90">
        <v>1</v>
      </c>
      <c r="X73" s="275">
        <f t="shared" si="0"/>
        <v>5</v>
      </c>
      <c r="Y73" s="263">
        <f t="shared" si="1"/>
        <v>0</v>
      </c>
      <c r="Z73" s="268">
        <v>5</v>
      </c>
    </row>
    <row r="74" spans="1:26" ht="15.6" thickBot="1">
      <c r="A74" s="210">
        <v>58</v>
      </c>
      <c r="B74" s="305" t="s">
        <v>115</v>
      </c>
      <c r="C74" s="282"/>
      <c r="D74" s="282"/>
      <c r="E74" s="282"/>
      <c r="F74" s="282"/>
      <c r="G74" s="282"/>
      <c r="H74" s="282"/>
      <c r="I74" s="282">
        <v>1</v>
      </c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>
        <v>1</v>
      </c>
      <c r="U74" s="282"/>
      <c r="V74" s="282">
        <v>2</v>
      </c>
      <c r="W74" s="282">
        <v>1</v>
      </c>
      <c r="X74" s="283">
        <v>5</v>
      </c>
      <c r="Y74" s="263">
        <f t="shared" si="1"/>
        <v>0</v>
      </c>
      <c r="Z74" s="268">
        <v>5</v>
      </c>
    </row>
    <row r="75" spans="1:26">
      <c r="A75" s="90">
        <v>59</v>
      </c>
      <c r="B75" s="301" t="s">
        <v>118</v>
      </c>
      <c r="C75" s="270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270">
        <v>1</v>
      </c>
      <c r="T75" s="270"/>
      <c r="U75" s="270">
        <v>1</v>
      </c>
      <c r="V75" s="270"/>
      <c r="W75" s="270"/>
      <c r="X75" s="270">
        <f t="shared" si="0"/>
        <v>2</v>
      </c>
      <c r="Y75" s="263">
        <f t="shared" si="1"/>
        <v>0</v>
      </c>
      <c r="Z75" s="268">
        <v>2</v>
      </c>
    </row>
    <row r="76" spans="1:26">
      <c r="A76" s="90">
        <v>60</v>
      </c>
      <c r="B76" s="258" t="s">
        <v>241</v>
      </c>
      <c r="C76" s="90"/>
      <c r="D76" s="90"/>
      <c r="E76" s="90"/>
      <c r="F76" s="90"/>
      <c r="G76" s="90">
        <v>1</v>
      </c>
      <c r="H76" s="90"/>
      <c r="I76" s="90"/>
      <c r="J76" s="90"/>
      <c r="K76" s="90"/>
      <c r="L76" s="90"/>
      <c r="M76" s="90">
        <v>1</v>
      </c>
      <c r="N76" s="90"/>
      <c r="O76" s="90"/>
      <c r="P76" s="90"/>
      <c r="Q76" s="90"/>
      <c r="R76" s="90"/>
      <c r="S76" s="90">
        <v>1</v>
      </c>
      <c r="T76" s="90"/>
      <c r="U76" s="90"/>
      <c r="V76" s="90"/>
      <c r="W76" s="90"/>
      <c r="X76" s="90">
        <f t="shared" si="0"/>
        <v>3</v>
      </c>
      <c r="Y76" s="263">
        <f t="shared" si="1"/>
        <v>0</v>
      </c>
      <c r="Z76" s="268">
        <v>3</v>
      </c>
    </row>
    <row r="77" spans="1:26">
      <c r="A77" s="90"/>
      <c r="B77" s="203" t="s">
        <v>161</v>
      </c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>
        <f>SUM(X18:X76)-SUM(X45:X48,X54:X55,X65:X74)/2-SUM(X75:X76)</f>
        <v>205.5</v>
      </c>
      <c r="Y77" s="261"/>
    </row>
    <row r="79" spans="1:26">
      <c r="A79" s="444" t="s">
        <v>195</v>
      </c>
      <c r="B79" s="444"/>
      <c r="C79" s="444"/>
      <c r="D79" s="88"/>
      <c r="E79" s="88"/>
      <c r="F79" s="88"/>
      <c r="G79" s="444" t="s">
        <v>196</v>
      </c>
      <c r="H79" s="444"/>
      <c r="I79" s="444"/>
      <c r="J79" s="444" t="s">
        <v>197</v>
      </c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444"/>
      <c r="X79" s="444"/>
      <c r="Y79" s="88"/>
    </row>
    <row r="80" spans="1:26">
      <c r="A80" s="444" t="s">
        <v>198</v>
      </c>
      <c r="B80" s="444"/>
      <c r="C80" s="444"/>
      <c r="D80" s="88"/>
      <c r="E80" s="88"/>
      <c r="F80" s="88"/>
      <c r="G80" s="444" t="s">
        <v>175</v>
      </c>
      <c r="H80" s="444"/>
      <c r="I80" s="444"/>
      <c r="J80" s="444" t="s">
        <v>212</v>
      </c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444"/>
      <c r="X80" s="444"/>
      <c r="Y80" s="88"/>
    </row>
    <row r="81" spans="1:25">
      <c r="A81" s="444" t="s">
        <v>199</v>
      </c>
      <c r="B81" s="444"/>
      <c r="C81" s="444"/>
      <c r="D81" s="88"/>
      <c r="E81" s="88"/>
      <c r="F81" s="88"/>
      <c r="G81" s="444" t="s">
        <v>200</v>
      </c>
      <c r="H81" s="444"/>
      <c r="I81" s="444"/>
      <c r="J81" s="444"/>
      <c r="K81" s="444"/>
      <c r="L81" s="444"/>
      <c r="M81" s="444"/>
      <c r="N81" s="444"/>
      <c r="O81" s="444"/>
      <c r="P81" s="444"/>
      <c r="Q81" s="444"/>
      <c r="R81" s="444"/>
      <c r="S81" s="444"/>
      <c r="T81" s="444"/>
      <c r="U81" s="444"/>
      <c r="V81" s="444"/>
      <c r="W81" s="444"/>
      <c r="X81" s="444"/>
      <c r="Y81" s="88"/>
    </row>
  </sheetData>
  <mergeCells count="19">
    <mergeCell ref="J80:X80"/>
    <mergeCell ref="J81:X81"/>
    <mergeCell ref="B4:X4"/>
    <mergeCell ref="A3:X3"/>
    <mergeCell ref="B16:B17"/>
    <mergeCell ref="A79:C79"/>
    <mergeCell ref="G79:I79"/>
    <mergeCell ref="J79:X79"/>
    <mergeCell ref="A14:X14"/>
    <mergeCell ref="A11:C11"/>
    <mergeCell ref="A7:X7"/>
    <mergeCell ref="G12:I12"/>
    <mergeCell ref="C16:X16"/>
    <mergeCell ref="A16:A17"/>
    <mergeCell ref="A2:C2"/>
    <mergeCell ref="A80:C80"/>
    <mergeCell ref="A81:C81"/>
    <mergeCell ref="G80:I80"/>
    <mergeCell ref="G81:I81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B2879-B3E6-4FDB-879F-40DDCB0BB97F}">
  <dimension ref="A1:Y21"/>
  <sheetViews>
    <sheetView tabSelected="1" topLeftCell="A10" zoomScale="70" zoomScaleNormal="70" workbookViewId="0">
      <selection activeCell="D16" sqref="D16"/>
    </sheetView>
  </sheetViews>
  <sheetFormatPr defaultRowHeight="15"/>
  <cols>
    <col min="1" max="1" width="5.1796875" customWidth="1"/>
    <col min="2" max="2" width="20.90625" customWidth="1"/>
    <col min="3" max="3" width="15.1796875" customWidth="1"/>
    <col min="4" max="4" width="14.81640625" customWidth="1"/>
    <col min="5" max="5" width="23" customWidth="1"/>
  </cols>
  <sheetData>
    <row r="1" spans="1:15">
      <c r="A1" s="331" t="s">
        <v>338</v>
      </c>
      <c r="B1" s="333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 ht="15.6">
      <c r="A2" s="458" t="s">
        <v>342</v>
      </c>
      <c r="B2" s="459"/>
      <c r="C2" s="334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1"/>
    </row>
    <row r="3" spans="1:15">
      <c r="A3" s="337" t="s">
        <v>343</v>
      </c>
      <c r="B3" s="332"/>
      <c r="C3" s="332"/>
      <c r="D3" s="332"/>
      <c r="E3" s="332"/>
      <c r="F3" s="332"/>
      <c r="G3" s="332"/>
      <c r="H3" s="331"/>
      <c r="I3" s="331"/>
      <c r="J3" s="331"/>
      <c r="K3" s="331"/>
      <c r="L3" s="331"/>
      <c r="M3" s="331"/>
      <c r="N3" s="331"/>
      <c r="O3" s="335"/>
    </row>
    <row r="4" spans="1:15" ht="15.6">
      <c r="A4" s="460" t="s">
        <v>344</v>
      </c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</row>
    <row r="5" spans="1:15">
      <c r="A5" s="332" t="s">
        <v>339</v>
      </c>
      <c r="B5" s="332"/>
      <c r="C5" s="332"/>
      <c r="D5" s="332"/>
      <c r="E5" s="332"/>
      <c r="F5" s="332"/>
      <c r="G5" s="332"/>
      <c r="H5" s="331"/>
      <c r="I5" s="331"/>
      <c r="J5" s="331"/>
      <c r="K5" s="331"/>
      <c r="L5" s="331"/>
      <c r="M5" s="331"/>
      <c r="N5" s="331"/>
      <c r="O5" s="332"/>
    </row>
    <row r="6" spans="1:15" ht="15.6">
      <c r="A6" s="458" t="s">
        <v>340</v>
      </c>
      <c r="B6" s="459"/>
      <c r="C6" s="332"/>
      <c r="D6" s="332"/>
      <c r="E6" s="332"/>
      <c r="F6" s="332"/>
      <c r="G6" s="332"/>
      <c r="H6" s="331"/>
      <c r="I6" s="331"/>
      <c r="J6" s="331"/>
      <c r="K6" s="331"/>
      <c r="L6" s="331"/>
      <c r="M6" s="331"/>
      <c r="N6" s="331"/>
      <c r="O6" s="331"/>
    </row>
    <row r="7" spans="1:15" ht="15.6">
      <c r="A7" s="458" t="s">
        <v>5</v>
      </c>
      <c r="B7" s="459"/>
      <c r="C7" s="332"/>
      <c r="D7" s="332"/>
      <c r="E7" s="332"/>
      <c r="F7" s="332"/>
      <c r="G7" s="332"/>
      <c r="H7" s="331"/>
      <c r="I7" s="331"/>
      <c r="J7" s="331"/>
      <c r="K7" s="331"/>
      <c r="L7" s="331"/>
      <c r="M7" s="331"/>
      <c r="N7" s="331"/>
      <c r="O7" s="331"/>
    </row>
    <row r="8" spans="1:15" ht="15.6">
      <c r="A8" s="461" t="s">
        <v>341</v>
      </c>
      <c r="B8" s="459"/>
      <c r="C8" s="459"/>
      <c r="D8" s="459"/>
      <c r="E8" s="459"/>
      <c r="F8" s="459"/>
      <c r="G8" s="459"/>
      <c r="H8" s="331"/>
      <c r="I8" s="331"/>
      <c r="J8" s="331"/>
      <c r="K8" s="331"/>
      <c r="L8" s="331"/>
      <c r="M8" s="331"/>
      <c r="N8" s="331"/>
      <c r="O8" s="331"/>
    </row>
    <row r="10" spans="1:15" ht="15.6">
      <c r="A10" s="457" t="s">
        <v>345</v>
      </c>
      <c r="B10" s="457"/>
      <c r="C10" s="457"/>
      <c r="D10" s="457"/>
      <c r="E10" s="457"/>
      <c r="F10" s="338"/>
    </row>
    <row r="12" spans="1:15" ht="26.4">
      <c r="A12" s="374" t="s">
        <v>350</v>
      </c>
      <c r="B12" s="375" t="s">
        <v>346</v>
      </c>
      <c r="C12" s="375" t="s">
        <v>347</v>
      </c>
      <c r="D12" s="375" t="s">
        <v>348</v>
      </c>
      <c r="E12" s="379" t="s">
        <v>349</v>
      </c>
    </row>
    <row r="13" spans="1:15" ht="112.2">
      <c r="A13" s="377">
        <v>1</v>
      </c>
      <c r="B13" s="376" t="s">
        <v>404</v>
      </c>
      <c r="C13" s="376" t="s">
        <v>405</v>
      </c>
      <c r="D13" s="378" t="s">
        <v>406</v>
      </c>
      <c r="E13" s="380" t="s">
        <v>419</v>
      </c>
    </row>
    <row r="14" spans="1:15" ht="91.8">
      <c r="A14" s="377">
        <v>2</v>
      </c>
      <c r="B14" s="376" t="s">
        <v>407</v>
      </c>
      <c r="C14" s="376" t="s">
        <v>422</v>
      </c>
      <c r="D14" s="378" t="s">
        <v>408</v>
      </c>
      <c r="E14" s="380" t="s">
        <v>417</v>
      </c>
    </row>
    <row r="15" spans="1:15" ht="102">
      <c r="A15" s="377">
        <v>3</v>
      </c>
      <c r="B15" s="376" t="s">
        <v>409</v>
      </c>
      <c r="C15" s="376" t="s">
        <v>423</v>
      </c>
      <c r="D15" s="378" t="s">
        <v>410</v>
      </c>
      <c r="E15" s="380" t="s">
        <v>416</v>
      </c>
    </row>
    <row r="16" spans="1:15" ht="81.599999999999994" customHeight="1">
      <c r="A16" s="377">
        <v>4</v>
      </c>
      <c r="B16" s="376" t="s">
        <v>411</v>
      </c>
      <c r="C16" s="376" t="s">
        <v>412</v>
      </c>
      <c r="D16" s="378" t="s">
        <v>413</v>
      </c>
      <c r="E16" s="380" t="s">
        <v>418</v>
      </c>
    </row>
    <row r="17" spans="1:25" ht="102">
      <c r="A17" s="377">
        <v>5</v>
      </c>
      <c r="B17" s="376" t="s">
        <v>414</v>
      </c>
      <c r="C17" s="376" t="s">
        <v>415</v>
      </c>
      <c r="D17" s="378" t="s">
        <v>424</v>
      </c>
      <c r="E17" s="380" t="s">
        <v>420</v>
      </c>
    </row>
    <row r="19" spans="1:25">
      <c r="B19" s="89" t="s">
        <v>195</v>
      </c>
      <c r="C19" s="89" t="s">
        <v>196</v>
      </c>
      <c r="D19" s="89"/>
      <c r="E19" s="89" t="s">
        <v>197</v>
      </c>
      <c r="F19" s="88"/>
      <c r="G19" s="88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</row>
    <row r="20" spans="1:25">
      <c r="B20" s="89" t="s">
        <v>198</v>
      </c>
      <c r="C20" s="89" t="s">
        <v>175</v>
      </c>
      <c r="D20" s="89"/>
      <c r="E20" s="89" t="s">
        <v>212</v>
      </c>
      <c r="F20" s="88"/>
      <c r="G20" s="88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1:25">
      <c r="B21" s="89" t="s">
        <v>199</v>
      </c>
      <c r="C21" s="89" t="s">
        <v>200</v>
      </c>
      <c r="D21" s="89"/>
      <c r="E21" s="89"/>
      <c r="F21" s="88"/>
      <c r="G21" s="88"/>
      <c r="K21" s="444"/>
      <c r="L21" s="444"/>
      <c r="M21" s="444"/>
      <c r="N21" s="444"/>
      <c r="O21" s="444"/>
      <c r="P21" s="444"/>
      <c r="Q21" s="444"/>
      <c r="R21" s="444"/>
      <c r="S21" s="444"/>
      <c r="T21" s="444"/>
      <c r="U21" s="444"/>
      <c r="V21" s="444"/>
      <c r="W21" s="444"/>
      <c r="X21" s="444"/>
      <c r="Y21" s="444"/>
    </row>
  </sheetData>
  <mergeCells count="7">
    <mergeCell ref="K21:Y21"/>
    <mergeCell ref="A10:E10"/>
    <mergeCell ref="A2:B2"/>
    <mergeCell ref="A4:O4"/>
    <mergeCell ref="A6:B6"/>
    <mergeCell ref="A7:B7"/>
    <mergeCell ref="A8:G8"/>
  </mergeCells>
  <pageMargins left="0.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pagina_1</vt:lpstr>
      <vt:lpstr>an_I</vt:lpstr>
      <vt:lpstr>an_II</vt:lpstr>
      <vt:lpstr>an_III</vt:lpstr>
      <vt:lpstr>Bilant</vt:lpstr>
      <vt:lpstr>COMPETENTE</vt:lpstr>
      <vt:lpstr>Suprapuneri</vt:lpstr>
      <vt:lpstr>Repartizare</vt:lpstr>
      <vt:lpstr>rezultatele învăţării </vt:lpstr>
      <vt:lpstr>an_I!Print_Area</vt:lpstr>
      <vt:lpstr>an_II!Print_Area</vt:lpstr>
      <vt:lpstr>an_III!Print_Area</vt:lpstr>
      <vt:lpstr>Bilant!Print_Area</vt:lpstr>
      <vt:lpstr>COMPETENTE!Print_Area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Pintescu</dc:creator>
  <cp:lastModifiedBy>User</cp:lastModifiedBy>
  <cp:lastPrinted>2025-09-15T06:19:38Z</cp:lastPrinted>
  <dcterms:created xsi:type="dcterms:W3CDTF">2019-07-14T14:03:09Z</dcterms:created>
  <dcterms:modified xsi:type="dcterms:W3CDTF">2025-09-15T06:40:29Z</dcterms:modified>
</cp:coreProperties>
</file>