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1340" windowHeight="6795" activeTab="3"/>
  </bookViews>
  <sheets>
    <sheet name="pagina 1" sheetId="1" r:id="rId1"/>
    <sheet name="an I" sheetId="2" r:id="rId2"/>
    <sheet name="an II" sheetId="3" r:id="rId3"/>
    <sheet name="Bilant" sheetId="4" r:id="rId4"/>
    <sheet name="Competente" sheetId="5" r:id="rId5"/>
    <sheet name="Grila credite" sheetId="6" r:id="rId6"/>
  </sheets>
  <definedNames>
    <definedName name="bookmark18" localSheetId="5">'Grila credite'!$A$3</definedName>
    <definedName name="bookmark20" localSheetId="5">'Grila credite'!$A$12</definedName>
    <definedName name="bookmark22" localSheetId="5">'Grila credite'!$A$21</definedName>
    <definedName name="bookmark24" localSheetId="5">'Grila credite'!$A$31</definedName>
  </definedNames>
  <calcPr fullCalcOnLoad="1"/>
</workbook>
</file>

<file path=xl/sharedStrings.xml><?xml version="1.0" encoding="utf-8"?>
<sst xmlns="http://schemas.openxmlformats.org/spreadsheetml/2006/main" count="463" uniqueCount="252">
  <si>
    <t>Sem. I</t>
  </si>
  <si>
    <t>Sem. II</t>
  </si>
  <si>
    <t>I</t>
  </si>
  <si>
    <t>II</t>
  </si>
  <si>
    <t>ANUL I</t>
  </si>
  <si>
    <t>Sem. 1</t>
  </si>
  <si>
    <t>Sem. 2</t>
  </si>
  <si>
    <t>C</t>
  </si>
  <si>
    <t>S</t>
  </si>
  <si>
    <t>L</t>
  </si>
  <si>
    <t>P</t>
  </si>
  <si>
    <t>Discipline optionale</t>
  </si>
  <si>
    <t>Discipline facultative</t>
  </si>
  <si>
    <t>Nr. crt.</t>
  </si>
  <si>
    <t>Forma verificare</t>
  </si>
  <si>
    <t>Nr. credite</t>
  </si>
  <si>
    <t xml:space="preserve">PLAN  DE ÎNVĂŢĂMÂNT </t>
  </si>
  <si>
    <t>Universitatea ,,Ştefan cel Mare" Suceava</t>
  </si>
  <si>
    <t>Total ore obligatorii pe săptămână</t>
  </si>
  <si>
    <t>Total ore opţionale pe săptămână</t>
  </si>
  <si>
    <t>Total ore facultative pe săptămână</t>
  </si>
  <si>
    <t>RECAPITULAŢIE</t>
  </si>
  <si>
    <t>PLAN DE ÎNVĂŢĂMÂNT</t>
  </si>
  <si>
    <t>Sem. 3</t>
  </si>
  <si>
    <t>Sem. 4</t>
  </si>
  <si>
    <t>Total</t>
  </si>
  <si>
    <t xml:space="preserve">% </t>
  </si>
  <si>
    <t>realizat</t>
  </si>
  <si>
    <t>recom.</t>
  </si>
  <si>
    <t>DISCIPLINE FACULTATIVE</t>
  </si>
  <si>
    <t>I*</t>
  </si>
  <si>
    <t xml:space="preserve">                                  BILANŢ</t>
  </si>
  <si>
    <t>CATEGORIA DISCIPLINEI</t>
  </si>
  <si>
    <r>
      <t xml:space="preserve">                                                       </t>
    </r>
    <r>
      <rPr>
        <b/>
        <sz val="10"/>
        <rFont val="Times New Roman"/>
        <family val="1"/>
      </rPr>
      <t>TOTAL</t>
    </r>
  </si>
  <si>
    <t xml:space="preserve">DISCIPLINE OPŢIONALE </t>
  </si>
  <si>
    <t>TOTAL Obligatorii şi opţionale</t>
  </si>
  <si>
    <t>TOTAL Ore program de studiu</t>
  </si>
  <si>
    <t>Nr. de ore</t>
  </si>
  <si>
    <t>Curs</t>
  </si>
  <si>
    <t>Aplicaţii</t>
  </si>
  <si>
    <t>Total nr. ore
fizice</t>
  </si>
  <si>
    <t>Nr.</t>
  </si>
  <si>
    <t>Forma de</t>
  </si>
  <si>
    <t>crt.</t>
  </si>
  <si>
    <t>verificare</t>
  </si>
  <si>
    <t>An I</t>
  </si>
  <si>
    <t>An II</t>
  </si>
  <si>
    <t>%</t>
  </si>
  <si>
    <t>Examen</t>
  </si>
  <si>
    <t>Colocviu</t>
  </si>
  <si>
    <t>TOTAL</t>
  </si>
  <si>
    <t>Nr. forme de verificare</t>
  </si>
  <si>
    <t>Anul de studii</t>
  </si>
  <si>
    <t>Nr. săptămâni</t>
  </si>
  <si>
    <t>Structura anului universitar</t>
  </si>
  <si>
    <t>*Discipline obligatorii + opţionale</t>
  </si>
  <si>
    <t>Universitatea ,,Ştefan cel Mare" din Suceava</t>
  </si>
  <si>
    <t>ANUL II</t>
  </si>
  <si>
    <t>Facultatea de Inginerie Electrică şi Ştiinţa Calculatoarelor</t>
  </si>
  <si>
    <t>Domeniul: Inginerie energetică</t>
  </si>
  <si>
    <t>Forma de învăţământ: IF</t>
  </si>
  <si>
    <t>Durata studiilor: 2 ani</t>
  </si>
  <si>
    <t>MISIUNE</t>
  </si>
  <si>
    <t>OBIECTIVE</t>
  </si>
  <si>
    <t>• Stimularea capacităţii de cercetare prin dezvoltarea tehnicilor şi metodelor psihologice de creaţie;
• Dezvoltarea capacităţii de elaborare şi publicare de lucrări ştiinţifice caracterizate prin noutate, aport inventiv şi aplicabilitate în energetica industrială şi care în final sunt concretizate prin brevete de invenţie;
• Capacitatea de a folosi tehnica de calcul performantă şi programe software în scopul elaborării unor soluţii caracterizate prin noutate şi originalitate în activitatea de cercetare din energetică;
• Stimularea cercetărilor în domeniul instalaţiilor energetice industriale, achiziţii de date şi modelării sistemelor energetice;
• Iniţierea de cercetări în domeniul a surselor noi regenerabile (solare, vânt, biomasă  şi hidro);
• Iniţiere de cercetări în domeniul materialelor electrotehnice neconvenţionale (lichide magnetice, materiale piezoelectrice, cu memoria formei);
• Cercetări privind modelarea şi optimizarea structurilor cu automate programabile din domeniul energetic;
• Elaborarea de studii pentru diagnosticare firme.</t>
  </si>
  <si>
    <t>Domeniul:  Inginerie energetică</t>
  </si>
  <si>
    <t>120 credite de studiu transferabile conform sistemului european (ECTS)</t>
  </si>
  <si>
    <t>Modelarea, simularea şi conducerea sistemelor energetice</t>
  </si>
  <si>
    <t>Protecţii numerice în energetică</t>
  </si>
  <si>
    <t>E</t>
  </si>
  <si>
    <t>3E</t>
  </si>
  <si>
    <t>1C</t>
  </si>
  <si>
    <t>4E,1C</t>
  </si>
  <si>
    <t>Responsabil program de studii,</t>
  </si>
  <si>
    <t>Măsurarea şi contorizarea mărimilor din instalaţii şi procese energetice</t>
  </si>
  <si>
    <t>3E,1C</t>
  </si>
  <si>
    <t>2C</t>
  </si>
  <si>
    <t>1E</t>
  </si>
  <si>
    <t>DISCIPLINE DE SINTEZĂ</t>
  </si>
  <si>
    <t>DISCIPLINE DE APROFUNDARE</t>
  </si>
  <si>
    <t xml:space="preserve">            Rector,                                                Decan,                                            Director departament,</t>
  </si>
  <si>
    <t xml:space="preserve">            Rector,                                               Decan,                                                 Director departament,</t>
  </si>
  <si>
    <t>Prelucrarea numerică a semnalelor</t>
  </si>
  <si>
    <t xml:space="preserve">            Rector,                                                      Decan,                                            Director departament,</t>
  </si>
  <si>
    <t xml:space="preserve">                                          Responsabil program de studii,</t>
  </si>
  <si>
    <t>Calitatea energiei electrice, tehnici şi echipamente</t>
  </si>
  <si>
    <t>(1+/-25%)</t>
  </si>
  <si>
    <t xml:space="preserve"> (min. 50%)</t>
  </si>
  <si>
    <t>DAP.01.01</t>
  </si>
  <si>
    <t>DAP.01.02</t>
  </si>
  <si>
    <t>DAP.01.03</t>
  </si>
  <si>
    <t>DSI.02.07</t>
  </si>
  <si>
    <t>DSI.01.09</t>
  </si>
  <si>
    <t>DAP.01.11</t>
  </si>
  <si>
    <t>DAP.02.13</t>
  </si>
  <si>
    <t>DSI.03.01</t>
  </si>
  <si>
    <t>DSI.04.06</t>
  </si>
  <si>
    <t>DSI.03.07</t>
  </si>
  <si>
    <t>DSI.03.08</t>
  </si>
  <si>
    <t xml:space="preserve">Cerinţe pentru obţinerea diplomei de master: </t>
  </si>
  <si>
    <t>10 credite acordate pentru promovarea examenului de disertație</t>
  </si>
  <si>
    <t>prof.univ.dr.ing. Radu Dumitru PENTIUC</t>
  </si>
  <si>
    <t>prof.univ.dr.ing. Valentin POPA             prof.univ.dr. ing. Laurențiu Dan MILICI               prof.univ.dr.ing. Radu Dumitru PENTIUC</t>
  </si>
  <si>
    <t>prof.univ.dr.ing. Valentin POPA                prof.univ.dr. ing. Laurențiu Dan MILICI                    prof.univ.dr.ing. Radu Dumitru PENTIUC</t>
  </si>
  <si>
    <t>prof.univ.dr.ing. Valentin POPA                prof.univ.dr. ing. Laurențiu Dan MILICI                         prof.univ.dr.ing. Radu Dumitru PENTIUC</t>
  </si>
  <si>
    <t>prof.univ.dr.ing. Valentin POPA                prof.univ.dr. ing. Laurențiu Dan MILICI                        prof.univ.dr.ing. Radu Dumitru PENTIUC</t>
  </si>
  <si>
    <t xml:space="preserve">                                                       prof.univ.dr.ing. Radu Dumitru PENTIUC</t>
  </si>
  <si>
    <r>
      <t xml:space="preserve">Valabil începând cu anul universitar: </t>
    </r>
    <r>
      <rPr>
        <b/>
        <sz val="8"/>
        <color indexed="10"/>
        <rFont val="Arial CE"/>
        <family val="0"/>
      </rPr>
      <t>2022-2023</t>
    </r>
    <r>
      <rPr>
        <b/>
        <sz val="8"/>
        <rFont val="Arial CE"/>
        <family val="2"/>
      </rPr>
      <t>, anul I de studiu</t>
    </r>
  </si>
  <si>
    <t>Coordonarea izolației, defectoscopie și profilaxie</t>
  </si>
  <si>
    <t>Tehnici CAD în inginerie energetică</t>
  </si>
  <si>
    <t>Etică şi integritate academică</t>
  </si>
  <si>
    <t>DC.01.04</t>
  </si>
  <si>
    <t>Cogenerare și trigenerare</t>
  </si>
  <si>
    <t>DSI.02.06</t>
  </si>
  <si>
    <t>DAP.01.05</t>
  </si>
  <si>
    <t>Perturbaţii şi emisii electromagnetice în instalaţiile electroenergetice</t>
  </si>
  <si>
    <t>DSI.02.08</t>
  </si>
  <si>
    <t>4E, 1C</t>
  </si>
  <si>
    <t>Mentenanţa predictivă a  instalaţiilor energetice</t>
  </si>
  <si>
    <t>DSI.01.10</t>
  </si>
  <si>
    <t>Gestiunea energiei și audit energetic</t>
  </si>
  <si>
    <t>Monitorizare şi transmisii de date pentru conducerea proceselor energetice</t>
  </si>
  <si>
    <t>DAP.01.12</t>
  </si>
  <si>
    <t>DAP.02.14</t>
  </si>
  <si>
    <t>Sisteme energetice distribuite</t>
  </si>
  <si>
    <t>4E,2C</t>
  </si>
  <si>
    <t>Tehnici de conducere cu automate programabile a proceselor energetice</t>
  </si>
  <si>
    <t>Creativitatea știintifică, comunicare tehnică și inovare</t>
  </si>
  <si>
    <t xml:space="preserve">Discipline optionale </t>
  </si>
  <si>
    <t>Cod disciplină USV.FIESC-SMCPE</t>
  </si>
  <si>
    <t>Alimentarea cu energie electrică a consumatorilor</t>
  </si>
  <si>
    <r>
      <t xml:space="preserve">Proiectarea instalaţiilor </t>
    </r>
    <r>
      <rPr>
        <sz val="8"/>
        <color indexed="10"/>
        <rFont val="Arial"/>
        <family val="2"/>
      </rPr>
      <t>electrice</t>
    </r>
    <r>
      <rPr>
        <sz val="8"/>
        <rFont val="Arial"/>
        <family val="2"/>
      </rPr>
      <t xml:space="preserve"> de joasă tensiune</t>
    </r>
  </si>
  <si>
    <t>DAP.03.02</t>
  </si>
  <si>
    <t>DAP.03.03</t>
  </si>
  <si>
    <t>DAP.03.04</t>
  </si>
  <si>
    <t>DAP.04.05</t>
  </si>
  <si>
    <t xml:space="preserve"> Număr ore fizice de activități didactice directe*</t>
  </si>
  <si>
    <t>DISCIPLINE COMPLEMENTARE</t>
  </si>
  <si>
    <t>max.20%</t>
  </si>
  <si>
    <t>I* - Numărul total de ore necesar pregătirii individuale și evaluării cunoștințelor studentului (calculate pentru un semestru întreg)</t>
  </si>
  <si>
    <t>A</t>
  </si>
  <si>
    <t>ACTIVITĂȚI DIRECTE (INTEGRAL ASISTATE): NUMĂR ORE CURS / ORE APLICAŢII</t>
  </si>
  <si>
    <r>
      <t>Total nr. ore
fizice</t>
    </r>
    <r>
      <rPr>
        <sz val="8"/>
        <rFont val="Arial"/>
        <family val="2"/>
      </rPr>
      <t xml:space="preserve"> (integral asistate)</t>
    </r>
  </si>
  <si>
    <t>Sisteme wireless pentru controlul proceselor energetice</t>
  </si>
  <si>
    <t>DSI.01.15</t>
  </si>
  <si>
    <t>DSI.03.11</t>
  </si>
  <si>
    <r>
      <t xml:space="preserve">Valabil începând cu anul universitar: </t>
    </r>
    <r>
      <rPr>
        <b/>
        <sz val="8"/>
        <color indexed="10"/>
        <rFont val="Arial"/>
        <family val="2"/>
      </rPr>
      <t>2022-2023</t>
    </r>
    <r>
      <rPr>
        <b/>
        <sz val="8"/>
        <rFont val="Arial"/>
        <family val="2"/>
      </rPr>
      <t>, anul I de studiu</t>
    </r>
  </si>
  <si>
    <t>Masterat de cercetare</t>
  </si>
  <si>
    <t>Managementul energetic al clădirilor</t>
  </si>
  <si>
    <t>Antreprenoriat</t>
  </si>
  <si>
    <t>DSI.03.10</t>
  </si>
  <si>
    <t>DC.03.09</t>
  </si>
  <si>
    <t>Dispozitive inteligente utilizate în electronica de putere</t>
  </si>
  <si>
    <t>DAP.01.16</t>
  </si>
  <si>
    <t>Notă:</t>
  </si>
  <si>
    <t>DSI - Discipline de sinteză; DAP - Discipline de aprofundare; DC - Discipline complementare</t>
  </si>
  <si>
    <t>C/S/L/P/A - Numărul de ore de curs/seminar/laborator/proiect/activități parțial asistate săptămânal pe parcursul semestrului</t>
  </si>
  <si>
    <t>DISCIPLINE</t>
  </si>
  <si>
    <t>NR. DE ORE</t>
  </si>
  <si>
    <t xml:space="preserve">Activităţi didactice asistate integral </t>
  </si>
  <si>
    <t>Activităţi didactice asistate parţial</t>
  </si>
  <si>
    <t>Activitati didatice facultative (asistate integral si parțial)</t>
  </si>
  <si>
    <t>TOTAL ORE PROGRAM</t>
  </si>
  <si>
    <t xml:space="preserve"> Număr de  ore fizice activități didactice integral și parțial asistate</t>
  </si>
  <si>
    <t>Nr. de credite</t>
  </si>
  <si>
    <t>Programul de studiu: Sisteme moderne pentru conducerea proceselor energetice (SMCPE)</t>
  </si>
  <si>
    <t>Ingineria sistemelor electroenergetice</t>
  </si>
  <si>
    <t>Proiectarea și controlul sistemelor de energie regenerabile</t>
  </si>
  <si>
    <r>
      <t xml:space="preserve">Managementul proiectelor </t>
    </r>
    <r>
      <rPr>
        <sz val="8"/>
        <color indexed="10"/>
        <rFont val="Arial"/>
        <family val="2"/>
      </rPr>
      <t>de eficiență energetică</t>
    </r>
  </si>
  <si>
    <t>PLAN DE ÎNVĂȚĂMÂNT</t>
  </si>
  <si>
    <t>Programul de studiu: Masterat Sisteme moderne pentru conducerea proceselor energetice (SMCPE)</t>
  </si>
  <si>
    <t>Forma de învățământ: IF</t>
  </si>
  <si>
    <t>Misiunea programului de masterat este de a pregăti forța umană capabilă să răspundă provocărilor europene în domeniul sistemelor energetice modeme, de a forma competențe In activitatea de cercetare, proiectare, construcție și exploatare privind:</t>
  </si>
  <si>
    <t>Anexa la Grila 2 SMCPE</t>
  </si>
  <si>
    <t>C1</t>
  </si>
  <si>
    <t>C2</t>
  </si>
  <si>
    <t>C3</t>
  </si>
  <si>
    <t>C4</t>
  </si>
  <si>
    <t>C5</t>
  </si>
  <si>
    <t>C6</t>
  </si>
  <si>
    <t>CT1</t>
  </si>
  <si>
    <t>CT2</t>
  </si>
  <si>
    <t>CT3</t>
  </si>
  <si>
    <t>Total credite</t>
  </si>
  <si>
    <t>Competență profesională</t>
  </si>
  <si>
    <t>Aplicarea creativă a cunoșlințelor și metodelor specifice domeniului ingineriei energetice</t>
  </si>
  <si>
    <t>Utilizarea creativă a metodelor de modelare, simulare și conducere asistată de calculator a proceselor energetice</t>
  </si>
  <si>
    <t>Dezvoltarea, proiectarea și exploatarea de sisteme modeme pentru conducerea proceselor energetice</t>
  </si>
  <si>
    <t>Proiectarea, monitorizarea , diagnoza și asigurarea siguranței în funcționare a sistemelor energetice</t>
  </si>
  <si>
    <t>Aplicarea unor fundamente de legislație, economie, management al proiectelor și asigurarea calității în contexte economice și manageriale</t>
  </si>
  <si>
    <t>Executarea unor sarcini profesionale complexe, în condiții de autonomie și de independență profesională</t>
  </si>
  <si>
    <t>Asumarea dc roluri/ funcții de conducere a activității grupurilor profesionale șaua unor instituții</t>
  </si>
  <si>
    <t>Autocontrolul procesului de învățare, diagnoza nevoilor do formare, analiza reflexiva a propriei activități profesionale</t>
  </si>
  <si>
    <t>Descriere competență finală</t>
  </si>
  <si>
    <t>Denumire disciplină</t>
  </si>
  <si>
    <t>Calitatea energiei electrice, tehnici și echipamente</t>
  </si>
  <si>
    <t>Tehnnici de conducere cu automate programabile a proceselor energetice</t>
  </si>
  <si>
    <t>Protecții numerice în energetică</t>
  </si>
  <si>
    <r>
      <t xml:space="preserve">Durata studiilor: </t>
    </r>
    <r>
      <rPr>
        <b/>
        <i/>
        <sz val="8"/>
        <color indexed="8"/>
        <rFont val="Courier New"/>
        <family val="3"/>
      </rPr>
      <t>2</t>
    </r>
    <r>
      <rPr>
        <b/>
        <sz val="8"/>
        <color indexed="8"/>
        <rFont val="Arial"/>
        <family val="2"/>
      </rPr>
      <t xml:space="preserve"> ani</t>
    </r>
  </si>
  <si>
    <t>Universitatea „Ștefan cel Mare" din Suceava</t>
  </si>
  <si>
    <t>Facultatea de Inginerie Electrică și Știința Calculatoarelor</t>
  </si>
  <si>
    <t>Valabil începând cu anul universitar: 2022-2023, anul I de studiu</t>
  </si>
  <si>
    <r>
      <t>•</t>
    </r>
    <r>
      <rPr>
        <sz val="8"/>
        <color indexed="8"/>
        <rFont val="Times New Roman"/>
        <family val="1"/>
      </rPr>
      <t xml:space="preserve">    </t>
    </r>
    <r>
      <rPr>
        <sz val="8"/>
        <color indexed="8"/>
        <rFont val="Arial"/>
        <family val="2"/>
      </rPr>
      <t>analiza comparativă a pieței noilor surse de energie;</t>
    </r>
  </si>
  <si>
    <r>
      <t>•</t>
    </r>
    <r>
      <rPr>
        <sz val="8"/>
        <color indexed="8"/>
        <rFont val="Times New Roman"/>
        <family val="1"/>
      </rPr>
      <t xml:space="preserve">    </t>
    </r>
    <r>
      <rPr>
        <sz val="8"/>
        <color indexed="8"/>
        <rFont val="Arial"/>
        <family val="2"/>
      </rPr>
      <t>capacitatea de a conduce o stație de transformare modernă echipată cu protecții numerice;</t>
    </r>
  </si>
  <si>
    <r>
      <t>•</t>
    </r>
    <r>
      <rPr>
        <sz val="8"/>
        <color indexed="8"/>
        <rFont val="Times New Roman"/>
        <family val="1"/>
      </rPr>
      <t xml:space="preserve">    </t>
    </r>
    <r>
      <rPr>
        <sz val="8"/>
        <color indexed="8"/>
        <rFont val="Arial"/>
        <family val="2"/>
      </rPr>
      <t>Elaborarea de studii pentru diagnosticare firme.</t>
    </r>
  </si>
  <si>
    <r>
      <t>•</t>
    </r>
    <r>
      <rPr>
        <sz val="8"/>
        <color indexed="8"/>
        <rFont val="Times New Roman"/>
        <family val="1"/>
      </rPr>
      <t xml:space="preserve">    </t>
    </r>
    <r>
      <rPr>
        <sz val="8"/>
        <color indexed="8"/>
        <rFont val="Arial"/>
        <family val="2"/>
      </rPr>
      <t>cunoașterea și aplicarea tehnicilor de măsurare pentru sistemele electroenergetlce și a problemelor de compatibilitate electromagnetică;</t>
    </r>
  </si>
  <si>
    <r>
      <t>•</t>
    </r>
    <r>
      <rPr>
        <sz val="8"/>
        <color indexed="8"/>
        <rFont val="Times New Roman"/>
        <family val="1"/>
      </rPr>
      <t xml:space="preserve">    </t>
    </r>
    <r>
      <rPr>
        <sz val="8"/>
        <color indexed="8"/>
        <rFont val="Arial"/>
        <family val="2"/>
      </rPr>
      <t>funcționarea eficientă, perfecționarea, automatizarea și monitorizarea sistemelor energetice;</t>
    </r>
  </si>
  <si>
    <r>
      <t>•</t>
    </r>
    <r>
      <rPr>
        <sz val="8"/>
        <color indexed="8"/>
        <rFont val="Times New Roman"/>
        <family val="1"/>
      </rPr>
      <t xml:space="preserve">    </t>
    </r>
    <r>
      <rPr>
        <sz val="8"/>
        <color indexed="8"/>
        <rFont val="Arial"/>
        <family val="2"/>
      </rPr>
      <t>capacitatea de a analiza și lua decizii în alegerea soluției optime de alimentare cu energie electrică și termică:</t>
    </r>
  </si>
  <si>
    <r>
      <t>•</t>
    </r>
    <r>
      <rPr>
        <sz val="8"/>
        <color indexed="8"/>
        <rFont val="Times New Roman"/>
        <family val="1"/>
      </rPr>
      <t xml:space="preserve">    </t>
    </r>
    <r>
      <rPr>
        <sz val="8"/>
        <color indexed="8"/>
        <rFont val="Arial"/>
        <family val="2"/>
      </rPr>
      <t>alegerea, montarea și exploatarea echipamentelor de monitorizare cu automate programabile precum și de transmisie a fluxurilor informaționale în ingineria energetică.</t>
    </r>
  </si>
  <si>
    <r>
      <t>•</t>
    </r>
    <r>
      <rPr>
        <sz val="8"/>
        <color indexed="8"/>
        <rFont val="Times New Roman"/>
        <family val="1"/>
      </rPr>
      <t xml:space="preserve">    </t>
    </r>
    <r>
      <rPr>
        <sz val="8"/>
        <color indexed="8"/>
        <rFont val="Arial"/>
        <family val="2"/>
      </rPr>
      <t>Stimularea capacității de cercetare prin dezvoltarea tehnicilor și metodelor psihologice de creație;</t>
    </r>
  </si>
  <si>
    <r>
      <t>•</t>
    </r>
    <r>
      <rPr>
        <sz val="8"/>
        <color indexed="8"/>
        <rFont val="Times New Roman"/>
        <family val="1"/>
      </rPr>
      <t xml:space="preserve">    </t>
    </r>
    <r>
      <rPr>
        <sz val="8"/>
        <color indexed="8"/>
        <rFont val="Arial"/>
        <family val="2"/>
      </rPr>
      <t>Capacitatea de a folosi tehnica de calcul performantă și programe software în scopul elaborării unor soluții caracterizate prin noutate și originalitate în activitatea de cercetare din energetică;</t>
    </r>
  </si>
  <si>
    <r>
      <t>•</t>
    </r>
    <r>
      <rPr>
        <sz val="8"/>
        <color indexed="8"/>
        <rFont val="Times New Roman"/>
        <family val="1"/>
      </rPr>
      <t xml:space="preserve">    </t>
    </r>
    <r>
      <rPr>
        <sz val="8"/>
        <color indexed="8"/>
        <rFont val="Arial"/>
        <family val="2"/>
      </rPr>
      <t>Stimularea cercetărilor în domeniul instalațiilor energetice industriale, achiziții de date și modelării sistemelor energetice;</t>
    </r>
  </si>
  <si>
    <r>
      <t>•</t>
    </r>
    <r>
      <rPr>
        <sz val="8"/>
        <color indexed="8"/>
        <rFont val="Times New Roman"/>
        <family val="1"/>
      </rPr>
      <t xml:space="preserve">    </t>
    </r>
    <r>
      <rPr>
        <sz val="8"/>
        <color indexed="8"/>
        <rFont val="Arial"/>
        <family val="2"/>
      </rPr>
      <t>Inițierea de cercetări în domeniul surselor regenerabile (solare, vânt, biomasă șl hidro);</t>
    </r>
  </si>
  <si>
    <r>
      <t>•</t>
    </r>
    <r>
      <rPr>
        <sz val="8"/>
        <color indexed="8"/>
        <rFont val="Times New Roman"/>
        <family val="1"/>
      </rPr>
      <t xml:space="preserve">    </t>
    </r>
    <r>
      <rPr>
        <sz val="8"/>
        <color indexed="8"/>
        <rFont val="Arial"/>
        <family val="2"/>
      </rPr>
      <t>Inițiere de cercetări în domeniul materialelor electrotehnice neconvenționale (lichide magnetice, materiale piezoelectrice, cu memoria formei);</t>
    </r>
  </si>
  <si>
    <r>
      <t>•</t>
    </r>
    <r>
      <rPr>
        <sz val="8"/>
        <color indexed="8"/>
        <rFont val="Times New Roman"/>
        <family val="1"/>
      </rPr>
      <t xml:space="preserve">    </t>
    </r>
    <r>
      <rPr>
        <sz val="8"/>
        <color indexed="8"/>
        <rFont val="Arial"/>
        <family val="2"/>
      </rPr>
      <t>Cercetări privind modelarea și optimizarea structurilor cu automate programabile din domeniul energetic;</t>
    </r>
  </si>
  <si>
    <t>AN I</t>
  </si>
  <si>
    <t>Etică și integritate academică</t>
  </si>
  <si>
    <t>Modelarea, simularea și conducerea sistemelor energetice</t>
  </si>
  <si>
    <t>Monitorizare și transmisii de date pentru conducerea proceselor energetice</t>
  </si>
  <si>
    <t>AN II</t>
  </si>
  <si>
    <t>Creativitatea științifică, comunicare tehnică și inovare</t>
  </si>
  <si>
    <t>Elaborare lucrare de disertație</t>
  </si>
  <si>
    <t>TOTAL CREDITE</t>
  </si>
  <si>
    <t>COMPETENȚE</t>
  </si>
  <si>
    <t>FINALITĂȚI</t>
  </si>
  <si>
    <t xml:space="preserve">Programul de masterat Sisteme moderne pentru conducerea proceselor energetice răspunde nevoilor pieţei forţei de muncă la nivel local, naţional şi european, privind cererea de specialiști în domenii de mare actualitate tehnică şi tehnologică, competitivi în economia naţională dar şi pe plan european. </t>
  </si>
  <si>
    <t>CT3 Demonstrarea spiritului de creativitate, inițiativă și acțiune, pentru actualizarea cunoștințelor profesionale, economice și de cultură organizațională.</t>
  </si>
  <si>
    <t>CT1 Executarea unor sarcini profesionale complexe, în condiții de autonomie și de independență profesională individual sau în grup;</t>
  </si>
  <si>
    <t>CT2 Managementul proiectelor complexe și utilizarea a diverse moduri de comunicare scrisă și orală;</t>
  </si>
  <si>
    <t>C1 Aplicarea creativă a cunoșlințelor și metodelor specifice domeniului ingineriei energetice</t>
  </si>
  <si>
    <t>C2 Înțelegerea și aprofundarea dezvoltărilor avansate, abordarea și soluționarea de probleme profesionale noi în domeniul ingineriei energetice</t>
  </si>
  <si>
    <t>Înțelegerea și aprofundarea dezvoltărilor avansate, abordarea și soluționarea de probleme profesionale noi în domeniul ingineriei energetice</t>
  </si>
  <si>
    <t>C3 Utilizarea creativă a metodelor de modelare, simulare și conducere asistată de calculator a proceselor energetice</t>
  </si>
  <si>
    <t>C4 Dezvoltarea, proiectarea și exploatarea de sisteme modeme pentru conducerea proceselor energetice</t>
  </si>
  <si>
    <t>C5 Proiectarea, monitorizarea, diagnoza și asigurarea siguranței în funcționare a sistemelor energetice</t>
  </si>
  <si>
    <t>C6 Aplicarea unor fundamente de legislație, economie, management al proiectelor și asigurarea calității în contexte economice și manageriale</t>
  </si>
  <si>
    <t>Competențe profesionale</t>
  </si>
  <si>
    <t>Competențe transversale</t>
  </si>
  <si>
    <t>Managementul proiectelor de eficiență energetică</t>
  </si>
  <si>
    <t>Practică de cercetare</t>
  </si>
  <si>
    <t>Proiectarea instalațiilor electrice de joasă tensiune</t>
  </si>
  <si>
    <t xml:space="preserve">                               Responsabil program de studii,</t>
  </si>
  <si>
    <t xml:space="preserve">                                         prof.univ.dr.ing. Radu Dumitru PENTIUC</t>
  </si>
  <si>
    <t>Misiunea programului de masterat este de a pregăti forţa umană capabilă să răspundă provocărilor europene în domeniul sistemelor energetice moderne, cu competențe în activitatea de cercetare, proiectare, construcţie şi exploatare privind:
• analiza, calculul şi proiectarea echipamentelor electrice şi electroenergetice utilizând software specific;
• cunoaşterea şi aplicarea tehnicilor de măsurare pentru sistemele electroenergetice şi a problemelor de compatibilitate electromagnetică;
• analiza comparativă a pieţei noilor surse de energie; 
• funcţionarea eficientă, perfecţionarea, automatizarea şi monitorizarea sistemelor energetice;
• capacitatea de a analiza şi lua decizii în alegerea soluţiei optime de alimentare cu energie electrică şi termică;
• capacitatea de a conduce o staţie de transformare modernă echipată cu protecţii numerice;
• alegerea, montarea şi exploatarea echipamentelor de monitorizare cu automate programabile precum şi de transmisie a fluxurilor informaţionale în ingineria energetică.</t>
  </si>
  <si>
    <r>
      <t>•</t>
    </r>
    <r>
      <rPr>
        <sz val="8"/>
        <color indexed="8"/>
        <rFont val="Times New Roman"/>
        <family val="1"/>
      </rPr>
      <t xml:space="preserve">    </t>
    </r>
    <r>
      <rPr>
        <sz val="8"/>
        <color indexed="8"/>
        <rFont val="Arial"/>
        <family val="2"/>
      </rPr>
      <t>analiza, calculul şi proiectarea echipamentelor electrice şi electroenergetice utilizând software specific;</t>
    </r>
  </si>
  <si>
    <r>
      <t>•</t>
    </r>
    <r>
      <rPr>
        <sz val="8"/>
        <color indexed="8"/>
        <rFont val="Times New Roman"/>
        <family val="1"/>
      </rPr>
      <t xml:space="preserve">    </t>
    </r>
    <r>
      <rPr>
        <sz val="8"/>
        <color indexed="8"/>
        <rFont val="Arial"/>
        <family val="2"/>
      </rPr>
      <t>Dezvoltarea capacității de elaborare și publicare de lucrări științifice caracterizate prin noutate, aport inventiv și aplicabilitate în energetică și care în final sunt concretizate prin brevete de invenție;</t>
    </r>
  </si>
  <si>
    <r>
      <t xml:space="preserve">Absolvenţii vor putea ocupa funcţii de inginer energetic responsabil cu gestiunea energiei, conform </t>
    </r>
    <r>
      <rPr>
        <sz val="8"/>
        <color indexed="10"/>
        <rFont val="Arial"/>
        <family val="2"/>
      </rPr>
      <t xml:space="preserve">Legii nr.121 din 2014 (privind eficiența energetică) </t>
    </r>
    <r>
      <rPr>
        <sz val="8"/>
        <color indexed="8"/>
        <rFont val="Arial"/>
        <family val="2"/>
      </rPr>
      <t>la societăţi comerciale cu un consum anual de peste 1000 t echivalent petrol, auditori energetici pentru elaborarea şi întocmirea bilanţurilor electro şi termoenergetice, audit energetic clădiri, ingineri specialişti în producerea, transportul, distribuţia şi utilizarea energiei electrice şi termice. Sunt accesibile şi funcţii didactice în învăţământul liceal, postliceal şi universitar  precum şi funcţii în cercetarea ştiinţifică. Masteratul oferă o pregătire corespunzătoare pentru continuarea studiilor prin doctorat.</t>
    </r>
  </si>
  <si>
    <t>1E, 1C</t>
  </si>
  <si>
    <t>Practică pentru elaborarea disertației</t>
  </si>
  <si>
    <t>Discipline impuse</t>
  </si>
  <si>
    <r>
      <rPr>
        <sz val="8"/>
        <color indexed="10"/>
        <rFont val="Arial"/>
        <family val="2"/>
      </rPr>
      <t xml:space="preserve">Practică de </t>
    </r>
    <r>
      <rPr>
        <sz val="8"/>
        <rFont val="Arial"/>
        <family val="2"/>
      </rPr>
      <t>cercetare</t>
    </r>
  </si>
  <si>
    <t>DISCIPLINE IMPUSE</t>
  </si>
</sst>
</file>

<file path=xl/styles.xml><?xml version="1.0" encoding="utf-8"?>
<styleSheet xmlns="http://schemas.openxmlformats.org/spreadsheetml/2006/main">
  <numFmts count="4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 _L_E_I_-;\-* #,##0\ _L_E_I_-;_-* &quot;-&quot;\ _L_E_I_-;_-@_-"/>
    <numFmt numFmtId="181" formatCode="_-* #,##0.00\ _L_E_I_-;\-* #,##0.00\ _L_E_I_-;_-* &quot;-&quot;??\ _L_E_I_-;_-@_-"/>
    <numFmt numFmtId="182" formatCode="0.00;[Red]0.00"/>
    <numFmt numFmtId="183" formatCode="0.000"/>
    <numFmt numFmtId="184" formatCode="0.0"/>
    <numFmt numFmtId="185" formatCode="0.0;[Red]0.0"/>
    <numFmt numFmtId="186" formatCode="0;[Red]0"/>
    <numFmt numFmtId="187" formatCode="0.0000"/>
    <numFmt numFmtId="188" formatCode="0.000000"/>
    <numFmt numFmtId="189" formatCode="0.00000"/>
    <numFmt numFmtId="190" formatCode="&quot;Yes&quot;;&quot;Yes&quot;;&quot;No&quot;"/>
    <numFmt numFmtId="191" formatCode="&quot;True&quot;;&quot;True&quot;;&quot;False&quot;"/>
    <numFmt numFmtId="192" formatCode="&quot;On&quot;;&quot;On&quot;;&quot;Off&quot;"/>
    <numFmt numFmtId="193" formatCode="[$€-2]\ #,##0.00_);[Red]\([$€-2]\ #,##0.00\)"/>
    <numFmt numFmtId="194" formatCode="&quot;Da&quot;;&quot;Da&quot;;&quot;Nu&quot;"/>
    <numFmt numFmtId="195" formatCode="&quot;Adevărat&quot;;&quot;Adevărat&quot;;&quot;Fals&quot;"/>
    <numFmt numFmtId="196" formatCode="&quot;Activat&quot;;&quot;Activat&quot;;&quot;Dezactivat&quot;"/>
  </numFmts>
  <fonts count="76">
    <font>
      <sz val="10"/>
      <name val="Arial"/>
      <family val="0"/>
    </font>
    <font>
      <sz val="8"/>
      <name val="Arial"/>
      <family val="2"/>
    </font>
    <font>
      <sz val="7"/>
      <name val="Arial"/>
      <family val="2"/>
    </font>
    <font>
      <b/>
      <sz val="14"/>
      <name val="Arial"/>
      <family val="2"/>
    </font>
    <font>
      <b/>
      <sz val="8"/>
      <name val="Arial"/>
      <family val="2"/>
    </font>
    <font>
      <b/>
      <sz val="10"/>
      <name val="Arial"/>
      <family val="2"/>
    </font>
    <font>
      <b/>
      <sz val="10"/>
      <name val="Arial CE"/>
      <family val="2"/>
    </font>
    <font>
      <sz val="10"/>
      <name val="Arial CE"/>
      <family val="2"/>
    </font>
    <font>
      <b/>
      <sz val="12"/>
      <name val="Arial"/>
      <family val="2"/>
    </font>
    <font>
      <b/>
      <sz val="8"/>
      <name val="Arial CE"/>
      <family val="2"/>
    </font>
    <font>
      <sz val="8"/>
      <name val="Arial CE"/>
      <family val="2"/>
    </font>
    <font>
      <sz val="10"/>
      <color indexed="8"/>
      <name val="Arial"/>
      <family val="2"/>
    </font>
    <font>
      <b/>
      <sz val="10"/>
      <name val="Times New Roman"/>
      <family val="1"/>
    </font>
    <font>
      <sz val="8"/>
      <name val="Times New Roman"/>
      <family val="1"/>
    </font>
    <font>
      <b/>
      <sz val="14"/>
      <name val="Arial CE"/>
      <family val="0"/>
    </font>
    <font>
      <u val="single"/>
      <sz val="10"/>
      <color indexed="12"/>
      <name val="Arial"/>
      <family val="2"/>
    </font>
    <font>
      <u val="single"/>
      <sz val="10"/>
      <color indexed="36"/>
      <name val="Arial"/>
      <family val="2"/>
    </font>
    <font>
      <sz val="10"/>
      <name val="Times New Roman"/>
      <family val="1"/>
    </font>
    <font>
      <b/>
      <sz val="8"/>
      <color indexed="10"/>
      <name val="Arial"/>
      <family val="2"/>
    </font>
    <font>
      <sz val="10"/>
      <color indexed="10"/>
      <name val="Arial"/>
      <family val="2"/>
    </font>
    <font>
      <sz val="10"/>
      <color indexed="12"/>
      <name val="Arial"/>
      <family val="2"/>
    </font>
    <font>
      <b/>
      <sz val="8"/>
      <color indexed="10"/>
      <name val="Arial CE"/>
      <family val="0"/>
    </font>
    <font>
      <sz val="8"/>
      <color indexed="10"/>
      <name val="Arial"/>
      <family val="2"/>
    </font>
    <font>
      <b/>
      <sz val="8"/>
      <color indexed="8"/>
      <name val="Arial"/>
      <family val="2"/>
    </font>
    <font>
      <b/>
      <i/>
      <sz val="8"/>
      <color indexed="8"/>
      <name val="Courier New"/>
      <family val="3"/>
    </font>
    <font>
      <sz val="8"/>
      <color indexed="8"/>
      <name val="Arial"/>
      <family val="2"/>
    </font>
    <font>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30"/>
      <name val="Arial"/>
      <family val="2"/>
    </font>
    <font>
      <sz val="8"/>
      <color indexed="62"/>
      <name val="Arial"/>
      <family val="2"/>
    </font>
    <font>
      <sz val="8"/>
      <color indexed="8"/>
      <name val="Courier New"/>
      <family val="3"/>
    </font>
    <font>
      <b/>
      <sz val="8"/>
      <color indexed="8"/>
      <name val="Times New Roman"/>
      <family val="1"/>
    </font>
    <font>
      <b/>
      <sz val="12"/>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8"/>
      <color rgb="FF0070C0"/>
      <name val="Arial"/>
      <family val="2"/>
    </font>
    <font>
      <sz val="8"/>
      <color rgb="FF7030A0"/>
      <name val="Arial"/>
      <family val="2"/>
    </font>
    <font>
      <b/>
      <sz val="8"/>
      <color rgb="FF000000"/>
      <name val="Arial"/>
      <family val="2"/>
    </font>
    <font>
      <sz val="8"/>
      <color rgb="FF000000"/>
      <name val="Arial"/>
      <family val="2"/>
    </font>
    <font>
      <sz val="8"/>
      <color rgb="FF000000"/>
      <name val="Courier New"/>
      <family val="3"/>
    </font>
    <font>
      <b/>
      <sz val="8"/>
      <color rgb="FF000000"/>
      <name val="Times New Roman"/>
      <family val="1"/>
    </font>
    <font>
      <b/>
      <sz val="12"/>
      <color rgb="FF000000"/>
      <name val="Arial"/>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medium"/>
      <top style="thin"/>
      <bottom style="thin"/>
    </border>
    <border>
      <left>
        <color indexed="63"/>
      </left>
      <right style="thin"/>
      <top style="thin"/>
      <bottom style="thin"/>
    </border>
    <border>
      <left style="thin"/>
      <right style="medium"/>
      <top style="medium"/>
      <bottom style="thin"/>
    </border>
    <border>
      <left style="medium"/>
      <right style="medium"/>
      <top style="thin"/>
      <bottom style="thin"/>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medium"/>
      <right style="thin"/>
      <top>
        <color indexed="63"/>
      </top>
      <bottom style="thin"/>
    </border>
    <border>
      <left style="thin"/>
      <right style="thin"/>
      <top style="thin"/>
      <bottom style="medium"/>
    </border>
    <border>
      <left style="medium"/>
      <right style="medium"/>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thin"/>
    </border>
    <border>
      <left>
        <color indexed="63"/>
      </left>
      <right style="medium"/>
      <top>
        <color indexed="63"/>
      </top>
      <bottom>
        <color indexed="63"/>
      </bottom>
    </border>
    <border>
      <left style="thin"/>
      <right>
        <color indexed="63"/>
      </right>
      <top style="thin"/>
      <bottom style="medium"/>
    </border>
    <border>
      <left style="medium"/>
      <right>
        <color indexed="63"/>
      </right>
      <top style="thin"/>
      <bottom style="thin"/>
    </border>
    <border>
      <left>
        <color indexed="63"/>
      </left>
      <right>
        <color indexed="63"/>
      </right>
      <top style="medium"/>
      <bottom>
        <color indexed="63"/>
      </bottom>
    </border>
    <border>
      <left style="medium"/>
      <right>
        <color indexed="63"/>
      </right>
      <top style="medium"/>
      <bottom style="medium"/>
    </border>
    <border>
      <left style="medium"/>
      <right style="medium"/>
      <top>
        <color indexed="63"/>
      </top>
      <bottom style="medium"/>
    </border>
    <border>
      <left style="medium"/>
      <right style="medium"/>
      <top style="medium"/>
      <bottom>
        <color indexed="63"/>
      </bottom>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medium"/>
      <top>
        <color indexed="63"/>
      </top>
      <bottom style="thin"/>
    </border>
    <border>
      <left>
        <color indexed="63"/>
      </left>
      <right>
        <color indexed="63"/>
      </right>
      <top>
        <color indexed="63"/>
      </top>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medium"/>
      <top>
        <color indexed="63"/>
      </top>
      <bottom style="thin"/>
    </border>
    <border>
      <left style="thin"/>
      <right style="thin"/>
      <top style="thin"/>
      <bottom style="thin"/>
    </border>
    <border>
      <left style="medium"/>
      <right style="thin"/>
      <top style="thin"/>
      <bottom style="thin"/>
    </border>
    <border>
      <left style="medium"/>
      <right style="medium"/>
      <top style="thin"/>
      <bottom style="medium"/>
    </border>
    <border>
      <left>
        <color indexed="63"/>
      </left>
      <right style="medium"/>
      <top style="thin"/>
      <bottom>
        <color indexed="63"/>
      </bottom>
    </border>
    <border>
      <left style="thin"/>
      <right style="thin"/>
      <top>
        <color indexed="63"/>
      </top>
      <bottom>
        <color indexed="63"/>
      </bottom>
    </border>
    <border>
      <left style="medium"/>
      <right style="thin"/>
      <top>
        <color indexed="63"/>
      </top>
      <bottom>
        <color indexed="63"/>
      </bottom>
    </border>
    <border>
      <left style="medium"/>
      <right style="medium"/>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style="medium"/>
      <top style="medium"/>
      <bottom style="thin"/>
    </border>
    <border>
      <left style="medium"/>
      <right style="medium"/>
      <top>
        <color indexed="63"/>
      </top>
      <bottom>
        <color indexed="63"/>
      </bottom>
    </border>
    <border>
      <left>
        <color indexed="63"/>
      </left>
      <right style="medium"/>
      <top style="thin"/>
      <bottom style="medium"/>
    </border>
    <border>
      <left>
        <color indexed="63"/>
      </left>
      <right>
        <color indexed="63"/>
      </right>
      <top style="medium"/>
      <bottom style="medium"/>
    </border>
    <border>
      <left>
        <color indexed="63"/>
      </left>
      <right>
        <color indexed="63"/>
      </right>
      <top style="thin"/>
      <bottom style="medium"/>
    </border>
    <border>
      <left>
        <color indexed="63"/>
      </left>
      <right style="medium"/>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style="thin"/>
      <bottom style="thin"/>
    </border>
    <border>
      <left style="medium"/>
      <right>
        <color indexed="63"/>
      </right>
      <top>
        <color indexed="63"/>
      </top>
      <bottom style="medium"/>
    </border>
    <border>
      <left style="medium"/>
      <right style="thin"/>
      <top style="thin"/>
      <bottom>
        <color indexed="63"/>
      </bottom>
    </border>
    <border>
      <left style="thin"/>
      <right style="thin"/>
      <top>
        <color indexed="63"/>
      </top>
      <bottom style="medium"/>
    </border>
    <border>
      <left style="thin"/>
      <right style="thin"/>
      <top style="medium"/>
      <bottom>
        <color indexed="63"/>
      </bottom>
    </border>
    <border>
      <left style="thin"/>
      <right style="medium"/>
      <top>
        <color indexed="63"/>
      </top>
      <bottom style="medium"/>
    </border>
    <border>
      <left>
        <color indexed="63"/>
      </left>
      <right style="medium"/>
      <top style="medium"/>
      <bottom>
        <color indexed="63"/>
      </bottom>
    </border>
    <border>
      <left style="medium"/>
      <right style="thin"/>
      <top>
        <color indexed="63"/>
      </top>
      <bottom style="medium"/>
    </border>
    <border>
      <left style="medium"/>
      <right style="thin"/>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6"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6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1" fillId="0" borderId="0" xfId="0" applyFont="1" applyBorder="1" applyAlignment="1">
      <alignment horizontal="center"/>
    </xf>
    <xf numFmtId="0" fontId="5" fillId="0" borderId="0" xfId="0" applyFont="1" applyAlignment="1">
      <alignment horizontal="center"/>
    </xf>
    <xf numFmtId="0" fontId="4" fillId="0" borderId="0" xfId="0" applyFont="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7" fillId="0" borderId="0" xfId="0" applyFont="1" applyAlignment="1">
      <alignment/>
    </xf>
    <xf numFmtId="0" fontId="6" fillId="0" borderId="0" xfId="0" applyFont="1" applyAlignment="1">
      <alignment horizontal="center"/>
    </xf>
    <xf numFmtId="0" fontId="1" fillId="0" borderId="0" xfId="0" applyFont="1" applyBorder="1" applyAlignment="1">
      <alignment horizontal="center" vertical="center"/>
    </xf>
    <xf numFmtId="0" fontId="0" fillId="0" borderId="0" xfId="0" applyBorder="1" applyAlignment="1">
      <alignment/>
    </xf>
    <xf numFmtId="0" fontId="4" fillId="0" borderId="0" xfId="0" applyFont="1" applyAlignment="1">
      <alignment horizontal="centerContinuous"/>
    </xf>
    <xf numFmtId="0" fontId="4" fillId="0" borderId="0" xfId="0" applyFont="1" applyAlignment="1">
      <alignment/>
    </xf>
    <xf numFmtId="0" fontId="9" fillId="0" borderId="0" xfId="0" applyFont="1" applyAlignment="1">
      <alignment horizontal="left"/>
    </xf>
    <xf numFmtId="0" fontId="9" fillId="0" borderId="0" xfId="0" applyFont="1" applyAlignment="1">
      <alignment/>
    </xf>
    <xf numFmtId="0" fontId="9" fillId="0" borderId="0" xfId="0" applyFont="1" applyAlignment="1">
      <alignment horizontal="center"/>
    </xf>
    <xf numFmtId="0" fontId="11" fillId="0" borderId="0" xfId="0" applyFont="1" applyAlignment="1">
      <alignment/>
    </xf>
    <xf numFmtId="0" fontId="4" fillId="0" borderId="0" xfId="0" applyFont="1" applyAlignment="1">
      <alignment horizontal="left"/>
    </xf>
    <xf numFmtId="0" fontId="4" fillId="0" borderId="0" xfId="0" applyFont="1" applyAlignment="1">
      <alignment/>
    </xf>
    <xf numFmtId="0" fontId="1"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1" fillId="0" borderId="0" xfId="0" applyFont="1" applyAlignment="1">
      <alignment horizontal="center"/>
    </xf>
    <xf numFmtId="0" fontId="0" fillId="0" borderId="0" xfId="0" applyAlignment="1">
      <alignment horizontal="left"/>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4" fillId="0" borderId="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20" xfId="0" applyFont="1" applyBorder="1" applyAlignment="1">
      <alignment horizontal="center"/>
    </xf>
    <xf numFmtId="0" fontId="1" fillId="0" borderId="0" xfId="0" applyFont="1" applyBorder="1" applyAlignment="1">
      <alignment horizontal="left" vertical="center"/>
    </xf>
    <xf numFmtId="0" fontId="1" fillId="0" borderId="0" xfId="0" applyFont="1" applyBorder="1" applyAlignment="1">
      <alignment horizontal="center"/>
    </xf>
    <xf numFmtId="0" fontId="1" fillId="0" borderId="0" xfId="0" applyFont="1" applyBorder="1" applyAlignment="1">
      <alignment horizontal="right"/>
    </xf>
    <xf numFmtId="0" fontId="1" fillId="0" borderId="18" xfId="0" applyFont="1" applyBorder="1" applyAlignment="1">
      <alignment/>
    </xf>
    <xf numFmtId="0" fontId="1" fillId="0" borderId="16" xfId="0" applyFont="1" applyBorder="1" applyAlignment="1">
      <alignment/>
    </xf>
    <xf numFmtId="0" fontId="1" fillId="0" borderId="21" xfId="0" applyFont="1" applyBorder="1" applyAlignment="1">
      <alignment horizontal="center"/>
    </xf>
    <xf numFmtId="0" fontId="1" fillId="0" borderId="22" xfId="0" applyFont="1" applyBorder="1" applyAlignment="1">
      <alignment horizontal="center" vertical="center"/>
    </xf>
    <xf numFmtId="0" fontId="1" fillId="0" borderId="23" xfId="0" applyFont="1" applyBorder="1" applyAlignment="1">
      <alignment horizontal="center"/>
    </xf>
    <xf numFmtId="0" fontId="0" fillId="0" borderId="0" xfId="0" applyFont="1" applyAlignment="1">
      <alignment/>
    </xf>
    <xf numFmtId="0" fontId="1" fillId="0" borderId="24" xfId="0" applyFont="1" applyBorder="1" applyAlignment="1">
      <alignment horizontal="center" vertical="center"/>
    </xf>
    <xf numFmtId="0" fontId="6" fillId="0" borderId="0" xfId="0" applyFont="1" applyAlignment="1">
      <alignment/>
    </xf>
    <xf numFmtId="0" fontId="1" fillId="0" borderId="22" xfId="0" applyFont="1" applyBorder="1" applyAlignment="1">
      <alignment horizontal="center"/>
    </xf>
    <xf numFmtId="0" fontId="1" fillId="0" borderId="25" xfId="0" applyFont="1" applyBorder="1" applyAlignment="1">
      <alignment horizontal="center"/>
    </xf>
    <xf numFmtId="0" fontId="4" fillId="0" borderId="0" xfId="0" applyFont="1" applyBorder="1" applyAlignment="1">
      <alignment horizontal="center" vertical="center"/>
    </xf>
    <xf numFmtId="0" fontId="10" fillId="0" borderId="0" xfId="0" applyFont="1" applyBorder="1" applyAlignment="1">
      <alignment horizontal="center" wrapText="1"/>
    </xf>
    <xf numFmtId="0" fontId="1" fillId="0" borderId="20" xfId="0" applyFont="1" applyBorder="1" applyAlignment="1">
      <alignment horizontal="center"/>
    </xf>
    <xf numFmtId="0" fontId="3" fillId="0" borderId="0" xfId="0" applyFont="1" applyAlignment="1">
      <alignment horizontal="center"/>
    </xf>
    <xf numFmtId="0" fontId="5" fillId="0" borderId="0" xfId="0" applyFont="1" applyAlignment="1">
      <alignment horizontal="center"/>
    </xf>
    <xf numFmtId="0" fontId="13" fillId="0" borderId="0" xfId="0" applyFont="1" applyBorder="1" applyAlignment="1">
      <alignment vertical="top" wrapText="1"/>
    </xf>
    <xf numFmtId="0" fontId="13" fillId="0" borderId="0" xfId="0" applyFont="1" applyBorder="1" applyAlignment="1">
      <alignment horizontal="center" vertical="top" wrapText="1"/>
    </xf>
    <xf numFmtId="0" fontId="1" fillId="0" borderId="26" xfId="0" applyFont="1" applyBorder="1" applyAlignment="1">
      <alignment horizontal="center"/>
    </xf>
    <xf numFmtId="0" fontId="1" fillId="0" borderId="23" xfId="0" applyFont="1" applyBorder="1" applyAlignment="1">
      <alignment horizontal="center" vertical="center"/>
    </xf>
    <xf numFmtId="0" fontId="0" fillId="0" borderId="0" xfId="0" applyAlignment="1">
      <alignment vertical="top"/>
    </xf>
    <xf numFmtId="0" fontId="1" fillId="0" borderId="27" xfId="0" applyFont="1" applyBorder="1" applyAlignment="1">
      <alignment horizont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7" fillId="0" borderId="29" xfId="0" applyFont="1" applyBorder="1" applyAlignment="1">
      <alignment horizontal="justify" vertical="top" wrapText="1"/>
    </xf>
    <xf numFmtId="0" fontId="0" fillId="0" borderId="29" xfId="0" applyFont="1" applyBorder="1" applyAlignment="1">
      <alignment/>
    </xf>
    <xf numFmtId="2" fontId="17" fillId="0" borderId="29" xfId="0" applyNumberFormat="1" applyFont="1" applyBorder="1" applyAlignment="1">
      <alignment horizontal="center" vertical="top" wrapText="1"/>
    </xf>
    <xf numFmtId="0" fontId="17" fillId="0" borderId="29" xfId="0" applyFont="1" applyBorder="1" applyAlignment="1">
      <alignment horizontal="center" vertical="top" wrapText="1"/>
    </xf>
    <xf numFmtId="0" fontId="0" fillId="0" borderId="0" xfId="0" applyFont="1" applyBorder="1" applyAlignment="1">
      <alignment horizontal="center" vertical="center"/>
    </xf>
    <xf numFmtId="0" fontId="17" fillId="0" borderId="0" xfId="0" applyFont="1" applyBorder="1" applyAlignment="1">
      <alignment horizontal="justify" vertical="top" wrapText="1"/>
    </xf>
    <xf numFmtId="0" fontId="0" fillId="0" borderId="0" xfId="0" applyFont="1" applyBorder="1" applyAlignment="1">
      <alignment/>
    </xf>
    <xf numFmtId="2" fontId="17" fillId="0" borderId="0" xfId="0" applyNumberFormat="1" applyFont="1" applyBorder="1" applyAlignment="1">
      <alignment horizontal="center" vertical="top" wrapText="1"/>
    </xf>
    <xf numFmtId="0" fontId="17" fillId="0" borderId="0" xfId="0" applyFont="1" applyBorder="1" applyAlignment="1">
      <alignment horizontal="center" vertical="top" wrapText="1"/>
    </xf>
    <xf numFmtId="0" fontId="0" fillId="0" borderId="30" xfId="0" applyFont="1" applyBorder="1" applyAlignment="1">
      <alignment horizontal="center" vertical="center"/>
    </xf>
    <xf numFmtId="0" fontId="1" fillId="0" borderId="0" xfId="0" applyFont="1" applyAlignment="1">
      <alignment/>
    </xf>
    <xf numFmtId="0" fontId="18" fillId="0" borderId="0" xfId="0" applyFont="1" applyAlignment="1">
      <alignment horizontal="center"/>
    </xf>
    <xf numFmtId="0" fontId="18" fillId="0" borderId="0" xfId="0" applyFont="1" applyAlignment="1">
      <alignment horizontal="center"/>
    </xf>
    <xf numFmtId="0" fontId="8" fillId="0" borderId="0" xfId="0" applyFont="1" applyAlignment="1">
      <alignment horizontal="center"/>
    </xf>
    <xf numFmtId="0" fontId="17" fillId="0" borderId="28" xfId="0" applyFont="1" applyBorder="1" applyAlignment="1">
      <alignment horizontal="justify" vertical="top" wrapText="1"/>
    </xf>
    <xf numFmtId="0" fontId="0" fillId="0" borderId="31" xfId="0" applyFont="1" applyFill="1" applyBorder="1" applyAlignment="1">
      <alignment horizontal="center" vertical="center"/>
    </xf>
    <xf numFmtId="0" fontId="17" fillId="0" borderId="31" xfId="0" applyFont="1" applyFill="1" applyBorder="1" applyAlignment="1">
      <alignment horizontal="justify" vertical="top" wrapText="1"/>
    </xf>
    <xf numFmtId="0" fontId="17" fillId="0" borderId="15" xfId="0" applyFont="1" applyBorder="1" applyAlignment="1">
      <alignment horizontal="justify" vertical="top" wrapText="1"/>
    </xf>
    <xf numFmtId="0" fontId="17" fillId="0" borderId="0" xfId="0" applyFont="1" applyBorder="1" applyAlignment="1">
      <alignment/>
    </xf>
    <xf numFmtId="0" fontId="17" fillId="0" borderId="0" xfId="0" applyFont="1" applyBorder="1" applyAlignment="1">
      <alignment horizontal="center"/>
    </xf>
    <xf numFmtId="0" fontId="0" fillId="0" borderId="32" xfId="0" applyFont="1" applyBorder="1" applyAlignment="1">
      <alignment horizontal="center"/>
    </xf>
    <xf numFmtId="0" fontId="0" fillId="0" borderId="29" xfId="0" applyFont="1" applyBorder="1" applyAlignment="1">
      <alignment horizontal="center"/>
    </xf>
    <xf numFmtId="0" fontId="0" fillId="0" borderId="31" xfId="0" applyFont="1" applyBorder="1" applyAlignment="1">
      <alignment horizontal="center"/>
    </xf>
    <xf numFmtId="0" fontId="0" fillId="0" borderId="24" xfId="0" applyFont="1" applyBorder="1" applyAlignment="1">
      <alignment horizontal="center"/>
    </xf>
    <xf numFmtId="0" fontId="0" fillId="0" borderId="33" xfId="0" applyFont="1" applyBorder="1" applyAlignment="1">
      <alignment horizontal="center"/>
    </xf>
    <xf numFmtId="0" fontId="0" fillId="0" borderId="20" xfId="0" applyFont="1" applyBorder="1" applyAlignment="1">
      <alignment horizontal="center"/>
    </xf>
    <xf numFmtId="0" fontId="0" fillId="0" borderId="20" xfId="0" applyFont="1" applyFill="1" applyBorder="1" applyAlignment="1">
      <alignment horizontal="center"/>
    </xf>
    <xf numFmtId="0" fontId="0" fillId="0" borderId="34" xfId="0" applyFont="1" applyFill="1" applyBorder="1" applyAlignment="1">
      <alignment horizontal="center"/>
    </xf>
    <xf numFmtId="0" fontId="0" fillId="0" borderId="21" xfId="0" applyFont="1" applyBorder="1" applyAlignment="1">
      <alignment horizontal="center"/>
    </xf>
    <xf numFmtId="0" fontId="0" fillId="0" borderId="35" xfId="0" applyFont="1" applyBorder="1" applyAlignment="1">
      <alignment/>
    </xf>
    <xf numFmtId="0" fontId="0" fillId="0" borderId="19" xfId="0" applyFont="1" applyBorder="1" applyAlignment="1">
      <alignment horizontal="center"/>
    </xf>
    <xf numFmtId="0" fontId="0" fillId="0" borderId="10" xfId="0" applyFont="1" applyBorder="1" applyAlignment="1">
      <alignment horizontal="center"/>
    </xf>
    <xf numFmtId="0" fontId="0" fillId="0" borderId="36" xfId="0" applyFont="1" applyBorder="1" applyAlignment="1">
      <alignment horizontal="center"/>
    </xf>
    <xf numFmtId="0" fontId="0" fillId="0" borderId="37" xfId="0" applyFont="1" applyBorder="1" applyAlignment="1">
      <alignment/>
    </xf>
    <xf numFmtId="0" fontId="0"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0" fillId="0" borderId="41" xfId="0" applyFont="1" applyBorder="1" applyAlignment="1">
      <alignment horizontal="center"/>
    </xf>
    <xf numFmtId="0" fontId="4" fillId="0" borderId="0" xfId="0" applyFont="1" applyAlignment="1">
      <alignment/>
    </xf>
    <xf numFmtId="0" fontId="7"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0" fontId="4" fillId="0" borderId="0" xfId="0" applyFont="1" applyBorder="1" applyAlignment="1">
      <alignment horizontal="center"/>
    </xf>
    <xf numFmtId="0" fontId="5" fillId="0" borderId="42" xfId="0" applyFont="1" applyBorder="1" applyAlignment="1">
      <alignment vertical="center"/>
    </xf>
    <xf numFmtId="0" fontId="0" fillId="0" borderId="0" xfId="0" applyFont="1" applyFill="1"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43" xfId="0" applyBorder="1" applyAlignment="1">
      <alignment horizontal="center"/>
    </xf>
    <xf numFmtId="0" fontId="0" fillId="0" borderId="0" xfId="0" applyFont="1" applyFill="1" applyBorder="1" applyAlignment="1">
      <alignment/>
    </xf>
    <xf numFmtId="0" fontId="1" fillId="0" borderId="25" xfId="0" applyFont="1" applyBorder="1" applyAlignment="1">
      <alignment horizontal="center" vertical="center"/>
    </xf>
    <xf numFmtId="0" fontId="0" fillId="0" borderId="0" xfId="0" applyFill="1" applyAlignment="1">
      <alignment/>
    </xf>
    <xf numFmtId="0" fontId="5" fillId="0" borderId="0" xfId="0" applyFont="1" applyFill="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19" xfId="0" applyBorder="1" applyAlignment="1">
      <alignment horizontal="center"/>
    </xf>
    <xf numFmtId="0" fontId="0" fillId="0" borderId="46" xfId="0" applyBorder="1" applyAlignment="1">
      <alignment horizontal="center"/>
    </xf>
    <xf numFmtId="0" fontId="0" fillId="0" borderId="23" xfId="0" applyBorder="1" applyAlignment="1">
      <alignment horizontal="center"/>
    </xf>
    <xf numFmtId="0" fontId="0" fillId="0" borderId="40" xfId="0" applyFont="1" applyBorder="1" applyAlignment="1">
      <alignment horizontal="center"/>
    </xf>
    <xf numFmtId="1" fontId="1" fillId="0" borderId="47" xfId="0" applyNumberFormat="1" applyFont="1" applyBorder="1" applyAlignment="1">
      <alignment horizontal="center" vertical="center"/>
    </xf>
    <xf numFmtId="1" fontId="1" fillId="0" borderId="20" xfId="0" applyNumberFormat="1" applyFont="1" applyBorder="1" applyAlignment="1">
      <alignment horizontal="center" vertical="center"/>
    </xf>
    <xf numFmtId="0" fontId="1" fillId="0" borderId="47" xfId="0" applyFont="1" applyFill="1" applyBorder="1" applyAlignment="1">
      <alignment horizontal="center" vertical="center"/>
    </xf>
    <xf numFmtId="0" fontId="0" fillId="0" borderId="32" xfId="0" applyFont="1" applyBorder="1" applyAlignment="1">
      <alignment horizontal="center" vertical="center"/>
    </xf>
    <xf numFmtId="0" fontId="10" fillId="0" borderId="0" xfId="0" applyFont="1" applyBorder="1" applyAlignment="1">
      <alignment/>
    </xf>
    <xf numFmtId="0" fontId="1" fillId="0" borderId="0" xfId="0" applyFont="1" applyAlignment="1">
      <alignment/>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4" fillId="0" borderId="0" xfId="0" applyFont="1" applyAlignment="1">
      <alignment/>
    </xf>
    <xf numFmtId="0" fontId="1" fillId="0" borderId="36" xfId="0" applyFont="1" applyBorder="1" applyAlignment="1">
      <alignment vertical="center" wrapText="1"/>
    </xf>
    <xf numFmtId="0" fontId="1" fillId="0" borderId="18" xfId="0" applyFont="1" applyBorder="1" applyAlignment="1">
      <alignment horizontal="center" vertical="center"/>
    </xf>
    <xf numFmtId="1" fontId="1" fillId="0" borderId="16" xfId="0" applyNumberFormat="1" applyFont="1" applyBorder="1" applyAlignment="1">
      <alignment horizontal="center" vertical="center"/>
    </xf>
    <xf numFmtId="0" fontId="1" fillId="0" borderId="48" xfId="0" applyFont="1" applyBorder="1" applyAlignment="1">
      <alignment horizontal="center" vertical="center"/>
    </xf>
    <xf numFmtId="0" fontId="1" fillId="0" borderId="47" xfId="0" applyFont="1" applyBorder="1" applyAlignment="1">
      <alignment horizontal="center" vertical="center"/>
    </xf>
    <xf numFmtId="0" fontId="1" fillId="0" borderId="11" xfId="0" applyFont="1" applyBorder="1" applyAlignment="1">
      <alignment horizontal="center" vertical="center"/>
    </xf>
    <xf numFmtId="0" fontId="1" fillId="0" borderId="33"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Border="1" applyAlignment="1">
      <alignment horizontal="center" vertical="center"/>
    </xf>
    <xf numFmtId="0" fontId="1" fillId="0" borderId="34"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48" xfId="0" applyFont="1" applyFill="1" applyBorder="1" applyAlignment="1">
      <alignment horizontal="center" vertical="center"/>
    </xf>
    <xf numFmtId="0" fontId="5"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4" fillId="0" borderId="0" xfId="0" applyFont="1" applyAlignment="1">
      <alignment/>
    </xf>
    <xf numFmtId="0" fontId="1" fillId="0" borderId="21" xfId="0" applyFont="1" applyBorder="1" applyAlignment="1">
      <alignment vertical="center" wrapText="1"/>
    </xf>
    <xf numFmtId="0" fontId="1" fillId="0" borderId="14" xfId="0" applyFont="1" applyBorder="1" applyAlignment="1">
      <alignment vertical="center" wrapText="1"/>
    </xf>
    <xf numFmtId="0" fontId="1" fillId="0" borderId="3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0" fillId="0" borderId="49" xfId="0" applyFont="1" applyBorder="1" applyAlignment="1">
      <alignment horizontal="center" vertical="center"/>
    </xf>
    <xf numFmtId="0" fontId="1" fillId="0" borderId="48" xfId="0" applyFont="1" applyBorder="1" applyAlignment="1">
      <alignment horizontal="center"/>
    </xf>
    <xf numFmtId="0" fontId="1" fillId="0" borderId="47" xfId="0" applyFont="1" applyBorder="1" applyAlignment="1">
      <alignment horizontal="center"/>
    </xf>
    <xf numFmtId="1" fontId="1" fillId="0" borderId="47" xfId="0" applyNumberFormat="1" applyFont="1" applyBorder="1" applyAlignment="1">
      <alignment horizontal="center"/>
    </xf>
    <xf numFmtId="0" fontId="1" fillId="0" borderId="11" xfId="0" applyFont="1" applyBorder="1" applyAlignment="1">
      <alignment horizontal="center"/>
    </xf>
    <xf numFmtId="1" fontId="1" fillId="0" borderId="20" xfId="0" applyNumberFormat="1" applyFont="1" applyBorder="1" applyAlignment="1">
      <alignment horizontal="center"/>
    </xf>
    <xf numFmtId="0" fontId="1" fillId="0" borderId="49" xfId="0" applyFont="1" applyFill="1" applyBorder="1" applyAlignment="1">
      <alignment horizontal="center" vertical="center" wrapText="1"/>
    </xf>
    <xf numFmtId="0" fontId="0" fillId="0" borderId="0" xfId="0" applyFont="1" applyBorder="1" applyAlignment="1">
      <alignment horizontal="center"/>
    </xf>
    <xf numFmtId="2" fontId="5" fillId="0" borderId="0" xfId="0" applyNumberFormat="1" applyFont="1" applyBorder="1" applyAlignment="1">
      <alignment horizontal="center"/>
    </xf>
    <xf numFmtId="0" fontId="5" fillId="0" borderId="0" xfId="0" applyFont="1" applyBorder="1" applyAlignment="1">
      <alignment horizontal="center"/>
    </xf>
    <xf numFmtId="0" fontId="0" fillId="0" borderId="0" xfId="0" applyFont="1" applyBorder="1" applyAlignment="1">
      <alignment/>
    </xf>
    <xf numFmtId="2" fontId="0" fillId="0" borderId="13" xfId="0" applyNumberFormat="1" applyFont="1" applyBorder="1" applyAlignment="1">
      <alignment horizontal="center"/>
    </xf>
    <xf numFmtId="2" fontId="0" fillId="0" borderId="11" xfId="0" applyNumberFormat="1" applyFont="1" applyBorder="1" applyAlignment="1">
      <alignment horizontal="center"/>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1" fillId="0" borderId="50" xfId="0" applyFont="1" applyBorder="1" applyAlignment="1">
      <alignment horizontal="center" vertical="center"/>
    </xf>
    <xf numFmtId="0" fontId="1" fillId="0" borderId="33" xfId="0" applyFont="1" applyBorder="1" applyAlignment="1">
      <alignment horizontal="center" vertical="center"/>
    </xf>
    <xf numFmtId="0" fontId="19" fillId="0" borderId="0" xfId="0" applyFont="1" applyAlignment="1">
      <alignment/>
    </xf>
    <xf numFmtId="0" fontId="20" fillId="0" borderId="0" xfId="0" applyFont="1" applyAlignment="1">
      <alignment/>
    </xf>
    <xf numFmtId="0" fontId="20" fillId="0" borderId="0" xfId="0" applyFont="1" applyAlignment="1">
      <alignment/>
    </xf>
    <xf numFmtId="0" fontId="20" fillId="0" borderId="0" xfId="0" applyFont="1" applyAlignment="1">
      <alignment horizontal="left"/>
    </xf>
    <xf numFmtId="0" fontId="20" fillId="0" borderId="0" xfId="0" applyFont="1" applyAlignment="1">
      <alignment horizontal="center"/>
    </xf>
    <xf numFmtId="0" fontId="19" fillId="0" borderId="0" xfId="0" applyFont="1" applyAlignment="1">
      <alignment horizontal="center"/>
    </xf>
    <xf numFmtId="2" fontId="19" fillId="0" borderId="0" xfId="0" applyNumberFormat="1" applyFont="1" applyAlignment="1">
      <alignment horizontal="center"/>
    </xf>
    <xf numFmtId="0" fontId="19" fillId="0" borderId="0" xfId="0" applyFont="1" applyBorder="1" applyAlignment="1">
      <alignment horizontal="center"/>
    </xf>
    <xf numFmtId="0" fontId="1" fillId="0" borderId="31" xfId="0" applyFont="1" applyBorder="1" applyAlignment="1">
      <alignment horizontal="center" vertical="center"/>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32" xfId="0" applyFont="1" applyBorder="1" applyAlignment="1">
      <alignment horizontal="center" vertical="center"/>
    </xf>
    <xf numFmtId="0" fontId="1" fillId="0" borderId="13" xfId="0" applyFont="1" applyFill="1" applyBorder="1" applyAlignment="1">
      <alignment horizontal="center" vertical="center"/>
    </xf>
    <xf numFmtId="0" fontId="1" fillId="0" borderId="34" xfId="0" applyFont="1" applyBorder="1" applyAlignment="1">
      <alignment horizontal="center" vertical="center"/>
    </xf>
    <xf numFmtId="0" fontId="0" fillId="0" borderId="51" xfId="0" applyBorder="1" applyAlignment="1">
      <alignment horizontal="center" vertical="center" wrapText="1"/>
    </xf>
    <xf numFmtId="0" fontId="2" fillId="0" borderId="51" xfId="0" applyFont="1" applyFill="1" applyBorder="1" applyAlignment="1">
      <alignment horizontal="center" vertical="center" wrapText="1"/>
    </xf>
    <xf numFmtId="0" fontId="1" fillId="0" borderId="18" xfId="0" applyFont="1" applyFill="1" applyBorder="1" applyAlignment="1">
      <alignment horizontal="center" vertical="center"/>
    </xf>
    <xf numFmtId="170" fontId="4" fillId="0" borderId="0" xfId="44" applyNumberFormat="1" applyFont="1" applyBorder="1" applyAlignment="1">
      <alignment vertical="center"/>
    </xf>
    <xf numFmtId="0" fontId="1" fillId="0" borderId="21"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xf>
    <xf numFmtId="0" fontId="1" fillId="0" borderId="55" xfId="0" applyFont="1" applyBorder="1" applyAlignment="1">
      <alignment horizontal="center"/>
    </xf>
    <xf numFmtId="0" fontId="1" fillId="0" borderId="56" xfId="0" applyFont="1" applyBorder="1" applyAlignment="1">
      <alignment vertical="center" wrapText="1"/>
    </xf>
    <xf numFmtId="0" fontId="67" fillId="0" borderId="57" xfId="0" applyFont="1" applyBorder="1" applyAlignment="1">
      <alignment vertical="center" wrapText="1"/>
    </xf>
    <xf numFmtId="0" fontId="67" fillId="0" borderId="45" xfId="0" applyFont="1" applyFill="1" applyBorder="1" applyAlignment="1">
      <alignment horizontal="left" vertical="center" wrapText="1"/>
    </xf>
    <xf numFmtId="0" fontId="67" fillId="0" borderId="20" xfId="0" applyFont="1" applyFill="1" applyBorder="1" applyAlignment="1">
      <alignment horizontal="center" vertical="center"/>
    </xf>
    <xf numFmtId="0" fontId="67" fillId="0" borderId="34" xfId="0" applyFont="1" applyFill="1" applyBorder="1" applyAlignment="1">
      <alignment horizontal="center" vertical="center"/>
    </xf>
    <xf numFmtId="0" fontId="1" fillId="0" borderId="58" xfId="0" applyFont="1" applyBorder="1" applyAlignment="1">
      <alignment horizontal="center" vertical="center"/>
    </xf>
    <xf numFmtId="0" fontId="1" fillId="0" borderId="26" xfId="0" applyFont="1" applyBorder="1" applyAlignment="1">
      <alignment horizontal="center" vertical="center"/>
    </xf>
    <xf numFmtId="0" fontId="67" fillId="0" borderId="59" xfId="0" applyFont="1" applyBorder="1" applyAlignment="1">
      <alignment vertical="center" wrapText="1"/>
    </xf>
    <xf numFmtId="0" fontId="1" fillId="0" borderId="0" xfId="0" applyFont="1" applyAlignment="1">
      <alignment/>
    </xf>
    <xf numFmtId="0" fontId="67" fillId="33" borderId="60" xfId="0" applyFont="1" applyFill="1" applyBorder="1" applyAlignment="1">
      <alignment vertical="center" wrapText="1"/>
    </xf>
    <xf numFmtId="0" fontId="1" fillId="0" borderId="44" xfId="0" applyFont="1" applyBorder="1" applyAlignment="1">
      <alignment horizontal="center" vertical="center"/>
    </xf>
    <xf numFmtId="0" fontId="1" fillId="0" borderId="51" xfId="0" applyFont="1" applyBorder="1" applyAlignment="1">
      <alignment horizontal="center" vertical="center"/>
    </xf>
    <xf numFmtId="0" fontId="1" fillId="0" borderId="61" xfId="0" applyFont="1" applyBorder="1" applyAlignment="1">
      <alignment horizontal="center" vertical="center"/>
    </xf>
    <xf numFmtId="0" fontId="67" fillId="0" borderId="26" xfId="0" applyFont="1" applyFill="1" applyBorder="1" applyAlignment="1">
      <alignment vertical="center" wrapText="1"/>
    </xf>
    <xf numFmtId="0" fontId="1" fillId="0" borderId="21" xfId="0" applyFont="1" applyBorder="1" applyAlignment="1">
      <alignment horizontal="center" vertical="center"/>
    </xf>
    <xf numFmtId="0" fontId="1" fillId="0" borderId="14" xfId="0" applyFont="1" applyBorder="1" applyAlignment="1">
      <alignment horizontal="center" vertical="center"/>
    </xf>
    <xf numFmtId="0" fontId="1" fillId="0" borderId="49" xfId="0" applyFont="1" applyBorder="1" applyAlignment="1">
      <alignment horizontal="center" vertical="center"/>
    </xf>
    <xf numFmtId="0" fontId="1" fillId="0" borderId="49" xfId="0" applyFont="1" applyBorder="1" applyAlignment="1">
      <alignment horizontal="center"/>
    </xf>
    <xf numFmtId="0" fontId="1" fillId="0" borderId="35" xfId="0" applyFont="1" applyFill="1" applyBorder="1" applyAlignment="1">
      <alignment vertical="center" wrapText="1"/>
    </xf>
    <xf numFmtId="0" fontId="67" fillId="0" borderId="57" xfId="0" applyFont="1" applyFill="1" applyBorder="1" applyAlignment="1">
      <alignment vertical="center" wrapText="1"/>
    </xf>
    <xf numFmtId="0" fontId="1" fillId="0" borderId="46" xfId="0" applyFont="1" applyBorder="1" applyAlignment="1">
      <alignment horizontal="center" vertical="center"/>
    </xf>
    <xf numFmtId="0" fontId="19" fillId="0" borderId="0" xfId="0" applyFont="1" applyFill="1" applyAlignment="1">
      <alignment/>
    </xf>
    <xf numFmtId="0" fontId="0" fillId="0" borderId="0" xfId="0" applyFont="1" applyFill="1" applyAlignment="1">
      <alignment/>
    </xf>
    <xf numFmtId="0" fontId="67" fillId="0" borderId="11" xfId="0" applyFont="1" applyFill="1" applyBorder="1" applyAlignment="1">
      <alignment horizontal="center" vertical="center"/>
    </xf>
    <xf numFmtId="0" fontId="67" fillId="0" borderId="34" xfId="0" applyFont="1" applyBorder="1" applyAlignment="1">
      <alignment horizontal="center" vertical="center"/>
    </xf>
    <xf numFmtId="0" fontId="10" fillId="0" borderId="36" xfId="0" applyFont="1" applyBorder="1" applyAlignment="1">
      <alignment horizontal="center" vertical="center"/>
    </xf>
    <xf numFmtId="0" fontId="1" fillId="33" borderId="59" xfId="0" applyFont="1" applyFill="1" applyBorder="1" applyAlignment="1">
      <alignment vertical="center" wrapText="1"/>
    </xf>
    <xf numFmtId="0" fontId="1" fillId="0" borderId="62" xfId="0" applyFont="1" applyFill="1" applyBorder="1" applyAlignment="1">
      <alignment vertical="center" wrapText="1"/>
    </xf>
    <xf numFmtId="0" fontId="0" fillId="0" borderId="31" xfId="0" applyBorder="1" applyAlignment="1">
      <alignment vertical="top"/>
    </xf>
    <xf numFmtId="0" fontId="12" fillId="0" borderId="30" xfId="0" applyFont="1" applyBorder="1" applyAlignment="1">
      <alignment horizontal="right" vertical="center" wrapText="1"/>
    </xf>
    <xf numFmtId="0" fontId="12" fillId="0" borderId="28" xfId="0" applyFont="1" applyBorder="1" applyAlignment="1">
      <alignment horizontal="right" vertical="center" wrapText="1"/>
    </xf>
    <xf numFmtId="0" fontId="5" fillId="0" borderId="63" xfId="0" applyFont="1" applyBorder="1" applyAlignment="1">
      <alignment horizontal="right" vertical="center"/>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0" fillId="0" borderId="49" xfId="0" applyFont="1" applyBorder="1" applyAlignment="1">
      <alignment horizontal="center" vertical="center"/>
    </xf>
    <xf numFmtId="0" fontId="17" fillId="0" borderId="35" xfId="0" applyFont="1" applyBorder="1" applyAlignment="1">
      <alignment horizontal="left" vertical="center" wrapText="1"/>
    </xf>
    <xf numFmtId="0" fontId="17" fillId="0" borderId="57" xfId="0" applyFont="1" applyBorder="1" applyAlignment="1">
      <alignment horizontal="justify" vertical="top" wrapText="1"/>
    </xf>
    <xf numFmtId="0" fontId="17" fillId="0" borderId="64" xfId="0" applyFont="1" applyBorder="1" applyAlignment="1">
      <alignment horizontal="justify" vertical="top" wrapText="1"/>
    </xf>
    <xf numFmtId="0" fontId="17" fillId="0" borderId="24" xfId="0" applyFont="1" applyBorder="1" applyAlignment="1">
      <alignment horizontal="right" vertical="center" wrapText="1"/>
    </xf>
    <xf numFmtId="0" fontId="0" fillId="0" borderId="21" xfId="0" applyFont="1" applyBorder="1" applyAlignment="1">
      <alignment horizontal="center" vertical="top" wrapText="1"/>
    </xf>
    <xf numFmtId="2" fontId="0" fillId="0" borderId="21" xfId="0" applyNumberFormat="1" applyFont="1" applyBorder="1" applyAlignment="1">
      <alignment horizontal="center" vertical="top" wrapText="1"/>
    </xf>
    <xf numFmtId="0" fontId="0" fillId="0" borderId="23" xfId="0" applyFont="1" applyBorder="1" applyAlignment="1">
      <alignment horizontal="center"/>
    </xf>
    <xf numFmtId="0" fontId="0" fillId="0" borderId="14" xfId="0" applyFont="1" applyBorder="1" applyAlignment="1">
      <alignment horizontal="center"/>
    </xf>
    <xf numFmtId="2" fontId="0" fillId="0" borderId="14" xfId="0" applyNumberFormat="1" applyFont="1" applyBorder="1" applyAlignment="1">
      <alignment horizontal="center" vertical="top" wrapText="1"/>
    </xf>
    <xf numFmtId="0" fontId="0" fillId="0" borderId="12" xfId="0" applyFont="1" applyBorder="1" applyAlignment="1">
      <alignment horizontal="center"/>
    </xf>
    <xf numFmtId="0" fontId="0" fillId="0" borderId="49" xfId="0" applyFont="1" applyBorder="1" applyAlignment="1">
      <alignment horizontal="center"/>
    </xf>
    <xf numFmtId="2" fontId="0" fillId="0" borderId="49" xfId="0" applyNumberFormat="1" applyFont="1" applyBorder="1" applyAlignment="1">
      <alignment horizontal="center" vertical="top" wrapText="1"/>
    </xf>
    <xf numFmtId="0" fontId="0" fillId="0" borderId="43" xfId="0" applyFont="1" applyBorder="1" applyAlignment="1">
      <alignment horizontal="center"/>
    </xf>
    <xf numFmtId="0" fontId="0" fillId="0" borderId="31" xfId="0" applyFont="1" applyBorder="1" applyAlignment="1">
      <alignment horizontal="center" vertical="top" wrapText="1"/>
    </xf>
    <xf numFmtId="2" fontId="0" fillId="0" borderId="31" xfId="0" applyNumberFormat="1" applyFont="1" applyBorder="1" applyAlignment="1">
      <alignment horizontal="center" vertical="top" wrapText="1"/>
    </xf>
    <xf numFmtId="0" fontId="0" fillId="0" borderId="65" xfId="0" applyFont="1" applyBorder="1" applyAlignment="1">
      <alignment horizontal="center" vertical="top"/>
    </xf>
    <xf numFmtId="2" fontId="0" fillId="0" borderId="21" xfId="0" applyNumberFormat="1" applyFont="1" applyFill="1" applyBorder="1" applyAlignment="1">
      <alignment horizontal="center" vertical="top" wrapText="1"/>
    </xf>
    <xf numFmtId="2" fontId="0" fillId="0" borderId="14" xfId="0" applyNumberFormat="1" applyFont="1" applyFill="1" applyBorder="1" applyAlignment="1">
      <alignment horizontal="center" vertical="top" wrapText="1"/>
    </xf>
    <xf numFmtId="2" fontId="0" fillId="0" borderId="49" xfId="0" applyNumberFormat="1" applyFont="1" applyFill="1" applyBorder="1" applyAlignment="1">
      <alignment horizontal="center" vertical="top" wrapText="1"/>
    </xf>
    <xf numFmtId="2" fontId="0" fillId="0" borderId="32" xfId="0" applyNumberFormat="1" applyFont="1" applyBorder="1" applyAlignment="1">
      <alignment horizontal="center" vertical="center" wrapText="1"/>
    </xf>
    <xf numFmtId="2" fontId="0" fillId="0" borderId="32" xfId="0" applyNumberFormat="1" applyFont="1" applyFill="1" applyBorder="1" applyAlignment="1">
      <alignment horizontal="center" vertical="center" wrapText="1"/>
    </xf>
    <xf numFmtId="2" fontId="0" fillId="0" borderId="58" xfId="0" applyNumberFormat="1" applyFont="1" applyBorder="1" applyAlignment="1">
      <alignment horizontal="center" vertical="center" wrapText="1"/>
    </xf>
    <xf numFmtId="2" fontId="0" fillId="0" borderId="58" xfId="0" applyNumberFormat="1" applyFont="1" applyFill="1" applyBorder="1" applyAlignment="1">
      <alignment horizontal="center" vertical="center" wrapText="1"/>
    </xf>
    <xf numFmtId="0" fontId="0" fillId="0" borderId="31" xfId="0" applyFont="1" applyBorder="1" applyAlignment="1">
      <alignment horizontal="center" vertical="center"/>
    </xf>
    <xf numFmtId="2" fontId="0" fillId="0" borderId="31" xfId="0" applyNumberFormat="1" applyFont="1" applyBorder="1" applyAlignment="1">
      <alignment horizontal="center" vertical="center"/>
    </xf>
    <xf numFmtId="2" fontId="0" fillId="0" borderId="31" xfId="0" applyNumberFormat="1" applyFont="1" applyFill="1" applyBorder="1" applyAlignment="1">
      <alignment horizontal="center" vertical="center"/>
    </xf>
    <xf numFmtId="0" fontId="0" fillId="0" borderId="38" xfId="0" applyFont="1" applyBorder="1" applyAlignment="1">
      <alignment horizontal="center" vertical="center"/>
    </xf>
    <xf numFmtId="2" fontId="0" fillId="0" borderId="66" xfId="0" applyNumberFormat="1" applyFont="1" applyBorder="1" applyAlignment="1">
      <alignment horizontal="center" vertical="center" wrapText="1"/>
    </xf>
    <xf numFmtId="2" fontId="0" fillId="0" borderId="66" xfId="0" applyNumberFormat="1" applyFont="1" applyFill="1" applyBorder="1" applyAlignment="1">
      <alignment horizontal="center" vertical="center" wrapText="1"/>
    </xf>
    <xf numFmtId="0" fontId="1" fillId="0" borderId="38" xfId="0" applyFont="1" applyBorder="1" applyAlignment="1">
      <alignment vertical="center" wrapText="1"/>
    </xf>
    <xf numFmtId="0" fontId="0" fillId="0" borderId="32" xfId="0" applyFont="1" applyBorder="1" applyAlignment="1">
      <alignment horizontal="center" vertical="top" wrapText="1"/>
    </xf>
    <xf numFmtId="0" fontId="0" fillId="0" borderId="42" xfId="0" applyFont="1" applyBorder="1" applyAlignment="1">
      <alignment horizontal="center" vertical="top" wrapText="1"/>
    </xf>
    <xf numFmtId="0" fontId="0" fillId="0" borderId="61" xfId="0" applyFont="1" applyBorder="1" applyAlignment="1">
      <alignment horizontal="center" vertical="top" wrapText="1"/>
    </xf>
    <xf numFmtId="0" fontId="0" fillId="0" borderId="67" xfId="0" applyFont="1" applyBorder="1" applyAlignment="1">
      <alignment horizontal="center" vertical="top" wrapText="1"/>
    </xf>
    <xf numFmtId="0" fontId="0" fillId="0" borderId="33" xfId="0" applyFont="1" applyBorder="1" applyAlignment="1">
      <alignment horizontal="center"/>
    </xf>
    <xf numFmtId="2" fontId="0" fillId="0" borderId="38" xfId="0" applyNumberFormat="1" applyFont="1" applyBorder="1" applyAlignment="1">
      <alignment horizontal="center" vertical="center" wrapText="1"/>
    </xf>
    <xf numFmtId="0" fontId="0" fillId="0" borderId="35" xfId="0" applyFont="1" applyBorder="1" applyAlignment="1">
      <alignment vertical="center"/>
    </xf>
    <xf numFmtId="0" fontId="0" fillId="0" borderId="15" xfId="0" applyFont="1" applyBorder="1" applyAlignment="1">
      <alignment horizontal="left" vertical="center"/>
    </xf>
    <xf numFmtId="0" fontId="10" fillId="0" borderId="45" xfId="0" applyFont="1" applyFill="1" applyBorder="1" applyAlignment="1">
      <alignment horizontal="center" vertical="center"/>
    </xf>
    <xf numFmtId="0" fontId="1" fillId="0" borderId="68" xfId="0" applyFont="1" applyBorder="1" applyAlignment="1">
      <alignment horizontal="center" vertical="center"/>
    </xf>
    <xf numFmtId="0" fontId="67" fillId="0" borderId="11" xfId="0" applyFont="1" applyBorder="1" applyAlignment="1">
      <alignment horizontal="center" vertical="center"/>
    </xf>
    <xf numFmtId="0" fontId="1" fillId="0" borderId="54" xfId="0" applyFont="1" applyFill="1" applyBorder="1" applyAlignment="1">
      <alignment horizontal="center"/>
    </xf>
    <xf numFmtId="0" fontId="1" fillId="0" borderId="69" xfId="0" applyFont="1" applyFill="1" applyBorder="1" applyAlignment="1">
      <alignment horizontal="center"/>
    </xf>
    <xf numFmtId="184" fontId="1" fillId="0" borderId="69" xfId="0" applyNumberFormat="1" applyFont="1" applyFill="1" applyBorder="1" applyAlignment="1">
      <alignment horizontal="center"/>
    </xf>
    <xf numFmtId="0" fontId="1" fillId="0" borderId="55" xfId="0" applyFont="1" applyFill="1" applyBorder="1" applyAlignment="1">
      <alignment horizontal="center"/>
    </xf>
    <xf numFmtId="0" fontId="1" fillId="0" borderId="47" xfId="0" applyFont="1" applyBorder="1" applyAlignment="1">
      <alignment horizontal="center" vertical="center"/>
    </xf>
    <xf numFmtId="0" fontId="2" fillId="0" borderId="2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26" xfId="0" applyFont="1" applyFill="1" applyBorder="1" applyAlignment="1">
      <alignment horizontal="center" vertical="center" wrapText="1"/>
    </xf>
    <xf numFmtId="49" fontId="1" fillId="0" borderId="58" xfId="0" applyNumberFormat="1" applyFont="1" applyBorder="1" applyAlignment="1">
      <alignment horizontal="center" vertical="center"/>
    </xf>
    <xf numFmtId="0" fontId="1" fillId="0" borderId="21" xfId="0" applyFont="1" applyFill="1" applyBorder="1" applyAlignment="1">
      <alignment horizontal="left" vertical="center" wrapText="1"/>
    </xf>
    <xf numFmtId="0" fontId="1" fillId="0" borderId="35" xfId="0" applyFont="1" applyBorder="1" applyAlignment="1">
      <alignment horizontal="center" vertical="center"/>
    </xf>
    <xf numFmtId="0" fontId="1" fillId="0" borderId="52"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0" fillId="0" borderId="47" xfId="0" applyBorder="1" applyAlignment="1">
      <alignment horizontal="center" vertical="center" wrapText="1"/>
    </xf>
    <xf numFmtId="0" fontId="2" fillId="0" borderId="4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16" xfId="0"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1" fillId="0" borderId="45" xfId="0" applyNumberFormat="1" applyFont="1" applyBorder="1" applyAlignment="1">
      <alignment horizontal="center"/>
    </xf>
    <xf numFmtId="0" fontId="1" fillId="0" borderId="64" xfId="0" applyFont="1" applyBorder="1" applyAlignment="1">
      <alignment vertical="center" wrapText="1"/>
    </xf>
    <xf numFmtId="44" fontId="1" fillId="0" borderId="0" xfId="44" applyFont="1" applyBorder="1" applyAlignment="1">
      <alignment horizontal="left" vertical="center"/>
    </xf>
    <xf numFmtId="0" fontId="1" fillId="0" borderId="37" xfId="0" applyFont="1" applyFill="1" applyBorder="1" applyAlignment="1">
      <alignment horizontal="left" vertical="center" wrapText="1"/>
    </xf>
    <xf numFmtId="0" fontId="1" fillId="0" borderId="28"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Continuous" vertical="center" wrapText="1"/>
    </xf>
    <xf numFmtId="2" fontId="5" fillId="0" borderId="13" xfId="0" applyNumberFormat="1" applyFont="1" applyBorder="1" applyAlignment="1">
      <alignment horizontal="center" vertical="center" wrapText="1"/>
    </xf>
    <xf numFmtId="0" fontId="0" fillId="0" borderId="48" xfId="0" applyFont="1" applyBorder="1" applyAlignment="1">
      <alignment horizontal="center" vertical="center"/>
    </xf>
    <xf numFmtId="0" fontId="0" fillId="33" borderId="47" xfId="0" applyFont="1" applyFill="1" applyBorder="1" applyAlignment="1">
      <alignment wrapText="1"/>
    </xf>
    <xf numFmtId="1" fontId="0" fillId="33" borderId="11" xfId="0" applyNumberFormat="1" applyFont="1" applyFill="1" applyBorder="1" applyAlignment="1">
      <alignment horizontal="center" vertical="center"/>
    </xf>
    <xf numFmtId="0" fontId="0" fillId="33" borderId="47" xfId="0" applyFont="1" applyFill="1" applyBorder="1" applyAlignment="1">
      <alignment horizontal="right" vertical="center"/>
    </xf>
    <xf numFmtId="1" fontId="5" fillId="33" borderId="11" xfId="0" applyNumberFormat="1" applyFont="1" applyFill="1" applyBorder="1" applyAlignment="1">
      <alignment horizontal="center" vertical="center"/>
    </xf>
    <xf numFmtId="0" fontId="0" fillId="0" borderId="47" xfId="0" applyFont="1" applyBorder="1" applyAlignment="1">
      <alignment wrapText="1"/>
    </xf>
    <xf numFmtId="1" fontId="0" fillId="0" borderId="11" xfId="0" applyNumberFormat="1" applyFont="1" applyBorder="1" applyAlignment="1">
      <alignment horizontal="center" vertical="center"/>
    </xf>
    <xf numFmtId="0" fontId="0" fillId="0" borderId="20" xfId="0" applyFont="1" applyBorder="1" applyAlignment="1">
      <alignment horizontal="right"/>
    </xf>
    <xf numFmtId="1" fontId="5" fillId="0" borderId="34" xfId="0" applyNumberFormat="1" applyFont="1" applyBorder="1" applyAlignment="1">
      <alignment horizontal="center" vertical="center"/>
    </xf>
    <xf numFmtId="0" fontId="1" fillId="0" borderId="48" xfId="0" applyFont="1" applyBorder="1" applyAlignment="1">
      <alignment horizontal="center" vertical="center"/>
    </xf>
    <xf numFmtId="0" fontId="1" fillId="0" borderId="72" xfId="0" applyFont="1" applyBorder="1" applyAlignment="1">
      <alignment horizontal="center" vertical="center"/>
    </xf>
    <xf numFmtId="0" fontId="1" fillId="0" borderId="27" xfId="0" applyFont="1" applyBorder="1" applyAlignment="1">
      <alignment horizontal="center" vertical="center"/>
    </xf>
    <xf numFmtId="0" fontId="1" fillId="0" borderId="34" xfId="0" applyFont="1" applyFill="1" applyBorder="1" applyAlignment="1">
      <alignment horizontal="center" vertical="center" wrapText="1"/>
    </xf>
    <xf numFmtId="0" fontId="0" fillId="0" borderId="27" xfId="0" applyFont="1" applyBorder="1" applyAlignment="1">
      <alignment horizontal="center"/>
    </xf>
    <xf numFmtId="0" fontId="0" fillId="0" borderId="25" xfId="0" applyFont="1" applyBorder="1" applyAlignment="1">
      <alignment horizontal="center"/>
    </xf>
    <xf numFmtId="0" fontId="0" fillId="0" borderId="72" xfId="0" applyFont="1" applyBorder="1" applyAlignment="1">
      <alignment horizontal="center"/>
    </xf>
    <xf numFmtId="0" fontId="0" fillId="0" borderId="73" xfId="0" applyFont="1" applyBorder="1" applyAlignment="1">
      <alignment horizontal="center" vertical="top"/>
    </xf>
    <xf numFmtId="0" fontId="0" fillId="0" borderId="36" xfId="0" applyBorder="1" applyAlignment="1">
      <alignment horizontal="center" vertical="center"/>
    </xf>
    <xf numFmtId="0" fontId="0" fillId="0" borderId="14" xfId="0" applyBorder="1" applyAlignment="1">
      <alignment horizontal="center" vertical="center"/>
    </xf>
    <xf numFmtId="0" fontId="0" fillId="0" borderId="53" xfId="0" applyBorder="1" applyAlignment="1">
      <alignment horizontal="center" vertical="center"/>
    </xf>
    <xf numFmtId="0" fontId="0" fillId="0" borderId="38" xfId="0" applyBorder="1" applyAlignment="1">
      <alignment horizontal="center" vertical="center"/>
    </xf>
    <xf numFmtId="0" fontId="1" fillId="0" borderId="57" xfId="0" applyFont="1" applyFill="1" applyBorder="1" applyAlignment="1">
      <alignment horizontal="left" vertical="center" wrapText="1"/>
    </xf>
    <xf numFmtId="0" fontId="67" fillId="0" borderId="16" xfId="0" applyFont="1" applyBorder="1" applyAlignment="1">
      <alignment horizontal="center" vertical="center"/>
    </xf>
    <xf numFmtId="0" fontId="67" fillId="0" borderId="18" xfId="0" applyFont="1" applyBorder="1" applyAlignment="1">
      <alignment horizontal="center" vertical="center"/>
    </xf>
    <xf numFmtId="0" fontId="67" fillId="0" borderId="15" xfId="0" applyFont="1" applyBorder="1" applyAlignment="1">
      <alignment wrapText="1"/>
    </xf>
    <xf numFmtId="0" fontId="0" fillId="0" borderId="0" xfId="0" applyFont="1" applyFill="1" applyAlignment="1">
      <alignment/>
    </xf>
    <xf numFmtId="0" fontId="68" fillId="0" borderId="58" xfId="0" applyFont="1" applyBorder="1" applyAlignment="1">
      <alignment vertical="center" wrapText="1"/>
    </xf>
    <xf numFmtId="0" fontId="1" fillId="0" borderId="0" xfId="0" applyFont="1" applyBorder="1" applyAlignment="1">
      <alignment vertical="center" wrapText="1"/>
    </xf>
    <xf numFmtId="0" fontId="0" fillId="0" borderId="0" xfId="0" applyFont="1" applyAlignment="1">
      <alignment/>
    </xf>
    <xf numFmtId="0" fontId="69" fillId="0" borderId="57" xfId="0" applyFont="1" applyFill="1" applyBorder="1" applyAlignment="1">
      <alignment vertical="center" wrapText="1"/>
    </xf>
    <xf numFmtId="0" fontId="69" fillId="0" borderId="64" xfId="0" applyFont="1" applyFill="1" applyBorder="1" applyAlignment="1">
      <alignment vertical="center" wrapText="1"/>
    </xf>
    <xf numFmtId="0" fontId="67" fillId="0" borderId="49" xfId="0" applyFont="1" applyBorder="1" applyAlignment="1">
      <alignment horizontal="left" vertical="center" wrapText="1"/>
    </xf>
    <xf numFmtId="0" fontId="70" fillId="0" borderId="0" xfId="0" applyFont="1" applyAlignment="1">
      <alignment/>
    </xf>
    <xf numFmtId="0" fontId="70" fillId="0" borderId="0" xfId="0" applyFont="1" applyAlignment="1">
      <alignment horizontal="center"/>
    </xf>
    <xf numFmtId="0" fontId="71" fillId="0" borderId="0" xfId="0" applyFont="1" applyAlignment="1">
      <alignment/>
    </xf>
    <xf numFmtId="0" fontId="70" fillId="0" borderId="0" xfId="0" applyFont="1" applyAlignment="1">
      <alignment horizontal="left" indent="15"/>
    </xf>
    <xf numFmtId="0" fontId="72" fillId="0" borderId="42" xfId="0" applyFont="1" applyBorder="1" applyAlignment="1">
      <alignment vertical="top" wrapText="1"/>
    </xf>
    <xf numFmtId="0" fontId="71" fillId="0" borderId="42" xfId="0" applyFont="1" applyBorder="1" applyAlignment="1">
      <alignment horizontal="center" wrapText="1"/>
    </xf>
    <xf numFmtId="0" fontId="71" fillId="0" borderId="42" xfId="0" applyFont="1" applyBorder="1" applyAlignment="1">
      <alignment horizontal="right" wrapText="1"/>
    </xf>
    <xf numFmtId="0" fontId="70" fillId="0" borderId="42" xfId="0" applyFont="1" applyBorder="1" applyAlignment="1">
      <alignment wrapText="1"/>
    </xf>
    <xf numFmtId="0" fontId="73" fillId="0" borderId="42" xfId="0" applyFont="1" applyBorder="1" applyAlignment="1">
      <alignment wrapText="1"/>
    </xf>
    <xf numFmtId="0" fontId="73" fillId="0" borderId="42" xfId="0" applyFont="1" applyBorder="1" applyAlignment="1">
      <alignment horizontal="justify" wrapText="1"/>
    </xf>
    <xf numFmtId="0" fontId="71" fillId="0" borderId="42" xfId="0" applyFont="1" applyBorder="1" applyAlignment="1">
      <alignment vertical="top" wrapText="1"/>
    </xf>
    <xf numFmtId="0" fontId="71" fillId="0" borderId="42" xfId="0" applyFont="1" applyBorder="1" applyAlignment="1">
      <alignment wrapText="1"/>
    </xf>
    <xf numFmtId="0" fontId="74" fillId="0" borderId="0" xfId="0" applyFont="1" applyAlignment="1">
      <alignment/>
    </xf>
    <xf numFmtId="0" fontId="1" fillId="0" borderId="0" xfId="0" applyFont="1" applyAlignment="1">
      <alignment wrapText="1"/>
    </xf>
    <xf numFmtId="0" fontId="70" fillId="0" borderId="42" xfId="0" applyFont="1" applyBorder="1" applyAlignment="1">
      <alignment horizontal="center" vertical="center" wrapText="1"/>
    </xf>
    <xf numFmtId="0" fontId="70" fillId="0" borderId="32"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38" xfId="0" applyFont="1" applyBorder="1" applyAlignment="1">
      <alignment vertical="top" wrapText="1"/>
    </xf>
    <xf numFmtId="0" fontId="1" fillId="0" borderId="38" xfId="0" applyFont="1" applyBorder="1" applyAlignment="1">
      <alignment wrapText="1"/>
    </xf>
    <xf numFmtId="0" fontId="1" fillId="0" borderId="38" xfId="0" applyFont="1" applyBorder="1" applyAlignment="1">
      <alignment/>
    </xf>
    <xf numFmtId="0" fontId="70" fillId="0" borderId="29" xfId="0" applyFont="1" applyBorder="1" applyAlignment="1">
      <alignment horizontal="center" vertical="center" wrapText="1"/>
    </xf>
    <xf numFmtId="0" fontId="70" fillId="0" borderId="38" xfId="0" applyFont="1" applyBorder="1" applyAlignment="1">
      <alignment horizontal="center" vertical="center" wrapText="1"/>
    </xf>
    <xf numFmtId="0" fontId="4" fillId="0" borderId="38" xfId="0" applyFont="1" applyBorder="1" applyAlignment="1">
      <alignment horizontal="center" vertical="center"/>
    </xf>
    <xf numFmtId="0" fontId="4" fillId="0" borderId="38" xfId="0" applyFont="1" applyBorder="1" applyAlignment="1">
      <alignment wrapText="1"/>
    </xf>
    <xf numFmtId="0" fontId="75" fillId="0" borderId="0" xfId="0" applyFont="1" applyAlignment="1">
      <alignment horizontal="left" indent="15"/>
    </xf>
    <xf numFmtId="0" fontId="75" fillId="0" borderId="0" xfId="0" applyFont="1" applyAlignment="1">
      <alignment horizontal="center"/>
    </xf>
    <xf numFmtId="0" fontId="71" fillId="0" borderId="0" xfId="0" applyFont="1" applyAlignment="1">
      <alignment horizontal="left" vertical="center" wrapText="1"/>
    </xf>
    <xf numFmtId="0" fontId="71" fillId="0" borderId="0" xfId="0" applyFont="1" applyAlignment="1">
      <alignment horizontal="left" vertical="center" wrapText="1"/>
    </xf>
    <xf numFmtId="0" fontId="9" fillId="0" borderId="0" xfId="0" applyFont="1" applyAlignment="1">
      <alignment/>
    </xf>
    <xf numFmtId="0" fontId="1" fillId="0" borderId="56" xfId="0" applyFont="1" applyBorder="1" applyAlignment="1">
      <alignment vertical="center" wrapText="1"/>
    </xf>
    <xf numFmtId="0" fontId="1" fillId="0" borderId="45" xfId="0" applyFont="1" applyBorder="1" applyAlignment="1">
      <alignment horizontal="center" vertical="center"/>
    </xf>
    <xf numFmtId="1" fontId="1" fillId="0" borderId="69" xfId="0" applyNumberFormat="1" applyFont="1" applyBorder="1" applyAlignment="1">
      <alignment horizontal="center" vertical="center"/>
    </xf>
    <xf numFmtId="0" fontId="67" fillId="0" borderId="47" xfId="0" applyFont="1" applyBorder="1" applyAlignment="1">
      <alignment horizontal="center"/>
    </xf>
    <xf numFmtId="0" fontId="1" fillId="0" borderId="74" xfId="0" applyFont="1" applyBorder="1" applyAlignment="1">
      <alignment horizontal="center" vertical="center"/>
    </xf>
    <xf numFmtId="0" fontId="1" fillId="0" borderId="69" xfId="0" applyFont="1" applyBorder="1" applyAlignment="1">
      <alignment horizontal="center" vertical="center"/>
    </xf>
    <xf numFmtId="0" fontId="1" fillId="0" borderId="55" xfId="0" applyFont="1" applyBorder="1" applyAlignment="1">
      <alignment horizontal="center" vertical="center"/>
    </xf>
    <xf numFmtId="0" fontId="1" fillId="0" borderId="70" xfId="0" applyFont="1" applyBorder="1" applyAlignment="1">
      <alignment horizontal="center"/>
    </xf>
    <xf numFmtId="0" fontId="1" fillId="0" borderId="71" xfId="0" applyFont="1" applyBorder="1" applyAlignment="1">
      <alignment horizontal="center"/>
    </xf>
    <xf numFmtId="0" fontId="1" fillId="0" borderId="28" xfId="0" applyFont="1" applyBorder="1" applyAlignment="1">
      <alignment horizontal="center" vertical="center"/>
    </xf>
    <xf numFmtId="0" fontId="10" fillId="0" borderId="35" xfId="0" applyFont="1" applyBorder="1" applyAlignment="1">
      <alignment horizontal="center" vertical="center"/>
    </xf>
    <xf numFmtId="0" fontId="10" fillId="0" borderId="57" xfId="0" applyFont="1" applyBorder="1" applyAlignment="1">
      <alignment horizontal="center" vertical="center"/>
    </xf>
    <xf numFmtId="0" fontId="10" fillId="0" borderId="0" xfId="0" applyFont="1" applyFill="1" applyBorder="1" applyAlignment="1">
      <alignment horizontal="center" vertical="center"/>
    </xf>
    <xf numFmtId="0" fontId="10" fillId="0" borderId="58" xfId="0" applyFont="1" applyBorder="1" applyAlignment="1">
      <alignment horizontal="center" vertical="center"/>
    </xf>
    <xf numFmtId="0" fontId="10" fillId="0" borderId="62" xfId="0" applyFont="1" applyBorder="1" applyAlignment="1">
      <alignment horizontal="center" vertical="center"/>
    </xf>
    <xf numFmtId="0" fontId="68" fillId="0" borderId="14" xfId="0" applyFont="1" applyBorder="1" applyAlignment="1">
      <alignment vertical="center" wrapText="1"/>
    </xf>
    <xf numFmtId="0" fontId="1" fillId="0" borderId="14" xfId="0" applyFont="1" applyBorder="1" applyAlignment="1">
      <alignment vertical="center" wrapText="1"/>
    </xf>
    <xf numFmtId="0" fontId="67" fillId="0" borderId="49" xfId="0" applyFont="1" applyBorder="1" applyAlignment="1">
      <alignment vertical="center" wrapText="1"/>
    </xf>
    <xf numFmtId="0" fontId="1" fillId="0" borderId="74" xfId="0" applyFont="1" applyBorder="1" applyAlignment="1">
      <alignment horizontal="center"/>
    </xf>
    <xf numFmtId="0" fontId="67" fillId="0" borderId="69" xfId="0" applyFont="1" applyBorder="1" applyAlignment="1">
      <alignment horizontal="center"/>
    </xf>
    <xf numFmtId="0" fontId="1" fillId="0" borderId="69" xfId="0" applyFont="1" applyBorder="1" applyAlignment="1">
      <alignment horizontal="center"/>
    </xf>
    <xf numFmtId="1" fontId="1" fillId="0" borderId="69" xfId="0" applyNumberFormat="1" applyFont="1" applyBorder="1" applyAlignment="1">
      <alignment horizontal="center"/>
    </xf>
    <xf numFmtId="0" fontId="1" fillId="0" borderId="55" xfId="0" applyFont="1" applyBorder="1" applyAlignment="1">
      <alignment horizontal="center"/>
    </xf>
    <xf numFmtId="0" fontId="14" fillId="0" borderId="0" xfId="0" applyFont="1" applyAlignment="1">
      <alignment horizontal="center" vertical="center"/>
    </xf>
    <xf numFmtId="0" fontId="1" fillId="0" borderId="69"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1" fillId="0" borderId="76" xfId="0" applyFont="1" applyBorder="1" applyAlignment="1">
      <alignment horizontal="center" vertical="center"/>
    </xf>
    <xf numFmtId="0" fontId="1" fillId="0" borderId="75" xfId="0" applyFont="1" applyBorder="1" applyAlignment="1">
      <alignment horizontal="center" vertical="center"/>
    </xf>
    <xf numFmtId="0" fontId="1" fillId="0" borderId="45" xfId="0" applyFont="1" applyBorder="1" applyAlignment="1">
      <alignment horizontal="center" vertical="center"/>
    </xf>
    <xf numFmtId="0" fontId="1" fillId="0" borderId="64" xfId="0" applyFont="1" applyBorder="1" applyAlignment="1">
      <alignment horizontal="center" vertical="center"/>
    </xf>
    <xf numFmtId="0" fontId="1" fillId="0" borderId="43" xfId="0" applyFont="1" applyBorder="1" applyAlignment="1">
      <alignment horizontal="center" vertical="center"/>
    </xf>
    <xf numFmtId="0" fontId="4" fillId="0" borderId="45" xfId="0" applyFont="1" applyBorder="1" applyAlignment="1">
      <alignment horizontal="center" vertical="center"/>
    </xf>
    <xf numFmtId="0" fontId="4" fillId="0" borderId="64" xfId="0" applyFont="1" applyBorder="1" applyAlignment="1">
      <alignment horizontal="center" vertical="center"/>
    </xf>
    <xf numFmtId="0" fontId="4" fillId="0" borderId="43" xfId="0" applyFont="1" applyBorder="1" applyAlignment="1">
      <alignment horizontal="center" vertical="center"/>
    </xf>
    <xf numFmtId="0" fontId="67" fillId="0" borderId="51" xfId="0" applyFont="1" applyBorder="1" applyAlignment="1">
      <alignment horizontal="center" vertical="center"/>
    </xf>
    <xf numFmtId="0" fontId="67" fillId="0" borderId="75" xfId="0" applyFont="1" applyBorder="1" applyAlignment="1">
      <alignment horizontal="center" vertical="center"/>
    </xf>
    <xf numFmtId="0" fontId="1" fillId="0" borderId="69"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51" xfId="0" applyFont="1" applyBorder="1" applyAlignment="1">
      <alignment horizontal="center" vertical="center"/>
    </xf>
    <xf numFmtId="0" fontId="1" fillId="0" borderId="76"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47" xfId="0" applyFont="1" applyFill="1" applyBorder="1" applyAlignment="1">
      <alignment horizontal="center" vertical="center"/>
    </xf>
    <xf numFmtId="0" fontId="10" fillId="0" borderId="76" xfId="0" applyFont="1" applyBorder="1" applyAlignment="1">
      <alignment horizontal="center" vertical="center"/>
    </xf>
    <xf numFmtId="0" fontId="10" fillId="0" borderId="51" xfId="0" applyFont="1" applyBorder="1" applyAlignment="1">
      <alignment horizontal="center" vertical="center"/>
    </xf>
    <xf numFmtId="0" fontId="67" fillId="0" borderId="13" xfId="0" applyFont="1" applyFill="1" applyBorder="1" applyAlignment="1">
      <alignment horizontal="center" vertical="center"/>
    </xf>
    <xf numFmtId="0" fontId="67" fillId="0" borderId="55" xfId="0" applyFont="1" applyFill="1" applyBorder="1" applyAlignment="1">
      <alignment horizontal="center" vertical="center"/>
    </xf>
    <xf numFmtId="0" fontId="10" fillId="0" borderId="47" xfId="0" applyFont="1" applyBorder="1" applyAlignment="1">
      <alignment horizontal="center" vertical="center"/>
    </xf>
    <xf numFmtId="0" fontId="10" fillId="0" borderId="20" xfId="0" applyFont="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4" xfId="0" applyFont="1" applyFill="1" applyBorder="1" applyAlignment="1">
      <alignment horizontal="center" vertical="center"/>
    </xf>
    <xf numFmtId="0" fontId="10" fillId="0" borderId="16"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4" fillId="0" borderId="71" xfId="0" applyFont="1" applyBorder="1" applyAlignment="1">
      <alignment horizontal="center" vertical="center"/>
    </xf>
    <xf numFmtId="0" fontId="4" fillId="0" borderId="77" xfId="0" applyFont="1" applyBorder="1" applyAlignment="1">
      <alignment horizontal="center" vertical="center"/>
    </xf>
    <xf numFmtId="0" fontId="10" fillId="0" borderId="22" xfId="0" applyFont="1" applyBorder="1" applyAlignment="1">
      <alignment horizontal="center" vertical="center"/>
    </xf>
    <xf numFmtId="0" fontId="10" fillId="0" borderId="12" xfId="0" applyFont="1" applyBorder="1" applyAlignment="1">
      <alignment horizontal="center" vertical="center"/>
    </xf>
    <xf numFmtId="0" fontId="2" fillId="0" borderId="71"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34" xfId="0" applyFont="1" applyBorder="1" applyAlignment="1">
      <alignment horizontal="center" vertical="center"/>
    </xf>
    <xf numFmtId="0" fontId="2" fillId="0" borderId="69"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1" fillId="0" borderId="42" xfId="0" applyFont="1" applyBorder="1" applyAlignment="1">
      <alignment horizontal="center" vertical="center"/>
    </xf>
    <xf numFmtId="0" fontId="1" fillId="0" borderId="29" xfId="0" applyFont="1" applyBorder="1" applyAlignment="1">
      <alignment horizontal="center" vertical="center"/>
    </xf>
    <xf numFmtId="0" fontId="1" fillId="0" borderId="78" xfId="0" applyFont="1" applyBorder="1" applyAlignment="1">
      <alignment horizontal="center" vertical="center"/>
    </xf>
    <xf numFmtId="0" fontId="1" fillId="0" borderId="73" xfId="0" applyFont="1" applyBorder="1" applyAlignment="1">
      <alignment horizontal="center" vertical="center"/>
    </xf>
    <xf numFmtId="0" fontId="1" fillId="0" borderId="24" xfId="0" applyFont="1" applyBorder="1" applyAlignment="1">
      <alignment horizontal="center" vertical="center"/>
    </xf>
    <xf numFmtId="0" fontId="1" fillId="0" borderId="65" xfId="0" applyFont="1" applyBorder="1" applyAlignment="1">
      <alignment horizontal="center" vertical="center"/>
    </xf>
    <xf numFmtId="0" fontId="0" fillId="0" borderId="32"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69" xfId="0"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51" xfId="0" applyBorder="1" applyAlignment="1">
      <alignment horizontal="center" vertical="center" wrapText="1"/>
    </xf>
    <xf numFmtId="0" fontId="1" fillId="0" borderId="32"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4" fillId="0" borderId="0" xfId="0" applyFont="1" applyAlignment="1">
      <alignment/>
    </xf>
    <xf numFmtId="0" fontId="4" fillId="0" borderId="0" xfId="0" applyFont="1" applyAlignment="1">
      <alignment/>
    </xf>
    <xf numFmtId="0" fontId="8" fillId="0" borderId="0" xfId="0" applyFont="1" applyAlignment="1">
      <alignment horizontal="center"/>
    </xf>
    <xf numFmtId="0" fontId="9" fillId="0" borderId="0" xfId="0" applyFont="1" applyAlignment="1">
      <alignment horizontal="left"/>
    </xf>
    <xf numFmtId="0" fontId="1" fillId="0" borderId="52"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0" fillId="0" borderId="80" xfId="0" applyFont="1" applyBorder="1" applyAlignment="1">
      <alignment horizontal="center" vertical="center"/>
    </xf>
    <xf numFmtId="0" fontId="10" fillId="0" borderId="52" xfId="0" applyFont="1" applyBorder="1" applyAlignment="1">
      <alignment horizontal="center" vertical="center"/>
    </xf>
    <xf numFmtId="1" fontId="1" fillId="0" borderId="16" xfId="0" applyNumberFormat="1" applyFont="1" applyBorder="1" applyAlignment="1">
      <alignment horizontal="center" vertical="center"/>
    </xf>
    <xf numFmtId="1" fontId="1" fillId="0" borderId="69" xfId="0" applyNumberFormat="1" applyFont="1" applyBorder="1" applyAlignment="1">
      <alignment horizontal="center" vertical="center"/>
    </xf>
    <xf numFmtId="0" fontId="0" fillId="0" borderId="75" xfId="0" applyBorder="1" applyAlignment="1">
      <alignment horizontal="center" vertical="center" wrapText="1"/>
    </xf>
    <xf numFmtId="0" fontId="2" fillId="0" borderId="51"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4" fillId="0" borderId="81" xfId="0" applyFont="1" applyBorder="1" applyAlignment="1">
      <alignment horizontal="center" vertical="center"/>
    </xf>
    <xf numFmtId="0" fontId="10" fillId="0" borderId="76" xfId="0" applyFont="1" applyBorder="1" applyAlignment="1">
      <alignment horizontal="center" vertical="center" wrapText="1"/>
    </xf>
    <xf numFmtId="0" fontId="10" fillId="0" borderId="75" xfId="0" applyFont="1" applyBorder="1" applyAlignment="1">
      <alignment horizontal="center" vertical="center" wrapText="1"/>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43"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1" fillId="0" borderId="33" xfId="0" applyFont="1" applyBorder="1" applyAlignment="1">
      <alignment horizontal="center"/>
    </xf>
    <xf numFmtId="0" fontId="1" fillId="0" borderId="20" xfId="0" applyFont="1" applyBorder="1" applyAlignment="1">
      <alignment horizontal="center"/>
    </xf>
    <xf numFmtId="0" fontId="1" fillId="0" borderId="33" xfId="0" applyFont="1" applyBorder="1" applyAlignment="1">
      <alignment horizontal="center" vertical="center"/>
    </xf>
    <xf numFmtId="0" fontId="4" fillId="0" borderId="0" xfId="0" applyFont="1" applyAlignment="1">
      <alignment horizontal="center"/>
    </xf>
    <xf numFmtId="0" fontId="4" fillId="0" borderId="82" xfId="0" applyFont="1" applyBorder="1" applyAlignment="1">
      <alignment horizontal="center" vertical="center"/>
    </xf>
    <xf numFmtId="0" fontId="4" fillId="0" borderId="77" xfId="0" applyFont="1" applyBorder="1" applyAlignment="1">
      <alignment horizontal="center" vertical="center"/>
    </xf>
    <xf numFmtId="0" fontId="1" fillId="0" borderId="79" xfId="0" applyFont="1" applyFill="1" applyBorder="1" applyAlignment="1">
      <alignment horizontal="center" vertical="center" wrapText="1"/>
    </xf>
    <xf numFmtId="0" fontId="1" fillId="0" borderId="67" xfId="0" applyFont="1" applyBorder="1" applyAlignment="1">
      <alignment horizontal="center" vertical="center"/>
    </xf>
    <xf numFmtId="0" fontId="1" fillId="0" borderId="0" xfId="0" applyFont="1" applyBorder="1" applyAlignment="1">
      <alignment horizontal="center" vertical="center"/>
    </xf>
    <xf numFmtId="0" fontId="1" fillId="0" borderId="26" xfId="0" applyFont="1" applyBorder="1" applyAlignment="1">
      <alignment horizontal="center" vertical="center"/>
    </xf>
    <xf numFmtId="0" fontId="67" fillId="0" borderId="16" xfId="0" applyFont="1" applyFill="1" applyBorder="1" applyAlignment="1">
      <alignment horizontal="center" vertical="center"/>
    </xf>
    <xf numFmtId="0" fontId="67" fillId="0" borderId="69" xfId="0" applyFont="1" applyFill="1" applyBorder="1" applyAlignment="1">
      <alignment horizontal="center" vertical="center"/>
    </xf>
    <xf numFmtId="1" fontId="1" fillId="0" borderId="47" xfId="0" applyNumberFormat="1" applyFont="1" applyBorder="1" applyAlignment="1">
      <alignment horizontal="center" vertical="center"/>
    </xf>
    <xf numFmtId="0" fontId="10" fillId="0" borderId="51"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3" fillId="0" borderId="24" xfId="0" applyFont="1" applyBorder="1" applyAlignment="1">
      <alignment horizontal="center" vertical="center"/>
    </xf>
    <xf numFmtId="0" fontId="1" fillId="0" borderId="32"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0" fillId="0" borderId="31" xfId="0" applyBorder="1" applyAlignment="1">
      <alignment horizontal="center"/>
    </xf>
    <xf numFmtId="0" fontId="1" fillId="0" borderId="31" xfId="0" applyFont="1" applyFill="1" applyBorder="1" applyAlignment="1">
      <alignment horizontal="center" vertical="center" wrapText="1"/>
    </xf>
    <xf numFmtId="0" fontId="10" fillId="0" borderId="34" xfId="0" applyFont="1" applyBorder="1" applyAlignment="1">
      <alignment horizontal="center" vertical="center"/>
    </xf>
    <xf numFmtId="0" fontId="1" fillId="0" borderId="18" xfId="0" applyFont="1" applyFill="1" applyBorder="1" applyAlignment="1">
      <alignment horizontal="center" vertical="center"/>
    </xf>
    <xf numFmtId="0" fontId="1" fillId="0" borderId="48" xfId="0" applyFont="1" applyFill="1" applyBorder="1" applyAlignment="1">
      <alignment horizontal="center" vertical="center"/>
    </xf>
    <xf numFmtId="0" fontId="10" fillId="0" borderId="48" xfId="0" applyFont="1" applyBorder="1" applyAlignment="1">
      <alignment horizontal="center" vertical="center"/>
    </xf>
    <xf numFmtId="0" fontId="10" fillId="0" borderId="33" xfId="0" applyFont="1" applyBorder="1" applyAlignment="1">
      <alignment horizontal="center" vertical="center"/>
    </xf>
    <xf numFmtId="0" fontId="10" fillId="0" borderId="69" xfId="0" applyFont="1" applyBorder="1" applyAlignment="1">
      <alignment horizontal="center" vertical="center"/>
    </xf>
    <xf numFmtId="0" fontId="10" fillId="0" borderId="75" xfId="0" applyFont="1" applyBorder="1" applyAlignment="1">
      <alignment horizontal="center" vertical="center"/>
    </xf>
    <xf numFmtId="0" fontId="1" fillId="0" borderId="75" xfId="0" applyFont="1" applyFill="1" applyBorder="1" applyAlignment="1">
      <alignment horizontal="center" vertical="center"/>
    </xf>
    <xf numFmtId="0" fontId="5" fillId="0" borderId="0" xfId="0" applyFont="1" applyFill="1" applyAlignment="1">
      <alignment horizontal="left"/>
    </xf>
    <xf numFmtId="0" fontId="1" fillId="0" borderId="0" xfId="0" applyFont="1" applyAlignment="1">
      <alignment/>
    </xf>
    <xf numFmtId="0" fontId="1" fillId="0" borderId="0" xfId="0" applyFont="1" applyAlignment="1">
      <alignment/>
    </xf>
    <xf numFmtId="0" fontId="4" fillId="0" borderId="13" xfId="0" applyFont="1" applyBorder="1" applyAlignment="1">
      <alignment horizontal="center" vertical="center"/>
    </xf>
    <xf numFmtId="0" fontId="4" fillId="0" borderId="34" xfId="0" applyFont="1" applyBorder="1" applyAlignment="1">
      <alignment horizontal="center" vertical="center"/>
    </xf>
    <xf numFmtId="1" fontId="1" fillId="0" borderId="20" xfId="0" applyNumberFormat="1" applyFont="1" applyBorder="1" applyAlignment="1">
      <alignment horizontal="center" vertical="center"/>
    </xf>
    <xf numFmtId="0" fontId="10" fillId="0" borderId="82" xfId="0" applyFont="1" applyBorder="1" applyAlignment="1">
      <alignment horizontal="center" vertical="center"/>
    </xf>
    <xf numFmtId="0" fontId="10" fillId="0" borderId="71" xfId="0" applyFont="1" applyBorder="1" applyAlignment="1">
      <alignment horizontal="center" vertical="center"/>
    </xf>
    <xf numFmtId="1" fontId="1" fillId="0" borderId="51" xfId="0" applyNumberFormat="1" applyFont="1" applyBorder="1" applyAlignment="1">
      <alignment horizontal="center" vertical="center"/>
    </xf>
    <xf numFmtId="1" fontId="1" fillId="0" borderId="75" xfId="0" applyNumberFormat="1" applyFont="1" applyBorder="1" applyAlignment="1">
      <alignment horizontal="center" vertical="center"/>
    </xf>
    <xf numFmtId="0" fontId="10" fillId="0" borderId="77" xfId="0" applyFont="1" applyBorder="1" applyAlignment="1">
      <alignment horizontal="center" vertical="center"/>
    </xf>
    <xf numFmtId="0" fontId="1" fillId="0" borderId="10" xfId="0" applyFont="1" applyFill="1" applyBorder="1" applyAlignment="1">
      <alignment horizontal="center" vertical="center"/>
    </xf>
    <xf numFmtId="0" fontId="1" fillId="0" borderId="46" xfId="0" applyFont="1" applyFill="1" applyBorder="1" applyAlignment="1">
      <alignment horizontal="center" vertical="center"/>
    </xf>
    <xf numFmtId="1" fontId="1" fillId="0" borderId="76" xfId="0" applyNumberFormat="1" applyFont="1" applyBorder="1" applyAlignment="1">
      <alignment horizontal="center" vertical="center"/>
    </xf>
    <xf numFmtId="0" fontId="1" fillId="0" borderId="19" xfId="0" applyFont="1" applyFill="1" applyBorder="1" applyAlignment="1">
      <alignment horizontal="center" vertical="center"/>
    </xf>
    <xf numFmtId="1" fontId="1" fillId="0" borderId="10" xfId="0" applyNumberFormat="1" applyFont="1" applyBorder="1" applyAlignment="1">
      <alignment horizontal="center" vertical="center"/>
    </xf>
    <xf numFmtId="0" fontId="4" fillId="0" borderId="71" xfId="0" applyFont="1" applyBorder="1" applyAlignment="1">
      <alignment horizontal="center" vertical="center"/>
    </xf>
    <xf numFmtId="0" fontId="4" fillId="0" borderId="82" xfId="0" applyFont="1" applyBorder="1" applyAlignment="1">
      <alignment horizontal="center" vertical="center"/>
    </xf>
    <xf numFmtId="0" fontId="10" fillId="0" borderId="79" xfId="0" applyFont="1" applyBorder="1" applyAlignment="1">
      <alignment horizontal="center" vertical="center"/>
    </xf>
    <xf numFmtId="0" fontId="4" fillId="0" borderId="83" xfId="0" applyFont="1" applyBorder="1" applyAlignment="1">
      <alignment horizontal="center" vertical="center"/>
    </xf>
    <xf numFmtId="0" fontId="4" fillId="0" borderId="13" xfId="0" applyFont="1" applyBorder="1" applyAlignment="1">
      <alignment horizontal="center" vertical="center"/>
    </xf>
    <xf numFmtId="0" fontId="4" fillId="0" borderId="34" xfId="0" applyFont="1" applyBorder="1" applyAlignment="1">
      <alignment horizontal="center" vertical="center"/>
    </xf>
    <xf numFmtId="0" fontId="10" fillId="0" borderId="16" xfId="0" applyFont="1" applyBorder="1" applyAlignment="1">
      <alignment horizontal="center" vertical="center" wrapText="1"/>
    </xf>
    <xf numFmtId="0" fontId="10" fillId="0" borderId="20" xfId="0" applyFont="1" applyBorder="1" applyAlignment="1">
      <alignment horizontal="center" vertical="center" wrapText="1"/>
    </xf>
    <xf numFmtId="0" fontId="4" fillId="0" borderId="33" xfId="0" applyFont="1" applyBorder="1" applyAlignment="1">
      <alignment horizontal="center" vertical="center"/>
    </xf>
    <xf numFmtId="0" fontId="4" fillId="0" borderId="20" xfId="0" applyFont="1" applyBorder="1" applyAlignment="1">
      <alignment horizontal="center" vertical="center"/>
    </xf>
    <xf numFmtId="0" fontId="0" fillId="0" borderId="32"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5" xfId="0" applyBorder="1" applyAlignment="1">
      <alignment horizontal="center" vertical="center"/>
    </xf>
    <xf numFmtId="0" fontId="0" fillId="0" borderId="60" xfId="0" applyBorder="1" applyAlignment="1">
      <alignment horizontal="center" vertical="center"/>
    </xf>
    <xf numFmtId="0" fontId="0" fillId="0" borderId="32"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2" xfId="0" applyFont="1" applyBorder="1" applyAlignment="1">
      <alignment horizontal="center" vertical="top" wrapText="1"/>
    </xf>
    <xf numFmtId="0" fontId="0" fillId="0" borderId="61" xfId="0" applyFont="1" applyBorder="1" applyAlignment="1">
      <alignment horizontal="center" vertical="top" wrapText="1"/>
    </xf>
    <xf numFmtId="0" fontId="0" fillId="0" borderId="29" xfId="0" applyBorder="1" applyAlignment="1">
      <alignment horizontal="center"/>
    </xf>
    <xf numFmtId="0" fontId="0" fillId="0" borderId="35"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35" xfId="0" applyFont="1" applyBorder="1" applyAlignment="1">
      <alignment horizontal="center"/>
    </xf>
    <xf numFmtId="0" fontId="0" fillId="0" borderId="60" xfId="0" applyFont="1" applyBorder="1" applyAlignment="1">
      <alignment horizontal="center"/>
    </xf>
    <xf numFmtId="0" fontId="3" fillId="0" borderId="0" xfId="0" applyFont="1" applyAlignment="1">
      <alignment/>
    </xf>
    <xf numFmtId="0" fontId="0" fillId="0" borderId="0" xfId="0" applyAlignment="1">
      <alignment/>
    </xf>
    <xf numFmtId="0" fontId="0" fillId="0" borderId="31" xfId="0" applyFont="1" applyBorder="1" applyAlignment="1">
      <alignment horizontal="center" vertical="center" wrapText="1"/>
    </xf>
    <xf numFmtId="0" fontId="0" fillId="0" borderId="31" xfId="0" applyFont="1" applyBorder="1" applyAlignment="1">
      <alignment horizontal="center" vertical="top" wrapText="1"/>
    </xf>
    <xf numFmtId="0" fontId="0" fillId="0" borderId="32" xfId="0" applyBorder="1" applyAlignment="1">
      <alignment horizontal="center" vertical="center" wrapText="1"/>
    </xf>
    <xf numFmtId="0" fontId="0" fillId="0" borderId="31" xfId="0" applyBorder="1" applyAlignment="1">
      <alignment horizontal="center" vertical="center" wrapText="1"/>
    </xf>
    <xf numFmtId="0" fontId="0" fillId="0" borderId="18" xfId="0" applyFont="1" applyBorder="1" applyAlignment="1">
      <alignment horizontal="center"/>
    </xf>
    <xf numFmtId="0" fontId="0" fillId="0" borderId="17" xfId="0" applyFont="1" applyBorder="1" applyAlignment="1">
      <alignment horizontal="center"/>
    </xf>
    <xf numFmtId="0" fontId="71" fillId="0" borderId="0" xfId="0" applyFont="1" applyAlignment="1">
      <alignment horizontal="left" vertical="center" wrapText="1"/>
    </xf>
    <xf numFmtId="0" fontId="75" fillId="0" borderId="0" xfId="0" applyFont="1" applyAlignment="1">
      <alignment horizontal="left" wrapText="1"/>
    </xf>
    <xf numFmtId="0" fontId="70" fillId="0" borderId="0" xfId="0" applyFont="1" applyAlignment="1">
      <alignment horizontal="left" vertical="center" wrapText="1"/>
    </xf>
    <xf numFmtId="181" fontId="75" fillId="0" borderId="0" xfId="42" applyFont="1" applyAlignment="1">
      <alignment horizontal="left" vertical="center" wrapText="1"/>
    </xf>
    <xf numFmtId="0" fontId="75" fillId="0" borderId="0" xfId="0" applyFont="1" applyAlignment="1">
      <alignment horizontal="left" vertical="center" wrapText="1"/>
    </xf>
    <xf numFmtId="0" fontId="74" fillId="0" borderId="0" xfId="0" applyFont="1" applyAlignment="1">
      <alignment horizontal="center"/>
    </xf>
    <xf numFmtId="0" fontId="70" fillId="0" borderId="32" xfId="0" applyFont="1" applyBorder="1" applyAlignment="1">
      <alignment horizontal="center" wrapText="1"/>
    </xf>
    <xf numFmtId="0" fontId="70" fillId="0" borderId="61" xfId="0" applyFont="1" applyBorder="1" applyAlignment="1">
      <alignment horizontal="center" wrapText="1"/>
    </xf>
    <xf numFmtId="0" fontId="70" fillId="0" borderId="31" xfId="0" applyFont="1" applyBorder="1" applyAlignment="1">
      <alignment horizontal="center" wrapText="1"/>
    </xf>
    <xf numFmtId="0" fontId="74" fillId="0" borderId="0" xfId="0" applyFont="1" applyAlignment="1">
      <alignment horizontal="center" vertical="center"/>
    </xf>
    <xf numFmtId="0" fontId="7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K34"/>
  <sheetViews>
    <sheetView zoomScalePageLayoutView="0" workbookViewId="0" topLeftCell="A4">
      <selection activeCell="A16" sqref="A16"/>
    </sheetView>
  </sheetViews>
  <sheetFormatPr defaultColWidth="9.140625" defaultRowHeight="12.75"/>
  <cols>
    <col min="1" max="1" width="9.421875" style="0" customWidth="1"/>
    <col min="2" max="2" width="10.57421875" style="0" customWidth="1"/>
    <col min="42" max="42" width="0.2890625" style="0" hidden="1" customWidth="1"/>
    <col min="43" max="48" width="9.140625" style="0" hidden="1" customWidth="1"/>
  </cols>
  <sheetData>
    <row r="3" spans="1:3" ht="12.75">
      <c r="A3" s="103" t="s">
        <v>17</v>
      </c>
      <c r="B3" s="103"/>
      <c r="C3" s="103"/>
    </row>
    <row r="4" spans="1:3" ht="12.75">
      <c r="A4" s="19" t="s">
        <v>58</v>
      </c>
      <c r="B4" s="19"/>
      <c r="C4" s="19"/>
    </row>
    <row r="5" spans="1:3" ht="12.75">
      <c r="A5" s="49"/>
      <c r="B5" s="21"/>
      <c r="C5" s="21"/>
    </row>
    <row r="6" spans="1:3" ht="12.75">
      <c r="A6" s="49"/>
      <c r="B6" s="21"/>
      <c r="C6" s="21"/>
    </row>
    <row r="7" spans="1:3" ht="12.75">
      <c r="A7" s="49"/>
      <c r="B7" s="21"/>
      <c r="C7" s="21"/>
    </row>
    <row r="8" spans="1:10" ht="18" customHeight="1">
      <c r="A8" s="388" t="s">
        <v>22</v>
      </c>
      <c r="B8" s="388"/>
      <c r="C8" s="388"/>
      <c r="D8" s="388"/>
      <c r="E8" s="388"/>
      <c r="F8" s="388"/>
      <c r="G8" s="388"/>
      <c r="H8" s="388"/>
      <c r="I8" s="388"/>
      <c r="J8" s="388"/>
    </row>
    <row r="9" spans="1:3" ht="14.25" customHeight="1">
      <c r="A9" s="55"/>
      <c r="B9" s="55"/>
      <c r="C9" s="55"/>
    </row>
    <row r="10" spans="1:3" ht="12.75">
      <c r="A10" s="20" t="s">
        <v>65</v>
      </c>
      <c r="B10" s="30"/>
      <c r="C10" s="30"/>
    </row>
    <row r="11" spans="1:3" ht="12.75">
      <c r="A11" s="20" t="s">
        <v>165</v>
      </c>
      <c r="B11" s="20"/>
      <c r="C11" s="20"/>
    </row>
    <row r="12" spans="1:3" ht="12.75">
      <c r="A12" s="20" t="s">
        <v>60</v>
      </c>
      <c r="B12" s="20"/>
      <c r="C12" s="20"/>
    </row>
    <row r="13" spans="1:3" ht="12.75">
      <c r="A13" s="20" t="s">
        <v>61</v>
      </c>
      <c r="B13" s="20"/>
      <c r="C13" s="20"/>
    </row>
    <row r="14" spans="1:5" ht="12.75">
      <c r="A14" s="25" t="s">
        <v>146</v>
      </c>
      <c r="B14" s="25"/>
      <c r="C14" s="25"/>
      <c r="D14" s="25"/>
      <c r="E14" s="25"/>
    </row>
    <row r="15" spans="1:5" ht="12.75">
      <c r="A15" s="25" t="s">
        <v>147</v>
      </c>
      <c r="B15" s="25"/>
      <c r="C15" s="25"/>
      <c r="D15" s="25"/>
      <c r="E15" s="25"/>
    </row>
    <row r="16" spans="1:3" ht="12.75">
      <c r="A16" s="27"/>
      <c r="B16" s="26"/>
      <c r="C16" s="26"/>
    </row>
    <row r="17" spans="1:11" ht="12.75">
      <c r="A17" s="297" t="s">
        <v>99</v>
      </c>
      <c r="B17" s="187"/>
      <c r="C17" s="187"/>
      <c r="D17" s="187"/>
      <c r="E17" s="187"/>
      <c r="F17" s="187"/>
      <c r="G17" s="187"/>
      <c r="H17" s="187"/>
      <c r="I17" s="187"/>
      <c r="J17" s="187"/>
      <c r="K17" s="187"/>
    </row>
    <row r="18" spans="1:11" ht="12.75">
      <c r="A18" s="127"/>
      <c r="B18" s="127" t="s">
        <v>66</v>
      </c>
      <c r="C18" s="127"/>
      <c r="D18" s="128"/>
      <c r="E18" s="128"/>
      <c r="F18" s="128"/>
      <c r="G18" s="128"/>
      <c r="H18" s="128"/>
      <c r="I18" s="128"/>
      <c r="J18" s="128"/>
      <c r="K18" s="128"/>
    </row>
    <row r="19" spans="1:3" ht="12.75">
      <c r="A19" s="104"/>
      <c r="B19" s="127" t="s">
        <v>100</v>
      </c>
      <c r="C19" s="104"/>
    </row>
    <row r="20" spans="1:3" ht="12.75">
      <c r="A20" s="105"/>
      <c r="B20" s="105"/>
      <c r="C20" s="105"/>
    </row>
    <row r="21" spans="1:3" ht="12.75">
      <c r="A21" s="105"/>
      <c r="B21" s="105"/>
      <c r="C21" s="105"/>
    </row>
    <row r="22" spans="1:3" ht="12.75">
      <c r="A22" s="104"/>
      <c r="B22" s="104"/>
      <c r="C22" s="104"/>
    </row>
    <row r="23" spans="1:3" ht="12.75">
      <c r="A23" s="17"/>
      <c r="B23" s="104"/>
      <c r="C23" s="104"/>
    </row>
    <row r="24" spans="1:3" ht="12.75">
      <c r="A24" s="17"/>
      <c r="B24" s="106"/>
      <c r="C24" s="106"/>
    </row>
    <row r="25" spans="1:3" ht="12.75">
      <c r="A25" s="104"/>
      <c r="B25" s="104"/>
      <c r="C25" s="104"/>
    </row>
    <row r="26" spans="1:3" ht="12.75">
      <c r="A26" s="104"/>
      <c r="B26" s="104"/>
      <c r="C26" s="104"/>
    </row>
    <row r="27" spans="1:3" ht="12.75">
      <c r="A27" s="104"/>
      <c r="B27" s="104"/>
      <c r="C27" s="104"/>
    </row>
    <row r="28" spans="1:3" ht="12.75">
      <c r="A28" s="17"/>
      <c r="B28" s="104"/>
      <c r="C28" s="104"/>
    </row>
    <row r="29" spans="1:3" ht="12.75">
      <c r="A29" s="17"/>
      <c r="B29" s="104"/>
      <c r="C29" s="104"/>
    </row>
    <row r="30" spans="1:3" ht="12.75">
      <c r="A30" s="104"/>
      <c r="B30" s="104"/>
      <c r="C30" s="104"/>
    </row>
    <row r="31" spans="1:3" ht="12.75">
      <c r="A31" s="17"/>
      <c r="B31" s="107"/>
      <c r="C31" s="107"/>
    </row>
    <row r="32" spans="2:3" ht="12.75">
      <c r="B32" s="5"/>
      <c r="C32" s="5"/>
    </row>
    <row r="33" spans="2:3" ht="12.75">
      <c r="B33" s="4"/>
      <c r="C33" s="29"/>
    </row>
    <row r="34" spans="1:3" ht="12.75">
      <c r="A34" s="14"/>
      <c r="B34" s="14"/>
      <c r="C34" s="14"/>
    </row>
  </sheetData>
  <sheetProtection/>
  <mergeCells count="1">
    <mergeCell ref="A8:J8"/>
  </mergeCells>
  <printOptions/>
  <pageMargins left="0.62992125984252" right="0.590551181102362" top="0.748031496062992" bottom="0.984251968503937" header="0.511811023622047" footer="0.511811023622047"/>
  <pageSetup horizontalDpi="600" verticalDpi="600" orientation="portrait" paperSize="9" scale="90" r:id="rId1"/>
  <headerFooter alignWithMargins="0">
    <oddFooter>&amp;R1/7</oddFooter>
  </headerFooter>
</worksheet>
</file>

<file path=xl/worksheets/sheet2.xml><?xml version="1.0" encoding="utf-8"?>
<worksheet xmlns="http://schemas.openxmlformats.org/spreadsheetml/2006/main" xmlns:r="http://schemas.openxmlformats.org/officeDocument/2006/relationships">
  <dimension ref="A1:BH59"/>
  <sheetViews>
    <sheetView zoomScalePageLayoutView="0" workbookViewId="0" topLeftCell="A1">
      <selection activeCell="B14" sqref="B14"/>
    </sheetView>
  </sheetViews>
  <sheetFormatPr defaultColWidth="9.140625" defaultRowHeight="12.75"/>
  <cols>
    <col min="1" max="1" width="3.28125" style="0" customWidth="1"/>
    <col min="2" max="2" width="35.421875" style="0" customWidth="1"/>
    <col min="3" max="3" width="11.00390625" style="3" customWidth="1"/>
    <col min="4" max="4" width="3.57421875" style="0" customWidth="1"/>
    <col min="5" max="5" width="3.28125" style="0" customWidth="1"/>
    <col min="6" max="6" width="3.140625" style="0" customWidth="1"/>
    <col min="7" max="8" width="3.00390625" style="0" customWidth="1"/>
    <col min="9" max="9" width="4.28125" style="0" customWidth="1"/>
    <col min="10" max="10" width="6.421875" style="0" customWidth="1"/>
    <col min="11" max="11" width="5.00390625" style="0" customWidth="1"/>
    <col min="12" max="12" width="2.8515625" style="0" customWidth="1"/>
    <col min="13" max="14" width="2.7109375" style="0" customWidth="1"/>
    <col min="15" max="16" width="2.8515625" style="0" customWidth="1"/>
    <col min="17" max="17" width="4.28125" style="0" customWidth="1"/>
    <col min="18" max="18" width="6.421875" style="0" customWidth="1"/>
    <col min="19" max="19" width="5.00390625" style="0" customWidth="1"/>
    <col min="20" max="21" width="9.140625" style="0" hidden="1" customWidth="1"/>
    <col min="26" max="26" width="10.7109375" style="0" customWidth="1"/>
  </cols>
  <sheetData>
    <row r="1" spans="1:3" ht="12.75">
      <c r="A1" s="453" t="s">
        <v>56</v>
      </c>
      <c r="B1" s="453"/>
      <c r="C1" s="453"/>
    </row>
    <row r="2" spans="1:3" ht="12.75">
      <c r="A2" s="454" t="s">
        <v>58</v>
      </c>
      <c r="B2" s="454"/>
      <c r="C2" s="454"/>
    </row>
    <row r="3" spans="1:21" ht="15.75">
      <c r="A3" s="455" t="s">
        <v>16</v>
      </c>
      <c r="B3" s="455"/>
      <c r="C3" s="455"/>
      <c r="D3" s="455"/>
      <c r="E3" s="455"/>
      <c r="F3" s="455"/>
      <c r="G3" s="455"/>
      <c r="H3" s="455"/>
      <c r="I3" s="455"/>
      <c r="J3" s="455"/>
      <c r="K3" s="455"/>
      <c r="L3" s="455"/>
      <c r="M3" s="455"/>
      <c r="N3" s="455"/>
      <c r="O3" s="455"/>
      <c r="P3" s="455"/>
      <c r="Q3" s="455"/>
      <c r="R3" s="455"/>
      <c r="S3" s="28"/>
      <c r="T3" s="7"/>
      <c r="U3" s="7"/>
    </row>
    <row r="4" spans="4:22" ht="12.75">
      <c r="D4" s="76"/>
      <c r="E4" s="76"/>
      <c r="F4" s="76"/>
      <c r="G4" s="76"/>
      <c r="H4" s="76"/>
      <c r="I4" s="76"/>
      <c r="J4" s="76"/>
      <c r="K4" s="76"/>
      <c r="L4" s="76"/>
      <c r="M4" s="76"/>
      <c r="N4" s="76"/>
      <c r="O4" s="76"/>
      <c r="P4" s="76"/>
      <c r="Q4" s="76"/>
      <c r="R4" s="76"/>
      <c r="S4" s="76"/>
      <c r="T4" s="19"/>
      <c r="U4" s="19"/>
      <c r="V4" s="19"/>
    </row>
    <row r="5" spans="1:60" ht="12.75">
      <c r="A5" s="456" t="s">
        <v>65</v>
      </c>
      <c r="B5" s="456"/>
      <c r="C5" s="456"/>
      <c r="D5" s="456"/>
      <c r="E5" s="456"/>
      <c r="F5" s="456"/>
      <c r="G5" s="20"/>
      <c r="H5" s="20"/>
      <c r="I5" s="20"/>
      <c r="J5" s="77"/>
      <c r="K5" s="77"/>
      <c r="L5" s="77"/>
      <c r="M5" s="20"/>
      <c r="N5" s="20"/>
      <c r="O5" s="20"/>
      <c r="P5" s="20"/>
      <c r="Q5" s="20"/>
      <c r="R5" s="20"/>
      <c r="S5" s="20"/>
      <c r="T5" s="20"/>
      <c r="U5" s="20"/>
      <c r="V5" s="20"/>
      <c r="W5" s="20"/>
      <c r="X5" s="20"/>
      <c r="Y5" s="20"/>
      <c r="Z5" s="20"/>
      <c r="AA5" s="22"/>
      <c r="AB5" s="22"/>
      <c r="AC5" s="22"/>
      <c r="AD5" s="22"/>
      <c r="AE5" s="22"/>
      <c r="AF5" s="22"/>
      <c r="AG5" s="22"/>
      <c r="AH5" s="22"/>
      <c r="AI5" s="22"/>
      <c r="AJ5" s="22"/>
      <c r="AK5" s="22"/>
      <c r="AL5" s="22"/>
      <c r="AM5" s="22"/>
      <c r="AN5" s="22"/>
      <c r="AO5" s="22"/>
      <c r="AP5" s="22"/>
      <c r="AQ5" s="22"/>
      <c r="AR5" s="22"/>
      <c r="AS5" s="22"/>
      <c r="AT5" s="22"/>
      <c r="AU5" s="20"/>
      <c r="AV5" s="20"/>
      <c r="AW5" s="20"/>
      <c r="AX5" s="20"/>
      <c r="AY5" s="20"/>
      <c r="AZ5" s="20"/>
      <c r="BA5" s="20"/>
      <c r="BB5" s="20"/>
      <c r="BC5" s="20"/>
      <c r="BD5" s="20"/>
      <c r="BE5" s="15"/>
      <c r="BF5" s="15"/>
      <c r="BG5" s="14"/>
      <c r="BH5" s="14"/>
    </row>
    <row r="6" spans="1:22" ht="12.75">
      <c r="A6" s="131" t="s">
        <v>165</v>
      </c>
      <c r="B6" s="131"/>
      <c r="C6" s="131"/>
      <c r="D6" s="131"/>
      <c r="E6" s="131"/>
      <c r="F6" s="131"/>
      <c r="G6" s="24"/>
      <c r="H6" s="24"/>
      <c r="I6" s="24"/>
      <c r="M6" s="8"/>
      <c r="N6" s="8"/>
      <c r="O6" s="8"/>
      <c r="P6" s="8"/>
      <c r="Q6" s="8"/>
      <c r="R6" s="8"/>
      <c r="S6" s="8"/>
      <c r="T6" s="25"/>
      <c r="U6" s="25"/>
      <c r="V6" s="19"/>
    </row>
    <row r="7" spans="1:22" ht="12.75">
      <c r="A7" s="454" t="s">
        <v>60</v>
      </c>
      <c r="B7" s="454"/>
      <c r="C7" s="454"/>
      <c r="D7" s="454"/>
      <c r="E7" s="454"/>
      <c r="F7" s="454"/>
      <c r="G7" s="8"/>
      <c r="H7" s="8"/>
      <c r="I7" s="8"/>
      <c r="J7" s="8"/>
      <c r="K7" s="18"/>
      <c r="L7" s="18"/>
      <c r="M7" s="18"/>
      <c r="N7" s="18"/>
      <c r="O7" s="18"/>
      <c r="P7" s="18"/>
      <c r="Q7" s="18"/>
      <c r="R7" s="18"/>
      <c r="S7" s="18"/>
      <c r="T7" s="5"/>
      <c r="U7" s="19"/>
      <c r="V7" s="19"/>
    </row>
    <row r="8" spans="1:22" ht="12.75">
      <c r="A8" s="454" t="s">
        <v>61</v>
      </c>
      <c r="B8" s="454"/>
      <c r="C8" s="454"/>
      <c r="D8" s="454"/>
      <c r="E8" s="454"/>
      <c r="F8" s="454"/>
      <c r="G8" s="19"/>
      <c r="H8" s="19"/>
      <c r="I8" s="19"/>
      <c r="J8" s="19"/>
      <c r="K8" s="19"/>
      <c r="L8" s="19"/>
      <c r="M8" s="19"/>
      <c r="N8" s="19"/>
      <c r="O8" s="19"/>
      <c r="P8" s="19"/>
      <c r="Q8" s="19"/>
      <c r="R8" s="19"/>
      <c r="S8" s="19"/>
      <c r="T8" s="19"/>
      <c r="U8" s="19"/>
      <c r="V8" s="19"/>
    </row>
    <row r="9" spans="1:22" ht="12.75">
      <c r="A9" s="456" t="s">
        <v>107</v>
      </c>
      <c r="B9" s="456"/>
      <c r="C9" s="456"/>
      <c r="D9" s="456"/>
      <c r="E9" s="456"/>
      <c r="F9" s="456"/>
      <c r="G9" s="20"/>
      <c r="H9" s="20"/>
      <c r="I9" s="20"/>
      <c r="J9" s="20"/>
      <c r="K9" s="20"/>
      <c r="L9" s="20"/>
      <c r="M9" s="20"/>
      <c r="N9" s="20"/>
      <c r="O9" s="20"/>
      <c r="P9" s="20"/>
      <c r="Q9" s="20"/>
      <c r="R9" s="20"/>
      <c r="S9" s="20"/>
      <c r="T9" s="20"/>
      <c r="U9" s="20"/>
      <c r="V9" s="20"/>
    </row>
    <row r="10" spans="1:23" ht="18.75" customHeight="1" thickBot="1">
      <c r="A10" s="496" t="s">
        <v>4</v>
      </c>
      <c r="B10" s="496"/>
      <c r="C10" s="496"/>
      <c r="D10" s="496"/>
      <c r="E10" s="496"/>
      <c r="F10" s="496"/>
      <c r="G10" s="496"/>
      <c r="H10" s="496"/>
      <c r="I10" s="496"/>
      <c r="J10" s="496"/>
      <c r="K10" s="496"/>
      <c r="L10" s="496"/>
      <c r="M10" s="496"/>
      <c r="N10" s="496"/>
      <c r="O10" s="496"/>
      <c r="P10" s="496"/>
      <c r="Q10" s="496"/>
      <c r="R10" s="496"/>
      <c r="S10" s="496"/>
      <c r="W10" s="4"/>
    </row>
    <row r="11" spans="1:19" ht="13.5" customHeight="1">
      <c r="A11" s="497" t="s">
        <v>13</v>
      </c>
      <c r="B11" s="446" t="s">
        <v>249</v>
      </c>
      <c r="C11" s="497" t="s">
        <v>129</v>
      </c>
      <c r="D11" s="491" t="s">
        <v>5</v>
      </c>
      <c r="E11" s="492"/>
      <c r="F11" s="492"/>
      <c r="G11" s="492"/>
      <c r="H11" s="492"/>
      <c r="I11" s="492"/>
      <c r="J11" s="492"/>
      <c r="K11" s="493"/>
      <c r="L11" s="491" t="s">
        <v>6</v>
      </c>
      <c r="M11" s="492"/>
      <c r="N11" s="492"/>
      <c r="O11" s="492"/>
      <c r="P11" s="492"/>
      <c r="Q11" s="492"/>
      <c r="R11" s="492"/>
      <c r="S11" s="493"/>
    </row>
    <row r="12" spans="1:28" ht="12.75" customHeight="1">
      <c r="A12" s="498"/>
      <c r="B12" s="447"/>
      <c r="C12" s="498"/>
      <c r="D12" s="459" t="s">
        <v>7</v>
      </c>
      <c r="E12" s="403" t="s">
        <v>8</v>
      </c>
      <c r="F12" s="403" t="s">
        <v>9</v>
      </c>
      <c r="G12" s="403" t="s">
        <v>10</v>
      </c>
      <c r="H12" s="403" t="s">
        <v>140</v>
      </c>
      <c r="I12" s="403" t="s">
        <v>30</v>
      </c>
      <c r="J12" s="432" t="s">
        <v>14</v>
      </c>
      <c r="K12" s="495" t="s">
        <v>15</v>
      </c>
      <c r="L12" s="459" t="s">
        <v>7</v>
      </c>
      <c r="M12" s="403" t="s">
        <v>8</v>
      </c>
      <c r="N12" s="403" t="s">
        <v>9</v>
      </c>
      <c r="O12" s="403" t="s">
        <v>10</v>
      </c>
      <c r="P12" s="403" t="s">
        <v>140</v>
      </c>
      <c r="Q12" s="403" t="s">
        <v>30</v>
      </c>
      <c r="R12" s="432" t="s">
        <v>14</v>
      </c>
      <c r="S12" s="495" t="s">
        <v>15</v>
      </c>
      <c r="AA12" s="169"/>
      <c r="AB12" s="169"/>
    </row>
    <row r="13" spans="1:28" ht="13.5" thickBot="1">
      <c r="A13" s="500"/>
      <c r="B13" s="448"/>
      <c r="C13" s="499"/>
      <c r="D13" s="460"/>
      <c r="E13" s="449"/>
      <c r="F13" s="404"/>
      <c r="G13" s="404"/>
      <c r="H13" s="404"/>
      <c r="I13" s="404"/>
      <c r="J13" s="494"/>
      <c r="K13" s="427"/>
      <c r="L13" s="483"/>
      <c r="M13" s="405"/>
      <c r="N13" s="465"/>
      <c r="O13" s="405"/>
      <c r="P13" s="405"/>
      <c r="Q13" s="405"/>
      <c r="R13" s="433"/>
      <c r="S13" s="428"/>
      <c r="AA13" s="169"/>
      <c r="AB13" s="169"/>
    </row>
    <row r="14" spans="1:28" ht="22.5">
      <c r="A14" s="188">
        <v>1</v>
      </c>
      <c r="B14" s="327" t="s">
        <v>167</v>
      </c>
      <c r="C14" s="31" t="s">
        <v>88</v>
      </c>
      <c r="D14" s="326">
        <v>1</v>
      </c>
      <c r="E14" s="130">
        <v>0</v>
      </c>
      <c r="F14" s="130">
        <v>1</v>
      </c>
      <c r="G14" s="325">
        <v>1</v>
      </c>
      <c r="H14" s="130">
        <v>2</v>
      </c>
      <c r="I14" s="134">
        <f>K14*25-14*(D14+E14+F14+G14+H14)</f>
        <v>55</v>
      </c>
      <c r="J14" s="130" t="s">
        <v>69</v>
      </c>
      <c r="K14" s="129">
        <v>5</v>
      </c>
      <c r="L14" s="50"/>
      <c r="M14" s="50"/>
      <c r="N14" s="50"/>
      <c r="O14" s="50"/>
      <c r="P14" s="50"/>
      <c r="Q14" s="50"/>
      <c r="R14" s="50"/>
      <c r="S14" s="12"/>
      <c r="V14" s="170"/>
      <c r="AA14" s="169"/>
      <c r="AB14" s="169"/>
    </row>
    <row r="15" spans="1:28" ht="12.75">
      <c r="A15" s="166">
        <v>2</v>
      </c>
      <c r="B15" s="193" t="s">
        <v>108</v>
      </c>
      <c r="C15" s="266" t="s">
        <v>89</v>
      </c>
      <c r="D15" s="135">
        <v>2</v>
      </c>
      <c r="E15" s="136">
        <v>0</v>
      </c>
      <c r="F15" s="136">
        <v>1</v>
      </c>
      <c r="G15" s="136">
        <v>0</v>
      </c>
      <c r="H15" s="136">
        <v>2</v>
      </c>
      <c r="I15" s="123">
        <f>K15*25-14*(D15+E15+F15+G15+H15)</f>
        <v>55</v>
      </c>
      <c r="J15" s="136" t="s">
        <v>69</v>
      </c>
      <c r="K15" s="137">
        <v>5</v>
      </c>
      <c r="L15" s="11"/>
      <c r="M15" s="11"/>
      <c r="N15" s="11"/>
      <c r="O15" s="11"/>
      <c r="P15" s="11"/>
      <c r="Q15" s="11"/>
      <c r="R15" s="11"/>
      <c r="S15" s="10"/>
      <c r="V15" s="169"/>
      <c r="AA15" s="169"/>
      <c r="AB15" s="169"/>
    </row>
    <row r="16" spans="1:28" ht="12.75">
      <c r="A16" s="189">
        <v>3</v>
      </c>
      <c r="B16" s="365" t="s">
        <v>109</v>
      </c>
      <c r="C16" s="266" t="s">
        <v>90</v>
      </c>
      <c r="D16" s="135">
        <v>1</v>
      </c>
      <c r="E16" s="136">
        <v>0</v>
      </c>
      <c r="F16" s="136">
        <v>1</v>
      </c>
      <c r="G16" s="136">
        <v>0</v>
      </c>
      <c r="H16" s="136">
        <v>2</v>
      </c>
      <c r="I16" s="123">
        <f>K16*25-14*(D16+E16+F16+G16+H16)</f>
        <v>69</v>
      </c>
      <c r="J16" s="136" t="s">
        <v>69</v>
      </c>
      <c r="K16" s="267">
        <v>5</v>
      </c>
      <c r="L16" s="190"/>
      <c r="M16" s="190"/>
      <c r="N16" s="190"/>
      <c r="O16" s="190"/>
      <c r="P16" s="190"/>
      <c r="Q16" s="190"/>
      <c r="R16" s="190"/>
      <c r="S16" s="191"/>
      <c r="V16" s="169"/>
      <c r="W16" s="331"/>
      <c r="AA16" s="169"/>
      <c r="AB16" s="169"/>
    </row>
    <row r="17" spans="1:28" ht="12.75">
      <c r="A17" s="189">
        <v>4</v>
      </c>
      <c r="B17" s="192" t="s">
        <v>110</v>
      </c>
      <c r="C17" s="266" t="s">
        <v>111</v>
      </c>
      <c r="D17" s="135">
        <v>0.5</v>
      </c>
      <c r="E17" s="136">
        <v>0.5</v>
      </c>
      <c r="F17" s="136">
        <v>0</v>
      </c>
      <c r="G17" s="136">
        <v>0</v>
      </c>
      <c r="H17" s="136">
        <v>2</v>
      </c>
      <c r="I17" s="123">
        <f>K17*25-14*(D17+E17+F17+G17+H17)</f>
        <v>58</v>
      </c>
      <c r="J17" s="136" t="s">
        <v>7</v>
      </c>
      <c r="K17" s="267">
        <v>4</v>
      </c>
      <c r="L17" s="190"/>
      <c r="M17" s="190"/>
      <c r="N17" s="190"/>
      <c r="O17" s="190"/>
      <c r="P17" s="190"/>
      <c r="Q17" s="190"/>
      <c r="R17" s="190"/>
      <c r="S17" s="191"/>
      <c r="V17" s="169"/>
      <c r="AA17" s="169"/>
      <c r="AB17" s="169"/>
    </row>
    <row r="18" spans="1:28" ht="13.5" thickBot="1">
      <c r="A18" s="142">
        <v>5</v>
      </c>
      <c r="B18" s="194" t="s">
        <v>112</v>
      </c>
      <c r="C18" s="265" t="s">
        <v>114</v>
      </c>
      <c r="D18" s="138">
        <v>2</v>
      </c>
      <c r="E18" s="139">
        <v>0</v>
      </c>
      <c r="F18" s="195">
        <v>0</v>
      </c>
      <c r="G18" s="139">
        <v>1</v>
      </c>
      <c r="H18" s="139">
        <v>2</v>
      </c>
      <c r="I18" s="124">
        <f>K18*25-14*(D18+E18+F18+G18+H18)</f>
        <v>80</v>
      </c>
      <c r="J18" s="140" t="s">
        <v>69</v>
      </c>
      <c r="K18" s="196">
        <v>6</v>
      </c>
      <c r="L18" s="268"/>
      <c r="M18" s="269"/>
      <c r="N18" s="269"/>
      <c r="O18" s="269"/>
      <c r="P18" s="269"/>
      <c r="Q18" s="270"/>
      <c r="R18" s="269"/>
      <c r="S18" s="271"/>
      <c r="V18" s="169"/>
      <c r="AA18" s="169"/>
      <c r="AB18" s="169"/>
    </row>
    <row r="19" spans="1:28" ht="22.5">
      <c r="A19" s="166">
        <v>6</v>
      </c>
      <c r="B19" s="132" t="s">
        <v>67</v>
      </c>
      <c r="C19" s="197" t="s">
        <v>113</v>
      </c>
      <c r="D19" s="46"/>
      <c r="E19" s="46"/>
      <c r="F19" s="46"/>
      <c r="G19" s="46"/>
      <c r="H19" s="46"/>
      <c r="I19" s="46"/>
      <c r="J19" s="46"/>
      <c r="K19" s="51"/>
      <c r="L19" s="186">
        <v>2</v>
      </c>
      <c r="M19" s="180">
        <v>0</v>
      </c>
      <c r="N19" s="180">
        <v>1</v>
      </c>
      <c r="O19" s="180">
        <v>0</v>
      </c>
      <c r="P19" s="180">
        <v>3</v>
      </c>
      <c r="Q19" s="134">
        <f>S19*25-14*(L19+M19+N19+O19+P19)</f>
        <v>91</v>
      </c>
      <c r="R19" s="130" t="s">
        <v>69</v>
      </c>
      <c r="S19" s="182">
        <v>7</v>
      </c>
      <c r="V19" s="169"/>
      <c r="W19" s="331"/>
      <c r="AA19" s="169"/>
      <c r="AB19" s="169"/>
    </row>
    <row r="20" spans="1:28" s="23" customFormat="1" ht="22.5">
      <c r="A20" s="166">
        <v>7</v>
      </c>
      <c r="B20" s="199" t="s">
        <v>115</v>
      </c>
      <c r="C20" s="198" t="s">
        <v>91</v>
      </c>
      <c r="D20" s="46"/>
      <c r="E20" s="46"/>
      <c r="F20" s="9"/>
      <c r="G20" s="9"/>
      <c r="H20" s="9"/>
      <c r="I20" s="9"/>
      <c r="J20" s="9"/>
      <c r="K20" s="51"/>
      <c r="L20" s="143">
        <v>2</v>
      </c>
      <c r="M20" s="125">
        <v>0</v>
      </c>
      <c r="N20" s="125">
        <v>1</v>
      </c>
      <c r="O20" s="125">
        <v>0</v>
      </c>
      <c r="P20" s="125">
        <v>2</v>
      </c>
      <c r="Q20" s="123">
        <f>S20*25-14*(L20+M20+N20+O20+P20)</f>
        <v>80</v>
      </c>
      <c r="R20" s="136" t="s">
        <v>69</v>
      </c>
      <c r="S20" s="215">
        <v>6</v>
      </c>
      <c r="V20" s="169"/>
      <c r="AA20" s="169"/>
      <c r="AB20" s="169"/>
    </row>
    <row r="21" spans="1:28" ht="23.25" thickBot="1">
      <c r="A21" s="166">
        <v>8</v>
      </c>
      <c r="B21" s="329" t="s">
        <v>74</v>
      </c>
      <c r="C21" s="167" t="s">
        <v>116</v>
      </c>
      <c r="D21" s="11"/>
      <c r="E21" s="38"/>
      <c r="F21" s="54"/>
      <c r="G21" s="38"/>
      <c r="H21" s="38"/>
      <c r="I21" s="38"/>
      <c r="J21" s="38"/>
      <c r="K21" s="62"/>
      <c r="L21" s="168">
        <v>1</v>
      </c>
      <c r="M21" s="165">
        <v>0</v>
      </c>
      <c r="N21" s="165">
        <v>1</v>
      </c>
      <c r="O21" s="165">
        <v>0</v>
      </c>
      <c r="P21" s="165">
        <v>2</v>
      </c>
      <c r="Q21" s="124">
        <f>S21*25-14*(L21+M21+N21+O21+P21)</f>
        <v>69</v>
      </c>
      <c r="R21" s="165" t="s">
        <v>69</v>
      </c>
      <c r="S21" s="216">
        <v>5</v>
      </c>
      <c r="V21" s="169"/>
      <c r="Z21" s="331"/>
      <c r="AA21" s="169"/>
      <c r="AB21" s="169"/>
    </row>
    <row r="22" spans="1:28" ht="12.75">
      <c r="A22" s="434" t="s">
        <v>18</v>
      </c>
      <c r="B22" s="435"/>
      <c r="C22" s="436"/>
      <c r="D22" s="35">
        <f aca="true" t="shared" si="0" ref="D22:I22">SUM(D14:D21)</f>
        <v>6.5</v>
      </c>
      <c r="E22" s="60">
        <f t="shared" si="0"/>
        <v>0.5</v>
      </c>
      <c r="F22" s="60">
        <f t="shared" si="0"/>
        <v>3</v>
      </c>
      <c r="G22" s="60">
        <f t="shared" si="0"/>
        <v>2</v>
      </c>
      <c r="H22" s="393">
        <f t="shared" si="0"/>
        <v>10</v>
      </c>
      <c r="I22" s="393">
        <f t="shared" si="0"/>
        <v>317</v>
      </c>
      <c r="J22" s="469" t="s">
        <v>117</v>
      </c>
      <c r="K22" s="468">
        <f aca="true" t="shared" si="1" ref="K22:Q22">SUM(K14:K21)</f>
        <v>25</v>
      </c>
      <c r="L22" s="36">
        <f t="shared" si="1"/>
        <v>5</v>
      </c>
      <c r="M22" s="37">
        <f t="shared" si="1"/>
        <v>0</v>
      </c>
      <c r="N22" s="37">
        <f t="shared" si="1"/>
        <v>3</v>
      </c>
      <c r="O22" s="114">
        <f t="shared" si="1"/>
        <v>0</v>
      </c>
      <c r="P22" s="406">
        <f t="shared" si="1"/>
        <v>7</v>
      </c>
      <c r="Q22" s="406">
        <f t="shared" si="1"/>
        <v>240</v>
      </c>
      <c r="R22" s="490" t="s">
        <v>70</v>
      </c>
      <c r="S22" s="423">
        <f>SUM(S14:S21)</f>
        <v>18</v>
      </c>
      <c r="AA22" s="169"/>
      <c r="AB22" s="169"/>
    </row>
    <row r="23" spans="1:28" ht="13.5" thickBot="1">
      <c r="A23" s="437"/>
      <c r="B23" s="438"/>
      <c r="C23" s="439"/>
      <c r="D23" s="398">
        <f>SUM(D22:G22)</f>
        <v>12</v>
      </c>
      <c r="E23" s="399"/>
      <c r="F23" s="399"/>
      <c r="G23" s="400"/>
      <c r="H23" s="394"/>
      <c r="I23" s="394"/>
      <c r="J23" s="470"/>
      <c r="K23" s="424"/>
      <c r="L23" s="398">
        <f>SUM(L22:O22)</f>
        <v>8</v>
      </c>
      <c r="M23" s="399"/>
      <c r="N23" s="399"/>
      <c r="O23" s="400"/>
      <c r="P23" s="394"/>
      <c r="Q23" s="394"/>
      <c r="R23" s="470"/>
      <c r="S23" s="424"/>
      <c r="AA23" s="169"/>
      <c r="AB23" s="169"/>
    </row>
    <row r="24" spans="1:28" ht="13.5" thickBot="1">
      <c r="A24" s="16"/>
      <c r="B24" s="16"/>
      <c r="C24" s="16"/>
      <c r="D24" s="52"/>
      <c r="E24" s="52"/>
      <c r="F24" s="52"/>
      <c r="G24" s="52"/>
      <c r="H24" s="52"/>
      <c r="I24" s="52"/>
      <c r="J24" s="53"/>
      <c r="K24" s="34"/>
      <c r="L24" s="52"/>
      <c r="M24" s="52"/>
      <c r="N24" s="52"/>
      <c r="O24" s="52"/>
      <c r="P24" s="52"/>
      <c r="Q24" s="52"/>
      <c r="R24" s="53"/>
      <c r="S24" s="34"/>
      <c r="Z24" s="330"/>
      <c r="AA24" s="169"/>
      <c r="AB24" s="169"/>
    </row>
    <row r="25" spans="1:28" ht="12.75">
      <c r="A25" s="450" t="s">
        <v>13</v>
      </c>
      <c r="B25" s="440" t="s">
        <v>11</v>
      </c>
      <c r="C25" s="450" t="s">
        <v>129</v>
      </c>
      <c r="D25" s="474" t="s">
        <v>5</v>
      </c>
      <c r="E25" s="475"/>
      <c r="F25" s="475"/>
      <c r="G25" s="475"/>
      <c r="H25" s="475"/>
      <c r="I25" s="475"/>
      <c r="J25" s="475"/>
      <c r="K25" s="476"/>
      <c r="L25" s="474" t="s">
        <v>6</v>
      </c>
      <c r="M25" s="475"/>
      <c r="N25" s="475"/>
      <c r="O25" s="475"/>
      <c r="P25" s="475"/>
      <c r="Q25" s="475"/>
      <c r="R25" s="475"/>
      <c r="S25" s="476"/>
      <c r="AA25" s="169"/>
      <c r="AB25" s="169"/>
    </row>
    <row r="26" spans="1:28" ht="12.75">
      <c r="A26" s="451"/>
      <c r="B26" s="441"/>
      <c r="C26" s="451"/>
      <c r="D26" s="457" t="s">
        <v>7</v>
      </c>
      <c r="E26" s="429" t="s">
        <v>8</v>
      </c>
      <c r="F26" s="429" t="s">
        <v>9</v>
      </c>
      <c r="G26" s="389" t="s">
        <v>10</v>
      </c>
      <c r="H26" s="389" t="s">
        <v>140</v>
      </c>
      <c r="I26" s="429" t="s">
        <v>30</v>
      </c>
      <c r="J26" s="466" t="s">
        <v>14</v>
      </c>
      <c r="K26" s="427" t="s">
        <v>15</v>
      </c>
      <c r="L26" s="457" t="s">
        <v>7</v>
      </c>
      <c r="M26" s="429" t="s">
        <v>8</v>
      </c>
      <c r="N26" s="429" t="s">
        <v>9</v>
      </c>
      <c r="O26" s="389" t="s">
        <v>10</v>
      </c>
      <c r="P26" s="389" t="s">
        <v>140</v>
      </c>
      <c r="Q26" s="429" t="s">
        <v>30</v>
      </c>
      <c r="R26" s="466" t="s">
        <v>14</v>
      </c>
      <c r="S26" s="427" t="s">
        <v>15</v>
      </c>
      <c r="AA26" s="169"/>
      <c r="AB26" s="169"/>
    </row>
    <row r="27" spans="1:28" ht="11.25" customHeight="1" thickBot="1">
      <c r="A27" s="452"/>
      <c r="B27" s="442"/>
      <c r="C27" s="452"/>
      <c r="D27" s="458"/>
      <c r="E27" s="390"/>
      <c r="F27" s="390"/>
      <c r="G27" s="465"/>
      <c r="H27" s="390"/>
      <c r="I27" s="390"/>
      <c r="J27" s="467"/>
      <c r="K27" s="428"/>
      <c r="L27" s="458"/>
      <c r="M27" s="390"/>
      <c r="N27" s="390"/>
      <c r="O27" s="465"/>
      <c r="P27" s="390"/>
      <c r="Q27" s="390"/>
      <c r="R27" s="467"/>
      <c r="S27" s="428"/>
      <c r="AA27" s="169"/>
      <c r="AB27" s="169"/>
    </row>
    <row r="28" spans="1:28" ht="12" customHeight="1">
      <c r="A28" s="181">
        <v>9</v>
      </c>
      <c r="B28" s="201" t="s">
        <v>120</v>
      </c>
      <c r="C28" s="44" t="s">
        <v>92</v>
      </c>
      <c r="D28" s="443">
        <v>1</v>
      </c>
      <c r="E28" s="487">
        <v>1</v>
      </c>
      <c r="F28" s="409">
        <v>0</v>
      </c>
      <c r="G28" s="409">
        <v>0</v>
      </c>
      <c r="H28" s="407">
        <v>2</v>
      </c>
      <c r="I28" s="463">
        <f>K28*25-14*(D28+E28+F28+G28+H28)</f>
        <v>69</v>
      </c>
      <c r="J28" s="409" t="s">
        <v>7</v>
      </c>
      <c r="K28" s="413">
        <v>5</v>
      </c>
      <c r="L28" s="461"/>
      <c r="M28" s="411"/>
      <c r="N28" s="411"/>
      <c r="O28" s="411"/>
      <c r="P28" s="411"/>
      <c r="Q28" s="411"/>
      <c r="R28" s="411"/>
      <c r="S28" s="515"/>
      <c r="V28" s="169"/>
      <c r="AA28" s="169"/>
      <c r="AB28" s="169"/>
    </row>
    <row r="29" spans="1:28" ht="12.75" customHeight="1" thickBot="1">
      <c r="A29" s="204">
        <v>10</v>
      </c>
      <c r="B29" s="205" t="s">
        <v>118</v>
      </c>
      <c r="C29" s="59" t="s">
        <v>119</v>
      </c>
      <c r="D29" s="444"/>
      <c r="E29" s="488"/>
      <c r="F29" s="445"/>
      <c r="G29" s="445"/>
      <c r="H29" s="408"/>
      <c r="I29" s="464"/>
      <c r="J29" s="445"/>
      <c r="K29" s="414"/>
      <c r="L29" s="462"/>
      <c r="M29" s="412"/>
      <c r="N29" s="412"/>
      <c r="O29" s="412"/>
      <c r="P29" s="412"/>
      <c r="Q29" s="412"/>
      <c r="R29" s="412"/>
      <c r="S29" s="516"/>
      <c r="V29" s="169"/>
      <c r="AA29" s="169"/>
      <c r="AB29" s="169"/>
    </row>
    <row r="30" spans="1:29" ht="24.75" customHeight="1">
      <c r="A30" s="206">
        <v>11</v>
      </c>
      <c r="B30" s="210" t="s">
        <v>121</v>
      </c>
      <c r="C30" s="44" t="s">
        <v>93</v>
      </c>
      <c r="D30" s="502"/>
      <c r="E30" s="409"/>
      <c r="F30" s="409"/>
      <c r="G30" s="409"/>
      <c r="H30" s="409"/>
      <c r="I30" s="463"/>
      <c r="J30" s="409"/>
      <c r="K30" s="417"/>
      <c r="L30" s="425">
        <v>2</v>
      </c>
      <c r="M30" s="420">
        <v>0</v>
      </c>
      <c r="N30" s="420">
        <v>2</v>
      </c>
      <c r="O30" s="420">
        <v>0</v>
      </c>
      <c r="P30" s="420">
        <v>3</v>
      </c>
      <c r="Q30" s="420">
        <f>S30*25-14*(L30+M30+N30+O30+P30)</f>
        <v>77</v>
      </c>
      <c r="R30" s="420" t="s">
        <v>69</v>
      </c>
      <c r="S30" s="421">
        <v>7</v>
      </c>
      <c r="V30" s="169"/>
      <c r="W30" s="115"/>
      <c r="X30" s="115"/>
      <c r="Y30" s="328"/>
      <c r="Z30" s="115"/>
      <c r="AA30" s="213"/>
      <c r="AB30" s="213"/>
      <c r="AC30" s="115"/>
    </row>
    <row r="31" spans="1:29" ht="12.75" customHeight="1">
      <c r="A31" s="207">
        <v>12</v>
      </c>
      <c r="B31" s="211" t="s">
        <v>124</v>
      </c>
      <c r="C31" s="13" t="s">
        <v>122</v>
      </c>
      <c r="D31" s="503"/>
      <c r="E31" s="410"/>
      <c r="F31" s="410"/>
      <c r="G31" s="410"/>
      <c r="H31" s="410"/>
      <c r="I31" s="489"/>
      <c r="J31" s="410"/>
      <c r="K31" s="418"/>
      <c r="L31" s="426"/>
      <c r="M31" s="415"/>
      <c r="N31" s="415"/>
      <c r="O31" s="415"/>
      <c r="P31" s="415"/>
      <c r="Q31" s="415"/>
      <c r="R31" s="415"/>
      <c r="S31" s="422"/>
      <c r="V31" s="171"/>
      <c r="W31" s="115"/>
      <c r="X31" s="115"/>
      <c r="Y31" s="115"/>
      <c r="Z31" s="115"/>
      <c r="AA31" s="115"/>
      <c r="AB31" s="213"/>
      <c r="AC31" s="115"/>
    </row>
    <row r="32" spans="1:29" ht="12" customHeight="1">
      <c r="A32" s="207">
        <v>13</v>
      </c>
      <c r="B32" s="332" t="s">
        <v>148</v>
      </c>
      <c r="C32" s="13" t="s">
        <v>94</v>
      </c>
      <c r="D32" s="504"/>
      <c r="E32" s="415"/>
      <c r="F32" s="415"/>
      <c r="G32" s="415"/>
      <c r="H32" s="506"/>
      <c r="I32" s="415"/>
      <c r="J32" s="415"/>
      <c r="K32" s="422"/>
      <c r="L32" s="472">
        <v>1</v>
      </c>
      <c r="M32" s="410">
        <v>1</v>
      </c>
      <c r="N32" s="410">
        <v>0</v>
      </c>
      <c r="O32" s="410">
        <v>0</v>
      </c>
      <c r="P32" s="445">
        <v>2</v>
      </c>
      <c r="Q32" s="489">
        <f>S32*25-14*(L32+M32+N32+O32+P32)</f>
        <v>69</v>
      </c>
      <c r="R32" s="410" t="s">
        <v>7</v>
      </c>
      <c r="S32" s="418">
        <v>5</v>
      </c>
      <c r="V32" s="169"/>
      <c r="W32" s="115"/>
      <c r="X32" s="214"/>
      <c r="Y32" s="214"/>
      <c r="Z32" s="214"/>
      <c r="AA32" s="115"/>
      <c r="AB32" s="213"/>
      <c r="AC32" s="115"/>
    </row>
    <row r="33" spans="1:29" ht="12.75" customHeight="1" thickBot="1">
      <c r="A33" s="208">
        <v>14</v>
      </c>
      <c r="B33" s="333" t="s">
        <v>168</v>
      </c>
      <c r="C33" s="209" t="s">
        <v>123</v>
      </c>
      <c r="D33" s="505"/>
      <c r="E33" s="416"/>
      <c r="F33" s="416"/>
      <c r="G33" s="416"/>
      <c r="H33" s="507"/>
      <c r="I33" s="416"/>
      <c r="J33" s="416"/>
      <c r="K33" s="501"/>
      <c r="L33" s="473"/>
      <c r="M33" s="471"/>
      <c r="N33" s="471"/>
      <c r="O33" s="471"/>
      <c r="P33" s="508"/>
      <c r="Q33" s="514"/>
      <c r="R33" s="471"/>
      <c r="S33" s="419"/>
      <c r="V33" s="171"/>
      <c r="W33" s="115"/>
      <c r="X33" s="115"/>
      <c r="Y33" s="115"/>
      <c r="Z33" s="115"/>
      <c r="AA33" s="115"/>
      <c r="AB33" s="115"/>
      <c r="AC33" s="115"/>
    </row>
    <row r="34" spans="1:29" ht="12.75" customHeight="1">
      <c r="A34" s="484" t="s">
        <v>19</v>
      </c>
      <c r="B34" s="485"/>
      <c r="C34" s="486"/>
      <c r="D34" s="202">
        <f>SUM(D28:D33)</f>
        <v>1</v>
      </c>
      <c r="E34" s="37">
        <f>SUM(E28:E33)</f>
        <v>1</v>
      </c>
      <c r="F34" s="37">
        <f>SUM(F28:F33)</f>
        <v>0</v>
      </c>
      <c r="G34" s="114">
        <f>SUM(G28:G33)</f>
        <v>0</v>
      </c>
      <c r="H34" s="393">
        <f>H28</f>
        <v>2</v>
      </c>
      <c r="I34" s="406">
        <f>SUM(I28:I33)</f>
        <v>69</v>
      </c>
      <c r="J34" s="401" t="s">
        <v>71</v>
      </c>
      <c r="K34" s="423">
        <f aca="true" t="shared" si="2" ref="K34:Q34">SUM(K28:K33)</f>
        <v>5</v>
      </c>
      <c r="L34" s="202">
        <f t="shared" si="2"/>
        <v>3</v>
      </c>
      <c r="M34" s="114">
        <f t="shared" si="2"/>
        <v>1</v>
      </c>
      <c r="N34" s="114">
        <f t="shared" si="2"/>
        <v>2</v>
      </c>
      <c r="O34" s="114">
        <f t="shared" si="2"/>
        <v>0</v>
      </c>
      <c r="P34" s="393">
        <f>P30+P32</f>
        <v>5</v>
      </c>
      <c r="Q34" s="517">
        <f t="shared" si="2"/>
        <v>146</v>
      </c>
      <c r="R34" s="401" t="s">
        <v>247</v>
      </c>
      <c r="S34" s="423">
        <f>SUM(S28:S33)</f>
        <v>12</v>
      </c>
      <c r="W34" s="115"/>
      <c r="X34" s="115"/>
      <c r="Y34" s="115"/>
      <c r="Z34" s="115"/>
      <c r="AA34" s="115"/>
      <c r="AB34" s="115"/>
      <c r="AC34" s="115"/>
    </row>
    <row r="35" spans="1:29" ht="12.75" customHeight="1" thickBot="1">
      <c r="A35" s="437"/>
      <c r="B35" s="438"/>
      <c r="C35" s="439"/>
      <c r="D35" s="398">
        <f>SUM(D34:G34)</f>
        <v>2</v>
      </c>
      <c r="E35" s="399"/>
      <c r="F35" s="399"/>
      <c r="G35" s="400"/>
      <c r="H35" s="394"/>
      <c r="I35" s="394"/>
      <c r="J35" s="402"/>
      <c r="K35" s="424"/>
      <c r="L35" s="398">
        <f>SUM(L34:O34)</f>
        <v>6</v>
      </c>
      <c r="M35" s="399"/>
      <c r="N35" s="399"/>
      <c r="O35" s="400"/>
      <c r="P35" s="394"/>
      <c r="Q35" s="518"/>
      <c r="R35" s="402"/>
      <c r="S35" s="424"/>
      <c r="W35" s="115"/>
      <c r="X35" s="115"/>
      <c r="Y35" s="115"/>
      <c r="Z35" s="115"/>
      <c r="AA35" s="115"/>
      <c r="AB35" s="115"/>
      <c r="AC35" s="115"/>
    </row>
    <row r="36" ht="12.75" customHeight="1" thickBot="1"/>
    <row r="37" spans="1:19" ht="12.75" customHeight="1">
      <c r="A37" s="16"/>
      <c r="B37" s="41" t="s">
        <v>21</v>
      </c>
      <c r="C37" s="2"/>
      <c r="D37" s="35">
        <f aca="true" t="shared" si="3" ref="D37:I37">D22+D34</f>
        <v>7.5</v>
      </c>
      <c r="E37" s="32">
        <f t="shared" si="3"/>
        <v>1.5</v>
      </c>
      <c r="F37" s="32">
        <f t="shared" si="3"/>
        <v>3</v>
      </c>
      <c r="G37" s="32">
        <f t="shared" si="3"/>
        <v>2</v>
      </c>
      <c r="H37" s="393">
        <f t="shared" si="3"/>
        <v>12</v>
      </c>
      <c r="I37" s="391">
        <f t="shared" si="3"/>
        <v>386</v>
      </c>
      <c r="J37" s="393" t="s">
        <v>125</v>
      </c>
      <c r="K37" s="430">
        <f>IF((K22+K34)&lt;&gt;30,"NU",30)</f>
        <v>30</v>
      </c>
      <c r="L37" s="45">
        <f aca="true" t="shared" si="4" ref="L37:Q37">L22+L34</f>
        <v>8</v>
      </c>
      <c r="M37" s="32">
        <f t="shared" si="4"/>
        <v>1</v>
      </c>
      <c r="N37" s="32">
        <f t="shared" si="4"/>
        <v>5</v>
      </c>
      <c r="O37" s="32">
        <f t="shared" si="4"/>
        <v>0</v>
      </c>
      <c r="P37" s="393">
        <f t="shared" si="4"/>
        <v>12</v>
      </c>
      <c r="Q37" s="391">
        <f t="shared" si="4"/>
        <v>386</v>
      </c>
      <c r="R37" s="391" t="s">
        <v>72</v>
      </c>
      <c r="S37" s="430">
        <f>IF((S22+S34)&lt;&gt;30,"NU",30)</f>
        <v>30</v>
      </c>
    </row>
    <row r="38" spans="1:19" ht="12.75" customHeight="1" thickBot="1">
      <c r="A38" s="16"/>
      <c r="B38" s="41"/>
      <c r="C38" s="2"/>
      <c r="D38" s="477">
        <f>SUM(D37:G37)</f>
        <v>14</v>
      </c>
      <c r="E38" s="478"/>
      <c r="F38" s="478"/>
      <c r="G38" s="478"/>
      <c r="H38" s="394"/>
      <c r="I38" s="392"/>
      <c r="J38" s="394"/>
      <c r="K38" s="431"/>
      <c r="L38" s="395">
        <f>SUM(L37:O37)</f>
        <v>14</v>
      </c>
      <c r="M38" s="396"/>
      <c r="N38" s="396"/>
      <c r="O38" s="397"/>
      <c r="P38" s="394"/>
      <c r="Q38" s="392"/>
      <c r="R38" s="392"/>
      <c r="S38" s="431"/>
    </row>
    <row r="39" spans="1:19" ht="13.5" thickBot="1">
      <c r="A39" s="48"/>
      <c r="B39" s="16"/>
      <c r="C39" s="16"/>
      <c r="D39" s="40"/>
      <c r="E39" s="40"/>
      <c r="F39" s="40"/>
      <c r="G39" s="40"/>
      <c r="H39" s="40"/>
      <c r="I39" s="40"/>
      <c r="J39" s="40"/>
      <c r="K39" s="40"/>
      <c r="L39" s="40"/>
      <c r="M39" s="40"/>
      <c r="N39" s="40"/>
      <c r="O39" s="40"/>
      <c r="P39" s="40"/>
      <c r="Q39" s="40"/>
      <c r="R39" s="40"/>
      <c r="S39" s="40"/>
    </row>
    <row r="40" spans="1:19" ht="12.75" customHeight="1">
      <c r="A40" s="450" t="s">
        <v>13</v>
      </c>
      <c r="B40" s="440" t="s">
        <v>12</v>
      </c>
      <c r="C40" s="450" t="s">
        <v>129</v>
      </c>
      <c r="D40" s="474" t="s">
        <v>5</v>
      </c>
      <c r="E40" s="475"/>
      <c r="F40" s="475"/>
      <c r="G40" s="475"/>
      <c r="H40" s="475"/>
      <c r="I40" s="475"/>
      <c r="J40" s="475"/>
      <c r="K40" s="476"/>
      <c r="L40" s="474" t="s">
        <v>6</v>
      </c>
      <c r="M40" s="475"/>
      <c r="N40" s="475"/>
      <c r="O40" s="475"/>
      <c r="P40" s="475"/>
      <c r="Q40" s="475"/>
      <c r="R40" s="475"/>
      <c r="S40" s="476"/>
    </row>
    <row r="41" spans="1:19" s="1" customFormat="1" ht="11.25">
      <c r="A41" s="451"/>
      <c r="B41" s="441"/>
      <c r="C41" s="451"/>
      <c r="D41" s="457" t="s">
        <v>7</v>
      </c>
      <c r="E41" s="389" t="s">
        <v>8</v>
      </c>
      <c r="F41" s="429" t="s">
        <v>9</v>
      </c>
      <c r="G41" s="429" t="s">
        <v>10</v>
      </c>
      <c r="H41" s="389" t="s">
        <v>140</v>
      </c>
      <c r="I41" s="429" t="s">
        <v>30</v>
      </c>
      <c r="J41" s="432" t="s">
        <v>14</v>
      </c>
      <c r="K41" s="427" t="s">
        <v>15</v>
      </c>
      <c r="L41" s="457" t="s">
        <v>7</v>
      </c>
      <c r="M41" s="429" t="s">
        <v>8</v>
      </c>
      <c r="N41" s="389" t="s">
        <v>9</v>
      </c>
      <c r="O41" s="429" t="s">
        <v>10</v>
      </c>
      <c r="P41" s="389" t="s">
        <v>140</v>
      </c>
      <c r="Q41" s="429" t="s">
        <v>30</v>
      </c>
      <c r="R41" s="432" t="s">
        <v>14</v>
      </c>
      <c r="S41" s="427" t="s">
        <v>15</v>
      </c>
    </row>
    <row r="42" spans="1:19" ht="13.5" thickBot="1">
      <c r="A42" s="451"/>
      <c r="B42" s="441"/>
      <c r="C42" s="452"/>
      <c r="D42" s="458"/>
      <c r="E42" s="465"/>
      <c r="F42" s="390"/>
      <c r="G42" s="390"/>
      <c r="H42" s="390"/>
      <c r="I42" s="390"/>
      <c r="J42" s="433"/>
      <c r="K42" s="428"/>
      <c r="L42" s="458"/>
      <c r="M42" s="390"/>
      <c r="N42" s="465"/>
      <c r="O42" s="390"/>
      <c r="P42" s="390"/>
      <c r="Q42" s="390"/>
      <c r="R42" s="433"/>
      <c r="S42" s="428"/>
    </row>
    <row r="43" spans="1:19" ht="22.5">
      <c r="A43" s="276">
        <v>15</v>
      </c>
      <c r="B43" s="280" t="s">
        <v>143</v>
      </c>
      <c r="C43" s="278" t="s">
        <v>144</v>
      </c>
      <c r="D43" s="36">
        <v>2</v>
      </c>
      <c r="E43" s="60">
        <v>0</v>
      </c>
      <c r="F43" s="37">
        <v>1</v>
      </c>
      <c r="G43" s="37">
        <v>0</v>
      </c>
      <c r="H43" s="37">
        <v>4</v>
      </c>
      <c r="I43" s="37">
        <f>K43*25-14*(D43+E43+F43+G43)-3-H43</f>
        <v>101</v>
      </c>
      <c r="J43" s="37" t="s">
        <v>7</v>
      </c>
      <c r="K43" s="212">
        <v>6</v>
      </c>
      <c r="L43" s="179"/>
      <c r="M43" s="178"/>
      <c r="N43" s="184"/>
      <c r="O43" s="178"/>
      <c r="P43" s="178"/>
      <c r="Q43" s="178"/>
      <c r="R43" s="185"/>
      <c r="S43" s="273"/>
    </row>
    <row r="44" spans="1:27" s="1" customFormat="1" ht="23.25" thickBot="1">
      <c r="A44" s="277">
        <v>16</v>
      </c>
      <c r="B44" s="334" t="s">
        <v>152</v>
      </c>
      <c r="C44" s="279" t="s">
        <v>153</v>
      </c>
      <c r="D44" s="282"/>
      <c r="E44" s="283"/>
      <c r="F44" s="203"/>
      <c r="G44" s="203"/>
      <c r="H44" s="203"/>
      <c r="I44" s="203"/>
      <c r="J44" s="203"/>
      <c r="K44" s="284"/>
      <c r="L44" s="168">
        <v>1</v>
      </c>
      <c r="M44" s="165">
        <v>0</v>
      </c>
      <c r="N44" s="165">
        <v>1</v>
      </c>
      <c r="O44" s="165">
        <v>0</v>
      </c>
      <c r="P44" s="165">
        <v>4</v>
      </c>
      <c r="Q44" s="124">
        <f>S44*25-14*(L44+M44+N44+O44+P44)</f>
        <v>66</v>
      </c>
      <c r="R44" s="165" t="s">
        <v>7</v>
      </c>
      <c r="S44" s="183">
        <v>6</v>
      </c>
      <c r="T44" s="2"/>
      <c r="U44" s="2"/>
      <c r="V44" s="172"/>
      <c r="AA44" s="169"/>
    </row>
    <row r="45" spans="1:19" ht="12.75">
      <c r="A45" s="484" t="s">
        <v>20</v>
      </c>
      <c r="B45" s="485"/>
      <c r="C45" s="435"/>
      <c r="D45" s="35">
        <f>SUM(D43:D44)</f>
        <v>2</v>
      </c>
      <c r="E45" s="32">
        <f>SUM(E43:E44)</f>
        <v>0</v>
      </c>
      <c r="F45" s="32">
        <f>SUM(F43:F44)</f>
        <v>1</v>
      </c>
      <c r="G45" s="32">
        <f>SUM(G43:G44)</f>
        <v>0</v>
      </c>
      <c r="H45" s="391">
        <f>H43</f>
        <v>4</v>
      </c>
      <c r="I45" s="391">
        <f>I43</f>
        <v>101</v>
      </c>
      <c r="J45" s="391" t="s">
        <v>71</v>
      </c>
      <c r="K45" s="512">
        <f>SUM(K43:K44)</f>
        <v>6</v>
      </c>
      <c r="L45" s="281">
        <f>SUM(L43:L44)</f>
        <v>1</v>
      </c>
      <c r="M45" s="33">
        <f>SUM(M43:M44)</f>
        <v>0</v>
      </c>
      <c r="N45" s="33">
        <f>SUM(N43:N44)</f>
        <v>1</v>
      </c>
      <c r="O45" s="33">
        <f>SUM(O43:O44)</f>
        <v>0</v>
      </c>
      <c r="P45" s="393">
        <f>P44</f>
        <v>4</v>
      </c>
      <c r="Q45" s="393">
        <f>SUM(Q44:Q44)</f>
        <v>66</v>
      </c>
      <c r="R45" s="393" t="s">
        <v>71</v>
      </c>
      <c r="S45" s="481">
        <f>SUM(S43:S44)</f>
        <v>6</v>
      </c>
    </row>
    <row r="46" spans="1:19" ht="13.5" thickBot="1">
      <c r="A46" s="437"/>
      <c r="B46" s="438"/>
      <c r="C46" s="438"/>
      <c r="D46" s="479">
        <f>SUM(D45:G45)</f>
        <v>3</v>
      </c>
      <c r="E46" s="392"/>
      <c r="F46" s="392"/>
      <c r="G46" s="392"/>
      <c r="H46" s="392"/>
      <c r="I46" s="392"/>
      <c r="J46" s="392"/>
      <c r="K46" s="513"/>
      <c r="L46" s="396">
        <f>SUM(L45:O45)</f>
        <v>2</v>
      </c>
      <c r="M46" s="396"/>
      <c r="N46" s="396"/>
      <c r="O46" s="397"/>
      <c r="P46" s="394"/>
      <c r="Q46" s="394"/>
      <c r="R46" s="394"/>
      <c r="S46" s="482"/>
    </row>
    <row r="47" spans="1:19" ht="12.75">
      <c r="A47" s="16"/>
      <c r="B47" s="39" t="s">
        <v>154</v>
      </c>
      <c r="C47" s="16"/>
      <c r="D47" s="16"/>
      <c r="E47" s="16"/>
      <c r="F47" s="16"/>
      <c r="G47" s="16"/>
      <c r="H47" s="16"/>
      <c r="I47" s="16"/>
      <c r="J47" s="16"/>
      <c r="K47" s="52"/>
      <c r="L47" s="16"/>
      <c r="M47" s="16"/>
      <c r="N47" s="16"/>
      <c r="O47" s="16"/>
      <c r="P47" s="16"/>
      <c r="Q47" s="16"/>
      <c r="R47" s="16"/>
      <c r="S47" s="52"/>
    </row>
    <row r="48" spans="1:19" ht="12.75">
      <c r="A48" s="16"/>
      <c r="B48" s="39" t="s">
        <v>156</v>
      </c>
      <c r="C48" s="16"/>
      <c r="D48" s="16"/>
      <c r="E48" s="16"/>
      <c r="F48" s="16"/>
      <c r="G48" s="16"/>
      <c r="H48" s="16"/>
      <c r="I48" s="16"/>
      <c r="J48" s="16"/>
      <c r="K48" s="52"/>
      <c r="L48" s="16"/>
      <c r="M48" s="16"/>
      <c r="N48" s="16"/>
      <c r="O48" s="16"/>
      <c r="P48" s="16"/>
      <c r="Q48" s="16"/>
      <c r="R48" s="16"/>
      <c r="S48" s="52"/>
    </row>
    <row r="49" spans="1:19" ht="12.75">
      <c r="A49" s="16"/>
      <c r="B49" s="39" t="s">
        <v>139</v>
      </c>
      <c r="C49" s="16"/>
      <c r="D49" s="16"/>
      <c r="E49" s="16"/>
      <c r="F49" s="16"/>
      <c r="G49" s="16"/>
      <c r="H49" s="16"/>
      <c r="I49" s="16"/>
      <c r="J49" s="16"/>
      <c r="K49" s="52"/>
      <c r="L49" s="16"/>
      <c r="M49" s="16"/>
      <c r="N49" s="16"/>
      <c r="O49" s="16"/>
      <c r="P49" s="16"/>
      <c r="Q49" s="16"/>
      <c r="R49" s="16"/>
      <c r="S49" s="52"/>
    </row>
    <row r="50" spans="1:19" ht="12.75">
      <c r="A50" s="16"/>
      <c r="B50" s="39" t="s">
        <v>155</v>
      </c>
      <c r="C50" s="16"/>
      <c r="D50" s="16"/>
      <c r="E50" s="16"/>
      <c r="F50" s="16"/>
      <c r="G50" s="16"/>
      <c r="H50" s="16"/>
      <c r="I50" s="16"/>
      <c r="J50" s="16"/>
      <c r="K50" s="52"/>
      <c r="L50" s="16"/>
      <c r="M50" s="16"/>
      <c r="N50" s="16"/>
      <c r="O50" s="16"/>
      <c r="P50" s="16"/>
      <c r="Q50" s="16"/>
      <c r="R50" s="16"/>
      <c r="S50" s="52"/>
    </row>
    <row r="51" spans="1:19" ht="12.75">
      <c r="A51" s="16"/>
      <c r="B51" s="510"/>
      <c r="C51" s="511"/>
      <c r="D51" s="511"/>
      <c r="E51" s="511"/>
      <c r="F51" s="511"/>
      <c r="G51" s="511"/>
      <c r="H51" s="511"/>
      <c r="I51" s="511"/>
      <c r="J51" s="511"/>
      <c r="K51" s="511"/>
      <c r="L51" s="511"/>
      <c r="M51" s="511"/>
      <c r="N51" s="511"/>
      <c r="O51" s="511"/>
      <c r="P51" s="511"/>
      <c r="Q51" s="511"/>
      <c r="R51" s="511"/>
      <c r="S51" s="511"/>
    </row>
    <row r="52" spans="1:27" ht="12.75">
      <c r="A52" s="47"/>
      <c r="B52" s="39"/>
      <c r="C52" s="2"/>
      <c r="D52" s="47"/>
      <c r="E52" s="47"/>
      <c r="F52" s="47"/>
      <c r="G52" s="47"/>
      <c r="H52" s="47"/>
      <c r="I52" s="47"/>
      <c r="J52" s="47"/>
      <c r="K52" s="47"/>
      <c r="L52" s="47"/>
      <c r="M52" s="47"/>
      <c r="N52" s="47"/>
      <c r="O52" s="47"/>
      <c r="P52" s="47"/>
      <c r="Q52" s="47"/>
      <c r="R52" s="47"/>
      <c r="S52" s="47"/>
      <c r="V52" s="116"/>
      <c r="W52" s="116"/>
      <c r="X52" s="116"/>
      <c r="Y52" s="116"/>
      <c r="Z52" s="116"/>
      <c r="AA52" s="115"/>
    </row>
    <row r="53" spans="1:31" ht="12.75">
      <c r="A53" s="144" t="s">
        <v>80</v>
      </c>
      <c r="B53" s="28"/>
      <c r="C53" s="28"/>
      <c r="D53" s="28"/>
      <c r="E53" s="28"/>
      <c r="F53" s="28"/>
      <c r="G53" s="28"/>
      <c r="H53" s="28"/>
      <c r="I53" s="28"/>
      <c r="J53" s="28"/>
      <c r="K53" s="28"/>
      <c r="L53" s="28"/>
      <c r="M53" s="28"/>
      <c r="N53" s="28"/>
      <c r="O53" s="28"/>
      <c r="P53" s="28"/>
      <c r="Q53" s="28"/>
      <c r="R53" s="28"/>
      <c r="S53" s="28"/>
      <c r="V53" s="116"/>
      <c r="W53" s="116"/>
      <c r="X53" s="116"/>
      <c r="Y53" s="115"/>
      <c r="Z53" s="509"/>
      <c r="AA53" s="509"/>
      <c r="AE53" s="5"/>
    </row>
    <row r="54" spans="1:31" ht="12.75">
      <c r="A54" s="145" t="s">
        <v>102</v>
      </c>
      <c r="B54" s="144"/>
      <c r="C54" s="144"/>
      <c r="D54" s="144"/>
      <c r="E54" s="144"/>
      <c r="F54" s="144"/>
      <c r="G54" s="144"/>
      <c r="H54" s="144"/>
      <c r="I54" s="144"/>
      <c r="J54" s="144"/>
      <c r="K54" s="144"/>
      <c r="L54" s="144"/>
      <c r="M54" s="144"/>
      <c r="N54" s="144"/>
      <c r="O54" s="144"/>
      <c r="P54" s="144"/>
      <c r="Q54" s="144"/>
      <c r="R54" s="144"/>
      <c r="S54" s="144"/>
      <c r="T54" s="30"/>
      <c r="U54" s="30"/>
      <c r="V54" s="30"/>
      <c r="W54" s="30"/>
      <c r="X54" s="30"/>
      <c r="Y54" s="30"/>
      <c r="Z54" s="30"/>
      <c r="AA54" s="30"/>
      <c r="AB54" s="30"/>
      <c r="AE54" s="5"/>
    </row>
    <row r="55" spans="1:42" ht="12.75">
      <c r="A55" s="480"/>
      <c r="B55" s="480"/>
      <c r="C55" s="480"/>
      <c r="D55" s="480"/>
      <c r="E55" s="480"/>
      <c r="F55" s="480"/>
      <c r="G55" s="480"/>
      <c r="H55" s="480"/>
      <c r="I55" s="480"/>
      <c r="J55" s="480"/>
      <c r="K55" s="480"/>
      <c r="L55" s="480"/>
      <c r="M55" s="480"/>
      <c r="N55" s="480"/>
      <c r="O55" s="480"/>
      <c r="P55" s="480"/>
      <c r="Q55" s="480"/>
      <c r="R55" s="480"/>
      <c r="S55" s="480"/>
      <c r="T55" s="4"/>
      <c r="U55" s="4"/>
      <c r="V55" s="4"/>
      <c r="W55" s="4"/>
      <c r="X55" s="4"/>
      <c r="Y55" s="4"/>
      <c r="Z55" s="4"/>
      <c r="AA55" s="4"/>
      <c r="AB55" s="4"/>
      <c r="AC55" s="4"/>
      <c r="AD55" s="4"/>
      <c r="AE55" s="4"/>
      <c r="AF55" s="4"/>
      <c r="AG55" s="4"/>
      <c r="AH55" s="4"/>
      <c r="AI55" s="4"/>
      <c r="AJ55" s="4"/>
      <c r="AL55" s="4"/>
      <c r="AM55" s="4"/>
      <c r="AN55" s="4"/>
      <c r="AO55" s="4"/>
      <c r="AP55" s="4"/>
    </row>
    <row r="57" spans="2:19" ht="12.75">
      <c r="B57" s="75"/>
      <c r="C57" s="75"/>
      <c r="D57" s="75"/>
      <c r="E57" s="75"/>
      <c r="F57" s="75"/>
      <c r="G57" s="75"/>
      <c r="H57" s="75"/>
      <c r="I57" s="75"/>
      <c r="J57" s="75"/>
      <c r="K57" s="146" t="s">
        <v>73</v>
      </c>
      <c r="L57" s="75"/>
      <c r="M57" s="75"/>
      <c r="N57" s="75"/>
      <c r="O57" s="75"/>
      <c r="P57" s="75"/>
      <c r="Q57" s="75"/>
      <c r="R57" s="75"/>
      <c r="S57" s="75"/>
    </row>
    <row r="58" spans="2:19" ht="12.75">
      <c r="B58" s="75"/>
      <c r="C58" s="75"/>
      <c r="D58" s="75"/>
      <c r="E58" s="75"/>
      <c r="F58" s="75"/>
      <c r="G58" s="75"/>
      <c r="H58" s="75"/>
      <c r="I58" s="75"/>
      <c r="J58" s="75"/>
      <c r="K58" s="147" t="s">
        <v>101</v>
      </c>
      <c r="L58" s="75"/>
      <c r="M58" s="75"/>
      <c r="N58" s="75"/>
      <c r="O58" s="75"/>
      <c r="P58" s="75"/>
      <c r="Q58" s="75"/>
      <c r="R58" s="75"/>
      <c r="S58" s="75"/>
    </row>
    <row r="59" spans="2:19" ht="12.75">
      <c r="B59" s="75"/>
      <c r="C59" s="75"/>
      <c r="D59" s="75"/>
      <c r="E59" s="75"/>
      <c r="F59" s="75"/>
      <c r="G59" s="75"/>
      <c r="H59" s="75"/>
      <c r="I59" s="75"/>
      <c r="J59" s="75"/>
      <c r="K59" s="75"/>
      <c r="L59" s="75"/>
      <c r="M59" s="75"/>
      <c r="N59" s="75"/>
      <c r="O59" s="75"/>
      <c r="P59" s="75"/>
      <c r="Q59" s="75"/>
      <c r="R59" s="75"/>
      <c r="S59" s="75"/>
    </row>
  </sheetData>
  <sheetProtection/>
  <mergeCells count="166">
    <mergeCell ref="H37:H38"/>
    <mergeCell ref="P37:P38"/>
    <mergeCell ref="S28:S29"/>
    <mergeCell ref="Q34:Q35"/>
    <mergeCell ref="M41:M42"/>
    <mergeCell ref="C25:C27"/>
    <mergeCell ref="S26:S27"/>
    <mergeCell ref="N26:N27"/>
    <mergeCell ref="N41:N42"/>
    <mergeCell ref="L26:L27"/>
    <mergeCell ref="Q28:Q29"/>
    <mergeCell ref="R28:R29"/>
    <mergeCell ref="M32:M33"/>
    <mergeCell ref="N32:N33"/>
    <mergeCell ref="O32:O33"/>
    <mergeCell ref="Q32:Q33"/>
    <mergeCell ref="M28:M29"/>
    <mergeCell ref="N28:N29"/>
    <mergeCell ref="O28:O29"/>
    <mergeCell ref="I34:I35"/>
    <mergeCell ref="D35:G35"/>
    <mergeCell ref="Z53:AA53"/>
    <mergeCell ref="E26:E27"/>
    <mergeCell ref="F26:F27"/>
    <mergeCell ref="B51:S51"/>
    <mergeCell ref="A45:C45"/>
    <mergeCell ref="K45:K46"/>
    <mergeCell ref="S34:S35"/>
    <mergeCell ref="L41:L42"/>
    <mergeCell ref="F32:F33"/>
    <mergeCell ref="G32:G33"/>
    <mergeCell ref="G30:G31"/>
    <mergeCell ref="I32:I33"/>
    <mergeCell ref="R30:R31"/>
    <mergeCell ref="D30:D31"/>
    <mergeCell ref="D32:D33"/>
    <mergeCell ref="H32:H33"/>
    <mergeCell ref="E32:E33"/>
    <mergeCell ref="P32:P33"/>
    <mergeCell ref="A10:S10"/>
    <mergeCell ref="K12:K13"/>
    <mergeCell ref="C11:C13"/>
    <mergeCell ref="N12:N13"/>
    <mergeCell ref="A11:A13"/>
    <mergeCell ref="J45:J46"/>
    <mergeCell ref="A40:A42"/>
    <mergeCell ref="I22:I23"/>
    <mergeCell ref="K32:K33"/>
    <mergeCell ref="J28:J29"/>
    <mergeCell ref="D11:K11"/>
    <mergeCell ref="F12:F13"/>
    <mergeCell ref="L11:S11"/>
    <mergeCell ref="R12:R13"/>
    <mergeCell ref="M12:M13"/>
    <mergeCell ref="I12:I13"/>
    <mergeCell ref="J12:J13"/>
    <mergeCell ref="Q12:Q13"/>
    <mergeCell ref="O12:O13"/>
    <mergeCell ref="S12:S13"/>
    <mergeCell ref="L23:O23"/>
    <mergeCell ref="S22:S23"/>
    <mergeCell ref="O26:O27"/>
    <mergeCell ref="R22:R23"/>
    <mergeCell ref="Q22:Q23"/>
    <mergeCell ref="Q26:Q27"/>
    <mergeCell ref="M26:M27"/>
    <mergeCell ref="L12:L13"/>
    <mergeCell ref="A46:C46"/>
    <mergeCell ref="L25:S25"/>
    <mergeCell ref="K26:K27"/>
    <mergeCell ref="R26:R27"/>
    <mergeCell ref="D25:K25"/>
    <mergeCell ref="A34:C35"/>
    <mergeCell ref="E28:E29"/>
    <mergeCell ref="I30:I31"/>
    <mergeCell ref="J30:J31"/>
    <mergeCell ref="D46:G46"/>
    <mergeCell ref="E41:E42"/>
    <mergeCell ref="I45:I46"/>
    <mergeCell ref="A55:S55"/>
    <mergeCell ref="O41:O42"/>
    <mergeCell ref="S45:S46"/>
    <mergeCell ref="R45:R46"/>
    <mergeCell ref="B40:B42"/>
    <mergeCell ref="F41:F42"/>
    <mergeCell ref="G41:G42"/>
    <mergeCell ref="C40:C42"/>
    <mergeCell ref="I41:I42"/>
    <mergeCell ref="D41:D42"/>
    <mergeCell ref="R32:R33"/>
    <mergeCell ref="L32:L33"/>
    <mergeCell ref="R41:R42"/>
    <mergeCell ref="R37:R38"/>
    <mergeCell ref="D40:K40"/>
    <mergeCell ref="L40:S40"/>
    <mergeCell ref="D38:G38"/>
    <mergeCell ref="D12:D13"/>
    <mergeCell ref="E30:E31"/>
    <mergeCell ref="L28:L29"/>
    <mergeCell ref="G28:G29"/>
    <mergeCell ref="I28:I29"/>
    <mergeCell ref="G26:G27"/>
    <mergeCell ref="I26:I27"/>
    <mergeCell ref="J26:J27"/>
    <mergeCell ref="K22:K23"/>
    <mergeCell ref="J22:J23"/>
    <mergeCell ref="E12:E13"/>
    <mergeCell ref="A25:A27"/>
    <mergeCell ref="A1:C1"/>
    <mergeCell ref="A2:C2"/>
    <mergeCell ref="A7:F7"/>
    <mergeCell ref="A8:F8"/>
    <mergeCell ref="A3:R3"/>
    <mergeCell ref="A5:F5"/>
    <mergeCell ref="A9:F9"/>
    <mergeCell ref="D26:D27"/>
    <mergeCell ref="K41:K42"/>
    <mergeCell ref="J41:J42"/>
    <mergeCell ref="D23:G23"/>
    <mergeCell ref="A22:C23"/>
    <mergeCell ref="G12:G13"/>
    <mergeCell ref="B25:B27"/>
    <mergeCell ref="D28:D29"/>
    <mergeCell ref="F30:F31"/>
    <mergeCell ref="F28:F29"/>
    <mergeCell ref="B11:B13"/>
    <mergeCell ref="K34:K35"/>
    <mergeCell ref="L30:L31"/>
    <mergeCell ref="Q37:Q38"/>
    <mergeCell ref="J37:J38"/>
    <mergeCell ref="S41:S42"/>
    <mergeCell ref="Q45:Q46"/>
    <mergeCell ref="L46:O46"/>
    <mergeCell ref="Q41:Q42"/>
    <mergeCell ref="S37:S38"/>
    <mergeCell ref="K37:K38"/>
    <mergeCell ref="K28:K29"/>
    <mergeCell ref="J32:J33"/>
    <mergeCell ref="K30:K31"/>
    <mergeCell ref="S32:S33"/>
    <mergeCell ref="M30:M31"/>
    <mergeCell ref="N30:N31"/>
    <mergeCell ref="O30:O31"/>
    <mergeCell ref="Q30:Q31"/>
    <mergeCell ref="S30:S31"/>
    <mergeCell ref="P30:P31"/>
    <mergeCell ref="R34:R35"/>
    <mergeCell ref="H12:H13"/>
    <mergeCell ref="P12:P13"/>
    <mergeCell ref="H22:H23"/>
    <mergeCell ref="P22:P23"/>
    <mergeCell ref="H26:H27"/>
    <mergeCell ref="P26:P27"/>
    <mergeCell ref="H28:H29"/>
    <mergeCell ref="H30:H31"/>
    <mergeCell ref="P28:P29"/>
    <mergeCell ref="H41:H42"/>
    <mergeCell ref="P41:P42"/>
    <mergeCell ref="H45:H46"/>
    <mergeCell ref="P45:P46"/>
    <mergeCell ref="H34:H35"/>
    <mergeCell ref="P34:P35"/>
    <mergeCell ref="L38:O38"/>
    <mergeCell ref="I37:I38"/>
    <mergeCell ref="L35:O35"/>
    <mergeCell ref="J34:J35"/>
  </mergeCells>
  <printOptions/>
  <pageMargins left="0.3937007874015748" right="0.3937007874015748" top="0.4724409448818898" bottom="0.4724409448818898" header="0" footer="0"/>
  <pageSetup horizontalDpi="300" verticalDpi="300" orientation="portrait" paperSize="9" r:id="rId1"/>
  <headerFooter alignWithMargins="0">
    <oddFooter>&amp;R2/7</oddFooter>
  </headerFooter>
</worksheet>
</file>

<file path=xl/worksheets/sheet3.xml><?xml version="1.0" encoding="utf-8"?>
<worksheet xmlns="http://schemas.openxmlformats.org/spreadsheetml/2006/main" xmlns:r="http://schemas.openxmlformats.org/officeDocument/2006/relationships">
  <dimension ref="A1:BH54"/>
  <sheetViews>
    <sheetView zoomScalePageLayoutView="0" workbookViewId="0" topLeftCell="A10">
      <selection activeCell="Z28" sqref="Z28"/>
    </sheetView>
  </sheetViews>
  <sheetFormatPr defaultColWidth="9.140625" defaultRowHeight="12.75"/>
  <cols>
    <col min="1" max="1" width="3.28125" style="0" customWidth="1"/>
    <col min="2" max="2" width="33.140625" style="0" customWidth="1"/>
    <col min="3" max="3" width="11.00390625" style="3" customWidth="1"/>
    <col min="4" max="4" width="3.00390625" style="0" customWidth="1"/>
    <col min="5" max="5" width="3.28125" style="0" customWidth="1"/>
    <col min="6" max="6" width="3.140625" style="0" customWidth="1"/>
    <col min="7" max="8" width="2.8515625" style="0" customWidth="1"/>
    <col min="9" max="9" width="3.28125" style="0" customWidth="1"/>
    <col min="10" max="10" width="6.421875" style="0" customWidth="1"/>
    <col min="11" max="11" width="5.00390625" style="0" customWidth="1"/>
    <col min="12" max="13" width="3.421875" style="0" customWidth="1"/>
    <col min="14" max="14" width="3.28125" style="0" customWidth="1"/>
    <col min="15" max="17" width="3.421875" style="0" customWidth="1"/>
    <col min="18" max="18" width="6.421875" style="0" customWidth="1"/>
    <col min="19" max="19" width="5.00390625" style="0" customWidth="1"/>
    <col min="20" max="21" width="9.140625" style="0" hidden="1" customWidth="1"/>
    <col min="26" max="26" width="10.7109375" style="0" customWidth="1"/>
  </cols>
  <sheetData>
    <row r="1" spans="1:3" ht="12.75">
      <c r="A1" s="453" t="s">
        <v>56</v>
      </c>
      <c r="B1" s="453"/>
      <c r="C1" s="453"/>
    </row>
    <row r="2" spans="1:3" ht="12.75">
      <c r="A2" s="454" t="s">
        <v>58</v>
      </c>
      <c r="B2" s="454"/>
      <c r="C2" s="454"/>
    </row>
    <row r="3" spans="1:21" ht="15.75">
      <c r="A3" s="455" t="s">
        <v>16</v>
      </c>
      <c r="B3" s="455"/>
      <c r="C3" s="455"/>
      <c r="D3" s="455"/>
      <c r="E3" s="455"/>
      <c r="F3" s="455"/>
      <c r="G3" s="455"/>
      <c r="H3" s="455"/>
      <c r="I3" s="455"/>
      <c r="J3" s="455"/>
      <c r="K3" s="455"/>
      <c r="L3" s="455"/>
      <c r="M3" s="455"/>
      <c r="N3" s="455"/>
      <c r="O3" s="455"/>
      <c r="P3" s="455"/>
      <c r="Q3" s="455"/>
      <c r="R3" s="455"/>
      <c r="S3" s="28"/>
      <c r="T3" s="7"/>
      <c r="U3" s="7"/>
    </row>
    <row r="4" spans="4:22" ht="12.75">
      <c r="D4" s="76"/>
      <c r="E4" s="76"/>
      <c r="F4" s="76"/>
      <c r="G4" s="76"/>
      <c r="H4" s="76"/>
      <c r="I4" s="76"/>
      <c r="J4" s="76"/>
      <c r="K4" s="76"/>
      <c r="L4" s="76"/>
      <c r="M4" s="76"/>
      <c r="N4" s="76"/>
      <c r="O4" s="76"/>
      <c r="P4" s="76"/>
      <c r="Q4" s="76"/>
      <c r="R4" s="76"/>
      <c r="S4" s="76"/>
      <c r="T4" s="19"/>
      <c r="U4" s="19"/>
      <c r="V4" s="19"/>
    </row>
    <row r="5" spans="1:60" ht="12.75">
      <c r="A5" s="456" t="s">
        <v>65</v>
      </c>
      <c r="B5" s="456"/>
      <c r="C5" s="456"/>
      <c r="D5" s="456"/>
      <c r="E5" s="456"/>
      <c r="F5" s="456"/>
      <c r="G5" s="20"/>
      <c r="H5" s="20"/>
      <c r="I5" s="20"/>
      <c r="J5" s="77"/>
      <c r="K5" s="77"/>
      <c r="L5" s="77"/>
      <c r="M5" s="20"/>
      <c r="N5" s="20"/>
      <c r="O5" s="20"/>
      <c r="P5" s="20"/>
      <c r="Q5" s="20"/>
      <c r="R5" s="20"/>
      <c r="S5" s="20"/>
      <c r="T5" s="20"/>
      <c r="U5" s="20"/>
      <c r="V5" s="20"/>
      <c r="W5" s="20"/>
      <c r="X5" s="20"/>
      <c r="Y5" s="20"/>
      <c r="Z5" s="20"/>
      <c r="AA5" s="22"/>
      <c r="AB5" s="22"/>
      <c r="AC5" s="22"/>
      <c r="AD5" s="22"/>
      <c r="AE5" s="22"/>
      <c r="AF5" s="22"/>
      <c r="AG5" s="22"/>
      <c r="AH5" s="22"/>
      <c r="AI5" s="22"/>
      <c r="AJ5" s="22"/>
      <c r="AK5" s="22"/>
      <c r="AL5" s="22"/>
      <c r="AM5" s="22"/>
      <c r="AN5" s="22"/>
      <c r="AO5" s="22"/>
      <c r="AP5" s="22"/>
      <c r="AQ5" s="22"/>
      <c r="AR5" s="22"/>
      <c r="AS5" s="22"/>
      <c r="AT5" s="22"/>
      <c r="AU5" s="20"/>
      <c r="AV5" s="20"/>
      <c r="AW5" s="20"/>
      <c r="AX5" s="20"/>
      <c r="AY5" s="20"/>
      <c r="AZ5" s="20"/>
      <c r="BA5" s="20"/>
      <c r="BB5" s="20"/>
      <c r="BC5" s="20"/>
      <c r="BD5" s="20"/>
      <c r="BE5" s="15"/>
      <c r="BF5" s="15"/>
      <c r="BG5" s="14"/>
      <c r="BH5" s="14"/>
    </row>
    <row r="6" spans="1:22" ht="12.75">
      <c r="A6" s="131" t="s">
        <v>165</v>
      </c>
      <c r="B6" s="131"/>
      <c r="C6" s="131"/>
      <c r="D6" s="131"/>
      <c r="E6" s="131"/>
      <c r="F6" s="131"/>
      <c r="G6" s="24"/>
      <c r="H6" s="24"/>
      <c r="I6" s="24"/>
      <c r="M6" s="8"/>
      <c r="N6" s="8"/>
      <c r="O6" s="8"/>
      <c r="P6" s="8"/>
      <c r="Q6" s="8"/>
      <c r="R6" s="8"/>
      <c r="S6" s="8"/>
      <c r="T6" s="25"/>
      <c r="U6" s="25"/>
      <c r="V6" s="19"/>
    </row>
    <row r="7" spans="1:22" ht="12.75">
      <c r="A7" s="454" t="s">
        <v>60</v>
      </c>
      <c r="B7" s="454"/>
      <c r="C7" s="454"/>
      <c r="D7" s="454"/>
      <c r="E7" s="454"/>
      <c r="F7" s="454"/>
      <c r="G7" s="8"/>
      <c r="H7" s="8"/>
      <c r="I7" s="8"/>
      <c r="J7" s="8"/>
      <c r="K7" s="18"/>
      <c r="L7" s="18"/>
      <c r="M7" s="18"/>
      <c r="N7" s="18"/>
      <c r="O7" s="18"/>
      <c r="P7" s="18"/>
      <c r="Q7" s="18"/>
      <c r="R7" s="18"/>
      <c r="S7" s="18"/>
      <c r="T7" s="5"/>
      <c r="U7" s="19"/>
      <c r="V7" s="19"/>
    </row>
    <row r="8" spans="1:22" ht="12.75">
      <c r="A8" s="454" t="s">
        <v>61</v>
      </c>
      <c r="B8" s="454"/>
      <c r="C8" s="454"/>
      <c r="D8" s="454"/>
      <c r="E8" s="454"/>
      <c r="F8" s="454"/>
      <c r="G8" s="19"/>
      <c r="H8" s="19"/>
      <c r="I8" s="19"/>
      <c r="J8" s="19"/>
      <c r="K8" s="19"/>
      <c r="L8" s="19"/>
      <c r="M8" s="19"/>
      <c r="N8" s="19"/>
      <c r="O8" s="19"/>
      <c r="P8" s="19"/>
      <c r="Q8" s="19"/>
      <c r="R8" s="19"/>
      <c r="S8" s="19"/>
      <c r="T8" s="19"/>
      <c r="U8" s="19"/>
      <c r="V8" s="19"/>
    </row>
    <row r="9" spans="1:22" ht="12.75">
      <c r="A9" s="456" t="s">
        <v>107</v>
      </c>
      <c r="B9" s="456"/>
      <c r="C9" s="456"/>
      <c r="D9" s="456"/>
      <c r="E9" s="456"/>
      <c r="F9" s="456"/>
      <c r="G9" s="20"/>
      <c r="H9" s="20"/>
      <c r="I9" s="20"/>
      <c r="J9" s="20"/>
      <c r="K9" s="20"/>
      <c r="L9" s="20"/>
      <c r="M9" s="20"/>
      <c r="N9" s="20"/>
      <c r="O9" s="20"/>
      <c r="P9" s="20"/>
      <c r="Q9" s="20"/>
      <c r="R9" s="20"/>
      <c r="S9" s="20"/>
      <c r="T9" s="20"/>
      <c r="U9" s="20"/>
      <c r="V9" s="20"/>
    </row>
    <row r="10" spans="1:23" ht="18.75" customHeight="1" thickBot="1">
      <c r="A10" s="496" t="s">
        <v>57</v>
      </c>
      <c r="B10" s="496"/>
      <c r="C10" s="496"/>
      <c r="D10" s="496"/>
      <c r="E10" s="496"/>
      <c r="F10" s="496"/>
      <c r="G10" s="496"/>
      <c r="H10" s="496"/>
      <c r="I10" s="496"/>
      <c r="J10" s="496"/>
      <c r="K10" s="496"/>
      <c r="L10" s="496"/>
      <c r="M10" s="496"/>
      <c r="N10" s="496"/>
      <c r="O10" s="496"/>
      <c r="P10" s="496"/>
      <c r="Q10" s="496"/>
      <c r="R10" s="496"/>
      <c r="S10" s="496"/>
      <c r="W10" s="4"/>
    </row>
    <row r="11" spans="1:19" ht="13.5" customHeight="1">
      <c r="A11" s="497" t="s">
        <v>13</v>
      </c>
      <c r="B11" s="535" t="s">
        <v>249</v>
      </c>
      <c r="C11" s="497" t="s">
        <v>129</v>
      </c>
      <c r="D11" s="491" t="s">
        <v>23</v>
      </c>
      <c r="E11" s="492"/>
      <c r="F11" s="492"/>
      <c r="G11" s="492"/>
      <c r="H11" s="492"/>
      <c r="I11" s="492"/>
      <c r="J11" s="492"/>
      <c r="K11" s="493"/>
      <c r="L11" s="491" t="s">
        <v>24</v>
      </c>
      <c r="M11" s="492"/>
      <c r="N11" s="492"/>
      <c r="O11" s="492"/>
      <c r="P11" s="492"/>
      <c r="Q11" s="492"/>
      <c r="R11" s="492"/>
      <c r="S11" s="493"/>
    </row>
    <row r="12" spans="1:27" ht="12.75" customHeight="1">
      <c r="A12" s="498"/>
      <c r="B12" s="536"/>
      <c r="C12" s="498"/>
      <c r="D12" s="459" t="s">
        <v>7</v>
      </c>
      <c r="E12" s="403" t="s">
        <v>8</v>
      </c>
      <c r="F12" s="403" t="s">
        <v>9</v>
      </c>
      <c r="G12" s="403" t="s">
        <v>10</v>
      </c>
      <c r="H12" s="403" t="s">
        <v>140</v>
      </c>
      <c r="I12" s="403" t="s">
        <v>30</v>
      </c>
      <c r="J12" s="432" t="s">
        <v>14</v>
      </c>
      <c r="K12" s="495" t="s">
        <v>15</v>
      </c>
      <c r="L12" s="459" t="s">
        <v>7</v>
      </c>
      <c r="M12" s="403" t="s">
        <v>8</v>
      </c>
      <c r="N12" s="403" t="s">
        <v>9</v>
      </c>
      <c r="O12" s="403" t="s">
        <v>10</v>
      </c>
      <c r="P12" s="403" t="s">
        <v>140</v>
      </c>
      <c r="Q12" s="403" t="s">
        <v>30</v>
      </c>
      <c r="R12" s="432" t="s">
        <v>14</v>
      </c>
      <c r="S12" s="495" t="s">
        <v>15</v>
      </c>
      <c r="Z12" s="169"/>
      <c r="AA12" s="169"/>
    </row>
    <row r="13" spans="1:27" ht="13.5" thickBot="1">
      <c r="A13" s="500"/>
      <c r="B13" s="536"/>
      <c r="C13" s="499"/>
      <c r="D13" s="460"/>
      <c r="E13" s="449"/>
      <c r="F13" s="404"/>
      <c r="G13" s="404"/>
      <c r="H13" s="404"/>
      <c r="I13" s="404"/>
      <c r="J13" s="494"/>
      <c r="K13" s="427"/>
      <c r="L13" s="483"/>
      <c r="M13" s="405"/>
      <c r="N13" s="465"/>
      <c r="O13" s="405"/>
      <c r="P13" s="405"/>
      <c r="Q13" s="405"/>
      <c r="R13" s="433"/>
      <c r="S13" s="428"/>
      <c r="Z13" s="169"/>
      <c r="AA13" s="169"/>
    </row>
    <row r="14" spans="1:27" ht="22.5">
      <c r="A14" s="31">
        <v>1</v>
      </c>
      <c r="B14" s="148" t="s">
        <v>126</v>
      </c>
      <c r="C14" s="375" t="s">
        <v>95</v>
      </c>
      <c r="D14" s="133">
        <v>1</v>
      </c>
      <c r="E14" s="130">
        <v>0</v>
      </c>
      <c r="F14" s="130">
        <v>2</v>
      </c>
      <c r="G14" s="130">
        <v>1</v>
      </c>
      <c r="H14" s="130">
        <v>3</v>
      </c>
      <c r="I14" s="134">
        <f>K14*25-14*(D14+E14+F14+G14+H14)</f>
        <v>77</v>
      </c>
      <c r="J14" s="130" t="s">
        <v>69</v>
      </c>
      <c r="K14" s="129">
        <v>7</v>
      </c>
      <c r="L14" s="50"/>
      <c r="M14" s="50"/>
      <c r="N14" s="50"/>
      <c r="O14" s="50"/>
      <c r="P14" s="50"/>
      <c r="Q14" s="50"/>
      <c r="R14" s="50"/>
      <c r="S14" s="12"/>
      <c r="V14" s="169"/>
      <c r="Z14" s="169"/>
      <c r="AA14" s="169"/>
    </row>
    <row r="15" spans="1:27" ht="22.5">
      <c r="A15" s="374">
        <v>2</v>
      </c>
      <c r="B15" s="380" t="s">
        <v>85</v>
      </c>
      <c r="C15" s="376" t="s">
        <v>132</v>
      </c>
      <c r="D15" s="135">
        <v>1</v>
      </c>
      <c r="E15" s="136">
        <v>0</v>
      </c>
      <c r="F15" s="136">
        <v>1</v>
      </c>
      <c r="G15" s="136">
        <v>0</v>
      </c>
      <c r="H15" s="136">
        <v>2</v>
      </c>
      <c r="I15" s="123">
        <f>K15*25-14*(D15+E15+F15+G15+H15)</f>
        <v>69</v>
      </c>
      <c r="J15" s="136" t="s">
        <v>69</v>
      </c>
      <c r="K15" s="137">
        <v>5</v>
      </c>
      <c r="L15" s="11"/>
      <c r="M15" s="11"/>
      <c r="N15" s="11"/>
      <c r="O15" s="11"/>
      <c r="P15" s="11"/>
      <c r="Q15" s="11"/>
      <c r="R15" s="11"/>
      <c r="S15" s="10"/>
      <c r="V15" s="170"/>
      <c r="Z15" s="169"/>
      <c r="AA15" s="169"/>
    </row>
    <row r="16" spans="1:27" ht="22.5">
      <c r="A16" s="374">
        <v>3</v>
      </c>
      <c r="B16" s="149" t="s">
        <v>127</v>
      </c>
      <c r="C16" s="377" t="s">
        <v>133</v>
      </c>
      <c r="D16" s="135">
        <v>1</v>
      </c>
      <c r="E16" s="136">
        <v>0</v>
      </c>
      <c r="F16" s="136">
        <v>0</v>
      </c>
      <c r="G16" s="136">
        <v>0</v>
      </c>
      <c r="H16" s="136">
        <v>2</v>
      </c>
      <c r="I16" s="123">
        <f>K16*25-14*(D16+E16+F16+G16+H16)</f>
        <v>58</v>
      </c>
      <c r="J16" s="136" t="s">
        <v>7</v>
      </c>
      <c r="K16" s="137">
        <v>4</v>
      </c>
      <c r="L16" s="11"/>
      <c r="M16" s="11"/>
      <c r="N16" s="11"/>
      <c r="O16" s="11"/>
      <c r="P16" s="11"/>
      <c r="Q16" s="11"/>
      <c r="R16" s="11"/>
      <c r="S16" s="10"/>
      <c r="V16" s="169"/>
      <c r="Z16" s="169"/>
      <c r="AA16" s="169"/>
    </row>
    <row r="17" spans="1:27" ht="12.75">
      <c r="A17" s="266">
        <v>4</v>
      </c>
      <c r="B17" s="149" t="s">
        <v>68</v>
      </c>
      <c r="C17" s="377" t="s">
        <v>134</v>
      </c>
      <c r="D17" s="369">
        <v>1</v>
      </c>
      <c r="E17" s="370">
        <v>0</v>
      </c>
      <c r="F17" s="370">
        <v>2</v>
      </c>
      <c r="G17" s="370">
        <v>0</v>
      </c>
      <c r="H17" s="370">
        <v>2</v>
      </c>
      <c r="I17" s="367">
        <f>K16*25-14*(D16+E16+F16+G16+H16)</f>
        <v>58</v>
      </c>
      <c r="J17" s="370" t="s">
        <v>69</v>
      </c>
      <c r="K17" s="371">
        <v>6</v>
      </c>
      <c r="L17" s="372"/>
      <c r="M17" s="372"/>
      <c r="N17" s="372"/>
      <c r="O17" s="372"/>
      <c r="P17" s="372"/>
      <c r="Q17" s="372"/>
      <c r="R17" s="372"/>
      <c r="S17" s="373"/>
      <c r="V17" s="169"/>
      <c r="Z17" s="169"/>
      <c r="AA17" s="169"/>
    </row>
    <row r="18" spans="1:27" ht="12.75">
      <c r="A18" s="266">
        <v>5</v>
      </c>
      <c r="B18" s="381" t="s">
        <v>250</v>
      </c>
      <c r="C18" s="378" t="s">
        <v>135</v>
      </c>
      <c r="D18" s="369"/>
      <c r="E18" s="370"/>
      <c r="F18" s="370"/>
      <c r="G18" s="370"/>
      <c r="H18" s="370"/>
      <c r="I18" s="367"/>
      <c r="J18" s="370"/>
      <c r="K18" s="371"/>
      <c r="L18" s="153">
        <v>0</v>
      </c>
      <c r="M18" s="368">
        <v>2</v>
      </c>
      <c r="N18" s="154">
        <v>0</v>
      </c>
      <c r="O18" s="154">
        <v>0</v>
      </c>
      <c r="P18" s="368">
        <v>8</v>
      </c>
      <c r="Q18" s="155">
        <f>S18*25-14*(L18+M18+N18+O18+P18)</f>
        <v>110</v>
      </c>
      <c r="R18" s="154" t="s">
        <v>7</v>
      </c>
      <c r="S18" s="156">
        <v>10</v>
      </c>
      <c r="V18" s="169"/>
      <c r="Z18" s="169"/>
      <c r="AA18" s="169"/>
    </row>
    <row r="19" spans="1:27" ht="13.5" thickBot="1">
      <c r="A19" s="366">
        <v>6</v>
      </c>
      <c r="B19" s="382" t="s">
        <v>248</v>
      </c>
      <c r="C19" s="379" t="s">
        <v>96</v>
      </c>
      <c r="D19" s="138"/>
      <c r="E19" s="139"/>
      <c r="F19" s="139"/>
      <c r="G19" s="139"/>
      <c r="H19" s="139"/>
      <c r="I19" s="124"/>
      <c r="J19" s="139"/>
      <c r="K19" s="141"/>
      <c r="L19" s="383">
        <v>0</v>
      </c>
      <c r="M19" s="384">
        <v>4</v>
      </c>
      <c r="N19" s="385">
        <v>0</v>
      </c>
      <c r="O19" s="385">
        <v>0</v>
      </c>
      <c r="P19" s="384">
        <v>12</v>
      </c>
      <c r="Q19" s="386">
        <f>S19*25-14*(L19+M19+N19+O19+P19)</f>
        <v>276</v>
      </c>
      <c r="R19" s="385" t="s">
        <v>7</v>
      </c>
      <c r="S19" s="387">
        <v>20</v>
      </c>
      <c r="V19" s="169"/>
      <c r="Z19" s="169"/>
      <c r="AA19" s="169"/>
    </row>
    <row r="20" spans="1:27" ht="12.75">
      <c r="A20" s="484" t="s">
        <v>18</v>
      </c>
      <c r="B20" s="485"/>
      <c r="C20" s="486"/>
      <c r="D20" s="36">
        <f aca="true" t="shared" si="0" ref="D20:I20">SUM(D14:D19)</f>
        <v>4</v>
      </c>
      <c r="E20" s="60">
        <f t="shared" si="0"/>
        <v>0</v>
      </c>
      <c r="F20" s="60">
        <f t="shared" si="0"/>
        <v>5</v>
      </c>
      <c r="G20" s="60">
        <f t="shared" si="0"/>
        <v>1</v>
      </c>
      <c r="H20" s="406">
        <f t="shared" si="0"/>
        <v>9</v>
      </c>
      <c r="I20" s="406">
        <f t="shared" si="0"/>
        <v>262</v>
      </c>
      <c r="J20" s="490" t="s">
        <v>75</v>
      </c>
      <c r="K20" s="468">
        <f aca="true" t="shared" si="1" ref="K20:Q20">SUM(K14:K19)</f>
        <v>22</v>
      </c>
      <c r="L20" s="35">
        <f t="shared" si="1"/>
        <v>0</v>
      </c>
      <c r="M20" s="32">
        <f t="shared" si="1"/>
        <v>6</v>
      </c>
      <c r="N20" s="32">
        <f t="shared" si="1"/>
        <v>0</v>
      </c>
      <c r="O20" s="32">
        <f t="shared" si="1"/>
        <v>0</v>
      </c>
      <c r="P20" s="391">
        <f t="shared" si="1"/>
        <v>20</v>
      </c>
      <c r="Q20" s="391">
        <f t="shared" si="1"/>
        <v>386</v>
      </c>
      <c r="R20" s="531" t="s">
        <v>76</v>
      </c>
      <c r="S20" s="529">
        <f>SUM(S14:S19)</f>
        <v>30</v>
      </c>
      <c r="Z20" s="169"/>
      <c r="AA20" s="169"/>
    </row>
    <row r="21" spans="1:27" ht="13.5" thickBot="1">
      <c r="A21" s="437"/>
      <c r="B21" s="438"/>
      <c r="C21" s="439"/>
      <c r="D21" s="398">
        <f>SUM(D20:G20)</f>
        <v>10</v>
      </c>
      <c r="E21" s="399"/>
      <c r="F21" s="399"/>
      <c r="G21" s="400"/>
      <c r="H21" s="394"/>
      <c r="I21" s="394"/>
      <c r="J21" s="470"/>
      <c r="K21" s="528"/>
      <c r="L21" s="533">
        <f>SUM(L20:O20)</f>
        <v>6</v>
      </c>
      <c r="M21" s="534"/>
      <c r="N21" s="534"/>
      <c r="O21" s="534"/>
      <c r="P21" s="392"/>
      <c r="Q21" s="392"/>
      <c r="R21" s="532"/>
      <c r="S21" s="530"/>
      <c r="Z21" s="169"/>
      <c r="AA21" s="169"/>
    </row>
    <row r="22" spans="1:27" ht="13.5" thickBot="1">
      <c r="A22" s="16"/>
      <c r="B22" s="16"/>
      <c r="C22" s="16"/>
      <c r="D22" s="52"/>
      <c r="E22" s="52"/>
      <c r="F22" s="52"/>
      <c r="G22" s="52"/>
      <c r="H22" s="16"/>
      <c r="I22" s="16"/>
      <c r="J22" s="53"/>
      <c r="K22" s="34"/>
      <c r="L22" s="52"/>
      <c r="M22" s="52"/>
      <c r="N22" s="52"/>
      <c r="O22" s="52"/>
      <c r="P22" s="16"/>
      <c r="Q22" s="16"/>
      <c r="R22" s="53"/>
      <c r="S22" s="34"/>
      <c r="Z22" s="169"/>
      <c r="AA22" s="169"/>
    </row>
    <row r="23" spans="1:27" ht="12.75">
      <c r="A23" s="450" t="s">
        <v>13</v>
      </c>
      <c r="B23" s="440" t="s">
        <v>128</v>
      </c>
      <c r="C23" s="450" t="s">
        <v>129</v>
      </c>
      <c r="D23" s="474" t="s">
        <v>23</v>
      </c>
      <c r="E23" s="475"/>
      <c r="F23" s="475"/>
      <c r="G23" s="475"/>
      <c r="H23" s="475"/>
      <c r="I23" s="475"/>
      <c r="J23" s="475"/>
      <c r="K23" s="476"/>
      <c r="L23" s="474" t="s">
        <v>24</v>
      </c>
      <c r="M23" s="475"/>
      <c r="N23" s="475"/>
      <c r="O23" s="475"/>
      <c r="P23" s="475"/>
      <c r="Q23" s="475"/>
      <c r="R23" s="475"/>
      <c r="S23" s="476"/>
      <c r="Z23" s="169"/>
      <c r="AA23" s="169"/>
    </row>
    <row r="24" spans="1:27" ht="12.75">
      <c r="A24" s="451"/>
      <c r="B24" s="441"/>
      <c r="C24" s="451"/>
      <c r="D24" s="457" t="s">
        <v>7</v>
      </c>
      <c r="E24" s="429" t="s">
        <v>8</v>
      </c>
      <c r="F24" s="429" t="s">
        <v>9</v>
      </c>
      <c r="G24" s="389" t="s">
        <v>10</v>
      </c>
      <c r="H24" s="389" t="s">
        <v>140</v>
      </c>
      <c r="I24" s="429" t="s">
        <v>30</v>
      </c>
      <c r="J24" s="466" t="s">
        <v>14</v>
      </c>
      <c r="K24" s="427" t="s">
        <v>15</v>
      </c>
      <c r="L24" s="457" t="s">
        <v>7</v>
      </c>
      <c r="M24" s="429" t="s">
        <v>8</v>
      </c>
      <c r="N24" s="429" t="s">
        <v>9</v>
      </c>
      <c r="O24" s="389" t="s">
        <v>10</v>
      </c>
      <c r="P24" s="389" t="s">
        <v>140</v>
      </c>
      <c r="Q24" s="429" t="s">
        <v>30</v>
      </c>
      <c r="R24" s="466" t="s">
        <v>14</v>
      </c>
      <c r="S24" s="427" t="s">
        <v>15</v>
      </c>
      <c r="Z24" s="169"/>
      <c r="AA24" s="169"/>
    </row>
    <row r="25" spans="1:27" ht="11.25" customHeight="1" thickBot="1">
      <c r="A25" s="451"/>
      <c r="B25" s="442"/>
      <c r="C25" s="452"/>
      <c r="D25" s="458"/>
      <c r="E25" s="390"/>
      <c r="F25" s="390"/>
      <c r="G25" s="465"/>
      <c r="H25" s="390"/>
      <c r="I25" s="390"/>
      <c r="J25" s="467"/>
      <c r="K25" s="428"/>
      <c r="L25" s="458"/>
      <c r="M25" s="390"/>
      <c r="N25" s="390"/>
      <c r="O25" s="465"/>
      <c r="P25" s="390"/>
      <c r="Q25" s="390"/>
      <c r="R25" s="467"/>
      <c r="S25" s="428"/>
      <c r="Z25" s="169"/>
      <c r="AA25" s="169"/>
    </row>
    <row r="26" spans="1:28" ht="26.25" customHeight="1">
      <c r="A26" s="206">
        <v>7</v>
      </c>
      <c r="B26" s="218" t="s">
        <v>130</v>
      </c>
      <c r="C26" s="217" t="s">
        <v>97</v>
      </c>
      <c r="D26" s="523">
        <v>2</v>
      </c>
      <c r="E26" s="520">
        <v>0</v>
      </c>
      <c r="F26" s="520">
        <v>0</v>
      </c>
      <c r="G26" s="520">
        <v>2</v>
      </c>
      <c r="H26" s="407">
        <v>3</v>
      </c>
      <c r="I26" s="524">
        <f>K26*25-14*(D26+E26+F26+G26+H26)</f>
        <v>102</v>
      </c>
      <c r="J26" s="520" t="s">
        <v>69</v>
      </c>
      <c r="K26" s="521">
        <v>8</v>
      </c>
      <c r="L26" s="462"/>
      <c r="M26" s="412"/>
      <c r="N26" s="412"/>
      <c r="O26" s="412"/>
      <c r="P26" s="411"/>
      <c r="Q26" s="412"/>
      <c r="R26" s="412"/>
      <c r="S26" s="516"/>
      <c r="V26" s="169"/>
      <c r="W26" s="115"/>
      <c r="X26" s="115"/>
      <c r="Y26" s="115"/>
      <c r="Z26" s="213"/>
      <c r="AA26" s="213"/>
      <c r="AB26" s="115"/>
    </row>
    <row r="27" spans="1:28" ht="22.5" customHeight="1" thickBot="1">
      <c r="A27" s="177">
        <v>8</v>
      </c>
      <c r="B27" s="219" t="s">
        <v>131</v>
      </c>
      <c r="C27" s="152" t="s">
        <v>98</v>
      </c>
      <c r="D27" s="503"/>
      <c r="E27" s="410"/>
      <c r="F27" s="410"/>
      <c r="G27" s="410"/>
      <c r="H27" s="508"/>
      <c r="I27" s="489"/>
      <c r="J27" s="410"/>
      <c r="K27" s="418"/>
      <c r="L27" s="527"/>
      <c r="M27" s="507"/>
      <c r="N27" s="507"/>
      <c r="O27" s="507"/>
      <c r="P27" s="507"/>
      <c r="Q27" s="507"/>
      <c r="R27" s="507"/>
      <c r="S27" s="519"/>
      <c r="V27" s="169"/>
      <c r="W27" s="115"/>
      <c r="X27" s="115"/>
      <c r="Y27" s="115"/>
      <c r="Z27" s="115"/>
      <c r="AA27" s="115"/>
      <c r="AB27" s="115"/>
    </row>
    <row r="28" spans="1:28" ht="12.75" customHeight="1">
      <c r="A28" s="434" t="s">
        <v>19</v>
      </c>
      <c r="B28" s="435"/>
      <c r="C28" s="436"/>
      <c r="D28" s="31">
        <f>SUM(D26:D27)</f>
        <v>2</v>
      </c>
      <c r="E28" s="32">
        <f>SUM(E26:E27)</f>
        <v>0</v>
      </c>
      <c r="F28" s="32">
        <f>SUM(F26:F27)</f>
        <v>0</v>
      </c>
      <c r="G28" s="33">
        <f>SUM(G26:G27)</f>
        <v>2</v>
      </c>
      <c r="H28" s="393">
        <f>H26</f>
        <v>3</v>
      </c>
      <c r="I28" s="393">
        <f>SUM(I26:I27)</f>
        <v>102</v>
      </c>
      <c r="J28" s="393" t="s">
        <v>77</v>
      </c>
      <c r="K28" s="526">
        <f>SUM(K26:K27)</f>
        <v>8</v>
      </c>
      <c r="L28" s="31"/>
      <c r="M28" s="33"/>
      <c r="N28" s="33"/>
      <c r="O28" s="33"/>
      <c r="P28" s="393"/>
      <c r="Q28" s="522"/>
      <c r="R28" s="393"/>
      <c r="S28" s="526"/>
      <c r="W28" s="115"/>
      <c r="X28" s="115"/>
      <c r="Y28" s="115"/>
      <c r="Z28" s="115"/>
      <c r="AA28" s="115"/>
      <c r="AB28" s="115"/>
    </row>
    <row r="29" spans="1:28" ht="12.75" customHeight="1" thickBot="1">
      <c r="A29" s="437"/>
      <c r="B29" s="438"/>
      <c r="C29" s="439"/>
      <c r="D29" s="398">
        <f>SUM(D28:G28)</f>
        <v>4</v>
      </c>
      <c r="E29" s="399"/>
      <c r="F29" s="399"/>
      <c r="G29" s="400"/>
      <c r="H29" s="394"/>
      <c r="I29" s="394"/>
      <c r="J29" s="394"/>
      <c r="K29" s="424"/>
      <c r="L29" s="398"/>
      <c r="M29" s="399"/>
      <c r="N29" s="399"/>
      <c r="O29" s="400"/>
      <c r="P29" s="394"/>
      <c r="Q29" s="518"/>
      <c r="R29" s="394"/>
      <c r="S29" s="424"/>
      <c r="W29" s="115"/>
      <c r="X29" s="115"/>
      <c r="Y29" s="115"/>
      <c r="Z29" s="115"/>
      <c r="AA29" s="115"/>
      <c r="AB29" s="115"/>
    </row>
    <row r="30" spans="23:28" ht="12.75" customHeight="1" thickBot="1">
      <c r="W30" s="115"/>
      <c r="X30" s="115"/>
      <c r="Y30" s="115"/>
      <c r="Z30" s="115"/>
      <c r="AA30" s="115"/>
      <c r="AB30" s="115"/>
    </row>
    <row r="31" spans="1:28" ht="12.75" customHeight="1">
      <c r="A31" s="16"/>
      <c r="B31" s="41" t="s">
        <v>21</v>
      </c>
      <c r="C31" s="2"/>
      <c r="D31" s="42">
        <f>D20+D28</f>
        <v>6</v>
      </c>
      <c r="E31" s="43">
        <f>E20+E28</f>
        <v>0</v>
      </c>
      <c r="F31" s="43">
        <f>F20+F28</f>
        <v>5</v>
      </c>
      <c r="G31" s="43">
        <f>G20+G28</f>
        <v>3</v>
      </c>
      <c r="H31" s="393">
        <f>H28+H20</f>
        <v>12</v>
      </c>
      <c r="I31" s="391">
        <f>I20+I28</f>
        <v>364</v>
      </c>
      <c r="J31" s="391" t="s">
        <v>72</v>
      </c>
      <c r="K31" s="430">
        <f>IF((K20+K28)&lt;&gt;30,"NU",30)</f>
        <v>30</v>
      </c>
      <c r="L31" s="42">
        <f>L20+L28</f>
        <v>0</v>
      </c>
      <c r="M31" s="43">
        <f>M20+M28</f>
        <v>6</v>
      </c>
      <c r="N31" s="43">
        <f>N20+N28</f>
        <v>0</v>
      </c>
      <c r="O31" s="43">
        <f>O20+O28</f>
        <v>0</v>
      </c>
      <c r="P31" s="393">
        <f>P28+P20</f>
        <v>20</v>
      </c>
      <c r="Q31" s="391">
        <f>Q20+Q28</f>
        <v>386</v>
      </c>
      <c r="R31" s="391" t="s">
        <v>76</v>
      </c>
      <c r="S31" s="430">
        <f>IF((S20+S28)&lt;&gt;30,"NU",30)</f>
        <v>30</v>
      </c>
      <c r="W31" s="115"/>
      <c r="X31" s="115"/>
      <c r="Y31" s="115"/>
      <c r="Z31" s="115"/>
      <c r="AA31" s="115"/>
      <c r="AB31" s="115"/>
    </row>
    <row r="32" spans="1:28" ht="12.75" customHeight="1" thickBot="1">
      <c r="A32" s="16"/>
      <c r="B32" s="41"/>
      <c r="C32" s="2"/>
      <c r="D32" s="477">
        <f>SUM(D31:G31)</f>
        <v>14</v>
      </c>
      <c r="E32" s="478"/>
      <c r="F32" s="478"/>
      <c r="G32" s="478"/>
      <c r="H32" s="394"/>
      <c r="I32" s="392"/>
      <c r="J32" s="392"/>
      <c r="K32" s="431"/>
      <c r="L32" s="395">
        <f>SUM(L31:O31)</f>
        <v>6</v>
      </c>
      <c r="M32" s="396"/>
      <c r="N32" s="396"/>
      <c r="O32" s="397"/>
      <c r="P32" s="394"/>
      <c r="Q32" s="392"/>
      <c r="R32" s="392"/>
      <c r="S32" s="431"/>
      <c r="W32" s="115"/>
      <c r="X32" s="115"/>
      <c r="Y32" s="115"/>
      <c r="Z32" s="115"/>
      <c r="AA32" s="115"/>
      <c r="AB32" s="115"/>
    </row>
    <row r="33" spans="1:19" ht="13.5" thickBot="1">
      <c r="A33" s="48"/>
      <c r="B33" s="16"/>
      <c r="C33" s="16"/>
      <c r="D33" s="40"/>
      <c r="E33" s="40"/>
      <c r="F33" s="40"/>
      <c r="G33" s="40"/>
      <c r="H33" s="40"/>
      <c r="I33" s="40"/>
      <c r="J33" s="40"/>
      <c r="K33" s="40"/>
      <c r="L33" s="40"/>
      <c r="M33" s="40"/>
      <c r="N33" s="40"/>
      <c r="O33" s="40"/>
      <c r="P33" s="40"/>
      <c r="Q33" s="40"/>
      <c r="R33" s="40"/>
      <c r="S33" s="40"/>
    </row>
    <row r="34" spans="1:19" ht="12.75" customHeight="1">
      <c r="A34" s="450" t="s">
        <v>13</v>
      </c>
      <c r="B34" s="440" t="s">
        <v>12</v>
      </c>
      <c r="C34" s="450" t="s">
        <v>129</v>
      </c>
      <c r="D34" s="474" t="s">
        <v>23</v>
      </c>
      <c r="E34" s="475"/>
      <c r="F34" s="475"/>
      <c r="G34" s="475"/>
      <c r="H34" s="475"/>
      <c r="I34" s="475"/>
      <c r="J34" s="475"/>
      <c r="K34" s="476"/>
      <c r="L34" s="474" t="s">
        <v>24</v>
      </c>
      <c r="M34" s="475"/>
      <c r="N34" s="475"/>
      <c r="O34" s="475"/>
      <c r="P34" s="475"/>
      <c r="Q34" s="475"/>
      <c r="R34" s="475"/>
      <c r="S34" s="476"/>
    </row>
    <row r="35" spans="1:19" s="1" customFormat="1" ht="11.25">
      <c r="A35" s="451"/>
      <c r="B35" s="441"/>
      <c r="C35" s="451"/>
      <c r="D35" s="457" t="s">
        <v>7</v>
      </c>
      <c r="E35" s="389" t="s">
        <v>8</v>
      </c>
      <c r="F35" s="429" t="s">
        <v>9</v>
      </c>
      <c r="G35" s="429" t="s">
        <v>10</v>
      </c>
      <c r="H35" s="389" t="s">
        <v>140</v>
      </c>
      <c r="I35" s="429" t="s">
        <v>30</v>
      </c>
      <c r="J35" s="432" t="s">
        <v>14</v>
      </c>
      <c r="K35" s="427" t="s">
        <v>15</v>
      </c>
      <c r="L35" s="457" t="s">
        <v>7</v>
      </c>
      <c r="M35" s="429" t="s">
        <v>8</v>
      </c>
      <c r="N35" s="389" t="s">
        <v>9</v>
      </c>
      <c r="O35" s="429" t="s">
        <v>10</v>
      </c>
      <c r="P35" s="389" t="s">
        <v>140</v>
      </c>
      <c r="Q35" s="429" t="s">
        <v>30</v>
      </c>
      <c r="R35" s="432" t="s">
        <v>14</v>
      </c>
      <c r="S35" s="427" t="s">
        <v>15</v>
      </c>
    </row>
    <row r="36" spans="1:19" ht="13.5" thickBot="1">
      <c r="A36" s="452"/>
      <c r="B36" s="442"/>
      <c r="C36" s="452"/>
      <c r="D36" s="457"/>
      <c r="E36" s="449"/>
      <c r="F36" s="429"/>
      <c r="G36" s="429"/>
      <c r="H36" s="429"/>
      <c r="I36" s="429"/>
      <c r="J36" s="494"/>
      <c r="K36" s="427"/>
      <c r="L36" s="457"/>
      <c r="M36" s="429"/>
      <c r="N36" s="449"/>
      <c r="O36" s="429"/>
      <c r="P36" s="429"/>
      <c r="Q36" s="429"/>
      <c r="R36" s="494"/>
      <c r="S36" s="427"/>
    </row>
    <row r="37" spans="1:19" ht="12.75">
      <c r="A37" s="275">
        <v>9</v>
      </c>
      <c r="B37" s="298" t="s">
        <v>149</v>
      </c>
      <c r="C37" s="276" t="s">
        <v>151</v>
      </c>
      <c r="D37" s="35">
        <v>2</v>
      </c>
      <c r="E37" s="32">
        <v>1</v>
      </c>
      <c r="F37" s="32">
        <v>0</v>
      </c>
      <c r="G37" s="32">
        <v>0</v>
      </c>
      <c r="H37" s="32">
        <v>4</v>
      </c>
      <c r="I37" s="134">
        <f>K37*25-14*(D37+E37+F37+G37+H37)</f>
        <v>52</v>
      </c>
      <c r="J37" s="32" t="s">
        <v>7</v>
      </c>
      <c r="K37" s="33">
        <v>6</v>
      </c>
      <c r="L37" s="288"/>
      <c r="M37" s="289"/>
      <c r="N37" s="290"/>
      <c r="O37" s="289"/>
      <c r="P37" s="289"/>
      <c r="Q37" s="289"/>
      <c r="R37" s="291"/>
      <c r="S37" s="292"/>
    </row>
    <row r="38" spans="1:19" ht="12.75">
      <c r="A38" s="287">
        <v>10</v>
      </c>
      <c r="B38" s="324" t="s">
        <v>166</v>
      </c>
      <c r="C38" s="299" t="s">
        <v>150</v>
      </c>
      <c r="D38" s="312">
        <v>2</v>
      </c>
      <c r="E38" s="272">
        <v>0</v>
      </c>
      <c r="F38" s="272">
        <v>1</v>
      </c>
      <c r="G38" s="272">
        <v>0</v>
      </c>
      <c r="H38" s="272">
        <v>4</v>
      </c>
      <c r="I38" s="123">
        <f>K38*25-14*(D38+E38+F38+G38+H38)</f>
        <v>52</v>
      </c>
      <c r="J38" s="272" t="s">
        <v>7</v>
      </c>
      <c r="K38" s="313">
        <v>6</v>
      </c>
      <c r="L38" s="293"/>
      <c r="M38" s="274"/>
      <c r="N38" s="285"/>
      <c r="O38" s="274"/>
      <c r="P38" s="274"/>
      <c r="Q38" s="274"/>
      <c r="R38" s="286"/>
      <c r="S38" s="294"/>
    </row>
    <row r="39" spans="1:26" s="1" customFormat="1" ht="13.5" thickBot="1">
      <c r="A39" s="158">
        <v>11</v>
      </c>
      <c r="B39" s="296" t="s">
        <v>82</v>
      </c>
      <c r="C39" s="295" t="s">
        <v>145</v>
      </c>
      <c r="D39" s="168"/>
      <c r="E39" s="165"/>
      <c r="F39" s="165"/>
      <c r="G39" s="165"/>
      <c r="H39" s="165"/>
      <c r="I39" s="124"/>
      <c r="J39" s="165"/>
      <c r="K39" s="314"/>
      <c r="L39" s="150">
        <v>2</v>
      </c>
      <c r="M39" s="151">
        <v>0</v>
      </c>
      <c r="N39" s="151">
        <v>1</v>
      </c>
      <c r="O39" s="151">
        <v>0</v>
      </c>
      <c r="P39" s="151">
        <v>4</v>
      </c>
      <c r="Q39" s="157">
        <f>S39*25-14*(L39+M39+N39+O39+P39)</f>
        <v>52</v>
      </c>
      <c r="R39" s="151" t="s">
        <v>7</v>
      </c>
      <c r="S39" s="315">
        <v>6</v>
      </c>
      <c r="T39" s="2"/>
      <c r="U39" s="2"/>
      <c r="V39" s="173"/>
      <c r="Z39" s="169"/>
    </row>
    <row r="40" spans="1:19" ht="12.75">
      <c r="A40" s="434" t="s">
        <v>20</v>
      </c>
      <c r="B40" s="435"/>
      <c r="C40" s="436"/>
      <c r="D40" s="36">
        <f aca="true" t="shared" si="2" ref="D40:I40">SUM(D37:D39)</f>
        <v>4</v>
      </c>
      <c r="E40" s="60">
        <f t="shared" si="2"/>
        <v>1</v>
      </c>
      <c r="F40" s="60">
        <f t="shared" si="2"/>
        <v>1</v>
      </c>
      <c r="G40" s="60">
        <f t="shared" si="2"/>
        <v>0</v>
      </c>
      <c r="H40" s="517">
        <f t="shared" si="2"/>
        <v>8</v>
      </c>
      <c r="I40" s="517">
        <f t="shared" si="2"/>
        <v>104</v>
      </c>
      <c r="J40" s="406" t="s">
        <v>76</v>
      </c>
      <c r="K40" s="525">
        <f>SUM(K37:K39)</f>
        <v>12</v>
      </c>
      <c r="L40" s="202">
        <f>SUM(L39:L39)</f>
        <v>2</v>
      </c>
      <c r="M40" s="114">
        <f>SUM(M39:M39)</f>
        <v>0</v>
      </c>
      <c r="N40" s="114">
        <f>SUM(N39:N39)</f>
        <v>1</v>
      </c>
      <c r="O40" s="114">
        <f>SUM(O39:O39)</f>
        <v>0</v>
      </c>
      <c r="P40" s="406">
        <f>P39</f>
        <v>4</v>
      </c>
      <c r="Q40" s="406">
        <f>SUM(Q39:Q39)</f>
        <v>52</v>
      </c>
      <c r="R40" s="406" t="s">
        <v>71</v>
      </c>
      <c r="S40" s="525">
        <f>SUM(S39:S39)</f>
        <v>6</v>
      </c>
    </row>
    <row r="41" spans="1:19" ht="13.5" thickBot="1">
      <c r="A41" s="437"/>
      <c r="B41" s="438"/>
      <c r="C41" s="439"/>
      <c r="D41" s="395">
        <f>SUM(D40:G40)</f>
        <v>6</v>
      </c>
      <c r="E41" s="396"/>
      <c r="F41" s="396"/>
      <c r="G41" s="397"/>
      <c r="H41" s="394"/>
      <c r="I41" s="394"/>
      <c r="J41" s="394"/>
      <c r="K41" s="482"/>
      <c r="L41" s="395">
        <f>SUM(O40)</f>
        <v>0</v>
      </c>
      <c r="M41" s="396"/>
      <c r="N41" s="396"/>
      <c r="O41" s="397"/>
      <c r="P41" s="394"/>
      <c r="Q41" s="394"/>
      <c r="R41" s="394"/>
      <c r="S41" s="482"/>
    </row>
    <row r="42" spans="1:19" ht="12.75">
      <c r="A42" s="16"/>
      <c r="B42" s="39" t="s">
        <v>154</v>
      </c>
      <c r="C42" s="16"/>
      <c r="D42" s="16"/>
      <c r="E42" s="16"/>
      <c r="F42" s="16"/>
      <c r="G42" s="16"/>
      <c r="H42" s="16"/>
      <c r="I42" s="16"/>
      <c r="J42" s="16"/>
      <c r="K42" s="52"/>
      <c r="L42" s="16"/>
      <c r="M42" s="16"/>
      <c r="N42" s="16"/>
      <c r="O42" s="16"/>
      <c r="P42" s="16"/>
      <c r="Q42" s="16"/>
      <c r="R42" s="16"/>
      <c r="S42" s="52"/>
    </row>
    <row r="43" spans="1:19" ht="12.75">
      <c r="A43" s="16"/>
      <c r="B43" s="39" t="s">
        <v>156</v>
      </c>
      <c r="C43" s="75"/>
      <c r="D43" s="75"/>
      <c r="E43" s="75"/>
      <c r="F43" s="75"/>
      <c r="G43" s="75"/>
      <c r="H43" s="75"/>
      <c r="I43" s="75"/>
      <c r="J43" s="75"/>
      <c r="K43" s="75"/>
      <c r="L43" s="75"/>
      <c r="M43" s="75"/>
      <c r="N43" s="75"/>
      <c r="O43" s="75"/>
      <c r="P43" s="75"/>
      <c r="Q43" s="75"/>
      <c r="R43" s="75"/>
      <c r="S43" s="75"/>
    </row>
    <row r="44" spans="1:19" ht="12.75">
      <c r="A44" s="16"/>
      <c r="B44" s="39" t="s">
        <v>139</v>
      </c>
      <c r="C44" s="75"/>
      <c r="D44" s="75"/>
      <c r="E44" s="75"/>
      <c r="F44" s="75"/>
      <c r="G44" s="75"/>
      <c r="H44" s="75"/>
      <c r="I44" s="75"/>
      <c r="J44" s="75"/>
      <c r="K44" s="75"/>
      <c r="L44" s="75"/>
      <c r="M44" s="75"/>
      <c r="N44" s="75"/>
      <c r="O44" s="75"/>
      <c r="P44" s="75"/>
      <c r="Q44" s="75"/>
      <c r="R44" s="75"/>
      <c r="S44" s="75"/>
    </row>
    <row r="45" spans="1:19" ht="12.75">
      <c r="A45" s="16"/>
      <c r="B45" s="39" t="s">
        <v>155</v>
      </c>
      <c r="C45" s="75"/>
      <c r="D45" s="75"/>
      <c r="E45" s="75"/>
      <c r="F45" s="75"/>
      <c r="G45" s="75"/>
      <c r="H45" s="75"/>
      <c r="I45" s="75"/>
      <c r="J45" s="75"/>
      <c r="K45" s="75"/>
      <c r="L45" s="75"/>
      <c r="M45" s="75"/>
      <c r="N45" s="75"/>
      <c r="O45" s="75"/>
      <c r="P45" s="75"/>
      <c r="Q45" s="75"/>
      <c r="R45" s="75"/>
      <c r="S45" s="75"/>
    </row>
    <row r="46" spans="1:19" ht="12.75">
      <c r="A46" s="16"/>
      <c r="B46" s="200"/>
      <c r="C46" s="75"/>
      <c r="D46" s="75"/>
      <c r="E46" s="75"/>
      <c r="F46" s="75"/>
      <c r="G46" s="75"/>
      <c r="H46" s="75"/>
      <c r="I46" s="75"/>
      <c r="J46" s="75"/>
      <c r="K46" s="75"/>
      <c r="L46" s="75"/>
      <c r="M46" s="75"/>
      <c r="N46" s="75"/>
      <c r="O46" s="75"/>
      <c r="P46" s="75"/>
      <c r="Q46" s="75"/>
      <c r="R46" s="75"/>
      <c r="S46" s="75"/>
    </row>
    <row r="47" spans="1:27" ht="12.75">
      <c r="A47" s="47"/>
      <c r="B47" s="39"/>
      <c r="C47" s="2"/>
      <c r="D47" s="47"/>
      <c r="E47" s="47"/>
      <c r="F47" s="47"/>
      <c r="G47" s="47"/>
      <c r="H47" s="47"/>
      <c r="I47" s="47"/>
      <c r="J47" s="47"/>
      <c r="K47" s="47"/>
      <c r="L47" s="47"/>
      <c r="M47" s="47"/>
      <c r="N47" s="47"/>
      <c r="O47" s="47"/>
      <c r="P47" s="47"/>
      <c r="Q47" s="47"/>
      <c r="R47" s="47"/>
      <c r="S47" s="47"/>
      <c r="V47" s="116"/>
      <c r="W47" s="116"/>
      <c r="X47" s="116"/>
      <c r="Y47" s="116"/>
      <c r="Z47" s="116"/>
      <c r="AA47" s="115"/>
    </row>
    <row r="48" spans="1:31" ht="12.75">
      <c r="A48" s="144" t="s">
        <v>81</v>
      </c>
      <c r="B48" s="28"/>
      <c r="C48" s="28"/>
      <c r="D48" s="28"/>
      <c r="E48" s="28"/>
      <c r="F48" s="28"/>
      <c r="G48" s="28"/>
      <c r="H48" s="28"/>
      <c r="I48" s="28"/>
      <c r="J48" s="28"/>
      <c r="K48" s="28"/>
      <c r="L48" s="28"/>
      <c r="M48" s="28"/>
      <c r="N48" s="28"/>
      <c r="O48" s="28"/>
      <c r="P48" s="28"/>
      <c r="Q48" s="28"/>
      <c r="R48" s="28"/>
      <c r="S48" s="28"/>
      <c r="V48" s="116"/>
      <c r="W48" s="116"/>
      <c r="X48" s="116"/>
      <c r="Y48" s="115"/>
      <c r="Z48" s="509"/>
      <c r="AA48" s="509"/>
      <c r="AE48" s="5"/>
    </row>
    <row r="49" spans="1:31" ht="12.75">
      <c r="A49" s="145" t="s">
        <v>103</v>
      </c>
      <c r="B49" s="144"/>
      <c r="C49" s="144"/>
      <c r="D49" s="144"/>
      <c r="E49" s="144"/>
      <c r="F49" s="144"/>
      <c r="G49" s="144"/>
      <c r="H49" s="144"/>
      <c r="I49" s="144"/>
      <c r="J49" s="144"/>
      <c r="K49" s="144"/>
      <c r="L49" s="144"/>
      <c r="M49" s="144"/>
      <c r="N49" s="144"/>
      <c r="O49" s="144"/>
      <c r="P49" s="144"/>
      <c r="Q49" s="144"/>
      <c r="R49" s="144"/>
      <c r="S49" s="144"/>
      <c r="AE49" s="5"/>
    </row>
    <row r="50" spans="1:42" ht="12.75">
      <c r="A50" s="480"/>
      <c r="B50" s="480"/>
      <c r="C50" s="480"/>
      <c r="D50" s="480"/>
      <c r="E50" s="480"/>
      <c r="F50" s="480"/>
      <c r="G50" s="480"/>
      <c r="H50" s="480"/>
      <c r="I50" s="480"/>
      <c r="J50" s="480"/>
      <c r="K50" s="480"/>
      <c r="L50" s="480"/>
      <c r="M50" s="480"/>
      <c r="N50" s="480"/>
      <c r="O50" s="480"/>
      <c r="P50" s="480"/>
      <c r="Q50" s="480"/>
      <c r="R50" s="480"/>
      <c r="S50" s="480"/>
      <c r="T50" s="4"/>
      <c r="U50" s="4"/>
      <c r="V50" s="4"/>
      <c r="W50" s="4"/>
      <c r="X50" s="4"/>
      <c r="Y50" s="4"/>
      <c r="Z50" s="4"/>
      <c r="AA50" s="4"/>
      <c r="AB50" s="4"/>
      <c r="AC50" s="4"/>
      <c r="AD50" s="4"/>
      <c r="AE50" s="4"/>
      <c r="AF50" s="4"/>
      <c r="AG50" s="4"/>
      <c r="AH50" s="4"/>
      <c r="AI50" s="4"/>
      <c r="AJ50" s="4"/>
      <c r="AL50" s="4"/>
      <c r="AM50" s="4"/>
      <c r="AN50" s="4"/>
      <c r="AO50" s="4"/>
      <c r="AP50" s="4"/>
    </row>
    <row r="52" spans="2:19" ht="12.75">
      <c r="B52" s="75"/>
      <c r="C52" s="75"/>
      <c r="D52" s="75"/>
      <c r="E52" s="75"/>
      <c r="F52" s="75"/>
      <c r="G52" s="75"/>
      <c r="H52" s="75"/>
      <c r="I52" s="75"/>
      <c r="J52" s="75"/>
      <c r="K52" s="146" t="s">
        <v>73</v>
      </c>
      <c r="L52" s="75"/>
      <c r="M52" s="75"/>
      <c r="N52" s="75"/>
      <c r="O52" s="75"/>
      <c r="P52" s="75"/>
      <c r="Q52" s="75"/>
      <c r="R52" s="75"/>
      <c r="S52" s="75"/>
    </row>
    <row r="53" spans="2:19" ht="12.75">
      <c r="B53" s="75"/>
      <c r="C53" s="75"/>
      <c r="D53" s="75"/>
      <c r="E53" s="75"/>
      <c r="F53" s="75"/>
      <c r="G53" s="75"/>
      <c r="H53" s="75"/>
      <c r="I53" s="75"/>
      <c r="J53" s="75"/>
      <c r="K53" s="147" t="s">
        <v>101</v>
      </c>
      <c r="L53" s="75"/>
      <c r="M53" s="75"/>
      <c r="N53" s="75"/>
      <c r="O53" s="75"/>
      <c r="P53" s="75"/>
      <c r="Q53" s="75"/>
      <c r="R53" s="75"/>
      <c r="S53" s="75"/>
    </row>
    <row r="54" spans="2:19" ht="12.75">
      <c r="B54" s="75"/>
      <c r="C54" s="75"/>
      <c r="D54" s="75"/>
      <c r="E54" s="75"/>
      <c r="F54" s="75"/>
      <c r="G54" s="75"/>
      <c r="H54" s="75"/>
      <c r="I54" s="75"/>
      <c r="J54" s="75"/>
      <c r="K54" s="75"/>
      <c r="L54" s="75"/>
      <c r="M54" s="75"/>
      <c r="N54" s="75"/>
      <c r="O54" s="75"/>
      <c r="P54" s="75"/>
      <c r="Q54" s="75"/>
      <c r="R54" s="75"/>
      <c r="S54" s="75"/>
    </row>
  </sheetData>
  <sheetProtection/>
  <mergeCells count="133">
    <mergeCell ref="A1:C1"/>
    <mergeCell ref="A3:R3"/>
    <mergeCell ref="A5:F5"/>
    <mergeCell ref="A7:F7"/>
    <mergeCell ref="A8:F8"/>
    <mergeCell ref="A10:S10"/>
    <mergeCell ref="A2:C2"/>
    <mergeCell ref="A11:A13"/>
    <mergeCell ref="B11:B13"/>
    <mergeCell ref="C11:C13"/>
    <mergeCell ref="D11:K11"/>
    <mergeCell ref="L11:S11"/>
    <mergeCell ref="D12:D13"/>
    <mergeCell ref="E12:E13"/>
    <mergeCell ref="S12:S13"/>
    <mergeCell ref="H12:H13"/>
    <mergeCell ref="K20:K21"/>
    <mergeCell ref="S20:S21"/>
    <mergeCell ref="M12:M13"/>
    <mergeCell ref="N12:N13"/>
    <mergeCell ref="R20:R21"/>
    <mergeCell ref="Q20:Q21"/>
    <mergeCell ref="L21:O21"/>
    <mergeCell ref="O12:O13"/>
    <mergeCell ref="Q12:Q13"/>
    <mergeCell ref="P12:P13"/>
    <mergeCell ref="B23:B25"/>
    <mergeCell ref="C23:C25"/>
    <mergeCell ref="D23:K23"/>
    <mergeCell ref="R12:R13"/>
    <mergeCell ref="F12:F13"/>
    <mergeCell ref="G12:G13"/>
    <mergeCell ref="I12:I13"/>
    <mergeCell ref="J12:J13"/>
    <mergeCell ref="K12:K13"/>
    <mergeCell ref="L12:L13"/>
    <mergeCell ref="G24:G25"/>
    <mergeCell ref="I24:I25"/>
    <mergeCell ref="J24:J25"/>
    <mergeCell ref="K24:K25"/>
    <mergeCell ref="L24:L25"/>
    <mergeCell ref="R24:R25"/>
    <mergeCell ref="S24:S25"/>
    <mergeCell ref="J28:J29"/>
    <mergeCell ref="K28:K29"/>
    <mergeCell ref="R28:R29"/>
    <mergeCell ref="S28:S29"/>
    <mergeCell ref="M24:M25"/>
    <mergeCell ref="N24:N25"/>
    <mergeCell ref="O24:O25"/>
    <mergeCell ref="Q24:Q25"/>
    <mergeCell ref="L26:L27"/>
    <mergeCell ref="B34:B36"/>
    <mergeCell ref="C34:C36"/>
    <mergeCell ref="D34:K34"/>
    <mergeCell ref="I35:I36"/>
    <mergeCell ref="J35:J36"/>
    <mergeCell ref="K35:K36"/>
    <mergeCell ref="D35:D36"/>
    <mergeCell ref="E35:E36"/>
    <mergeCell ref="H35:H36"/>
    <mergeCell ref="A41:C41"/>
    <mergeCell ref="L34:S34"/>
    <mergeCell ref="M35:M36"/>
    <mergeCell ref="S35:S36"/>
    <mergeCell ref="N35:N36"/>
    <mergeCell ref="L35:L36"/>
    <mergeCell ref="O35:O36"/>
    <mergeCell ref="Q35:Q36"/>
    <mergeCell ref="G35:G36"/>
    <mergeCell ref="A34:A36"/>
    <mergeCell ref="D41:G41"/>
    <mergeCell ref="L41:O41"/>
    <mergeCell ref="P35:P36"/>
    <mergeCell ref="H40:H41"/>
    <mergeCell ref="P40:P41"/>
    <mergeCell ref="S40:S41"/>
    <mergeCell ref="R35:R36"/>
    <mergeCell ref="K40:K41"/>
    <mergeCell ref="R40:R41"/>
    <mergeCell ref="J40:J41"/>
    <mergeCell ref="I40:I41"/>
    <mergeCell ref="Q40:Q41"/>
    <mergeCell ref="F26:F27"/>
    <mergeCell ref="G26:G27"/>
    <mergeCell ref="I26:I27"/>
    <mergeCell ref="A23:A25"/>
    <mergeCell ref="M26:M27"/>
    <mergeCell ref="N26:N27"/>
    <mergeCell ref="L23:S23"/>
    <mergeCell ref="D24:D25"/>
    <mergeCell ref="E24:E25"/>
    <mergeCell ref="F24:F25"/>
    <mergeCell ref="I31:I32"/>
    <mergeCell ref="J31:J32"/>
    <mergeCell ref="K31:K32"/>
    <mergeCell ref="Q31:Q32"/>
    <mergeCell ref="D26:D27"/>
    <mergeCell ref="A9:F9"/>
    <mergeCell ref="J20:J21"/>
    <mergeCell ref="A20:C21"/>
    <mergeCell ref="I20:I21"/>
    <mergeCell ref="D21:G21"/>
    <mergeCell ref="A40:C40"/>
    <mergeCell ref="F35:F36"/>
    <mergeCell ref="P31:P32"/>
    <mergeCell ref="H31:H32"/>
    <mergeCell ref="E26:E27"/>
    <mergeCell ref="A50:S50"/>
    <mergeCell ref="R31:R32"/>
    <mergeCell ref="S31:S32"/>
    <mergeCell ref="D32:G32"/>
    <mergeCell ref="L32:O32"/>
    <mergeCell ref="H20:H21"/>
    <mergeCell ref="P20:P21"/>
    <mergeCell ref="H24:H25"/>
    <mergeCell ref="P24:P25"/>
    <mergeCell ref="Z48:AA48"/>
    <mergeCell ref="A28:C29"/>
    <mergeCell ref="I28:I29"/>
    <mergeCell ref="Q28:Q29"/>
    <mergeCell ref="D29:G29"/>
    <mergeCell ref="L29:O29"/>
    <mergeCell ref="H28:H29"/>
    <mergeCell ref="P28:P29"/>
    <mergeCell ref="S26:S27"/>
    <mergeCell ref="O26:O27"/>
    <mergeCell ref="J26:J27"/>
    <mergeCell ref="K26:K27"/>
    <mergeCell ref="R26:R27"/>
    <mergeCell ref="Q26:Q27"/>
    <mergeCell ref="H26:H27"/>
    <mergeCell ref="P26:P27"/>
  </mergeCells>
  <printOptions/>
  <pageMargins left="0.3937007874015748" right="0.3937007874015748" top="0.4724409448818898" bottom="0.4724409448818898" header="0.5118110236220472" footer="0.5118110236220472"/>
  <pageSetup horizontalDpi="600" verticalDpi="600" orientation="portrait" r:id="rId1"/>
  <headerFooter alignWithMargins="0">
    <oddFooter>&amp;R3/7</oddFooter>
  </headerFooter>
</worksheet>
</file>

<file path=xl/worksheets/sheet4.xml><?xml version="1.0" encoding="utf-8"?>
<worksheet xmlns="http://schemas.openxmlformats.org/spreadsheetml/2006/main" xmlns:r="http://schemas.openxmlformats.org/officeDocument/2006/relationships">
  <dimension ref="A1:AC56"/>
  <sheetViews>
    <sheetView tabSelected="1" zoomScalePageLayoutView="0" workbookViewId="0" topLeftCell="A1">
      <selection activeCell="C24" sqref="C24"/>
    </sheetView>
  </sheetViews>
  <sheetFormatPr defaultColWidth="9.140625" defaultRowHeight="12.75"/>
  <cols>
    <col min="1" max="1" width="2.8515625" style="0" customWidth="1"/>
    <col min="2" max="2" width="5.28125" style="0" customWidth="1"/>
    <col min="3" max="3" width="35.8515625" style="0" customWidth="1"/>
    <col min="4" max="4" width="12.28125" style="0" customWidth="1"/>
    <col min="5" max="5" width="10.421875" style="0" customWidth="1"/>
    <col min="6" max="6" width="10.28125" style="0" customWidth="1"/>
    <col min="7" max="7" width="9.57421875" style="0" customWidth="1"/>
    <col min="8" max="8" width="12.28125" style="0" customWidth="1"/>
    <col min="9" max="9" width="10.140625" style="0" customWidth="1"/>
    <col min="10" max="10" width="5.140625" style="0" customWidth="1"/>
    <col min="11" max="11" width="8.28125" style="0" customWidth="1"/>
    <col min="12" max="12" width="9.140625" style="0" hidden="1" customWidth="1"/>
  </cols>
  <sheetData>
    <row r="1" spans="1:3" ht="12.75">
      <c r="A1" s="453" t="s">
        <v>56</v>
      </c>
      <c r="B1" s="453"/>
      <c r="C1" s="453"/>
    </row>
    <row r="2" spans="1:20" ht="12.75">
      <c r="A2" s="131" t="s">
        <v>58</v>
      </c>
      <c r="B2" s="131"/>
      <c r="C2" s="131"/>
      <c r="R2" s="19"/>
      <c r="S2" s="19"/>
      <c r="T2" s="19"/>
    </row>
    <row r="3" spans="1:20" ht="19.5" customHeight="1">
      <c r="A3" s="455" t="s">
        <v>16</v>
      </c>
      <c r="B3" s="455"/>
      <c r="C3" s="455"/>
      <c r="D3" s="455"/>
      <c r="E3" s="455"/>
      <c r="F3" s="455"/>
      <c r="G3" s="455"/>
      <c r="H3" s="455"/>
      <c r="I3" s="455"/>
      <c r="J3" s="78"/>
      <c r="K3" s="78"/>
      <c r="L3" s="78"/>
      <c r="M3" s="78"/>
      <c r="N3" s="78"/>
      <c r="O3" s="78"/>
      <c r="P3" s="78"/>
      <c r="Q3" s="28"/>
      <c r="R3" s="24"/>
      <c r="S3" s="19"/>
      <c r="T3" s="19"/>
    </row>
    <row r="4" spans="3:17" ht="12.75">
      <c r="C4" s="3"/>
      <c r="D4" s="76"/>
      <c r="E4" s="76"/>
      <c r="F4" s="76"/>
      <c r="G4" s="76"/>
      <c r="H4" s="76"/>
      <c r="I4" s="76"/>
      <c r="J4" s="76"/>
      <c r="K4" s="20"/>
      <c r="L4" s="20"/>
      <c r="M4" s="20"/>
      <c r="N4" s="15"/>
      <c r="O4" s="15"/>
      <c r="P4" s="14"/>
      <c r="Q4" s="14"/>
    </row>
    <row r="5" spans="1:10" ht="12.75">
      <c r="A5" s="456" t="s">
        <v>65</v>
      </c>
      <c r="B5" s="456"/>
      <c r="C5" s="456"/>
      <c r="D5" s="456"/>
      <c r="E5" s="456"/>
      <c r="F5" s="456"/>
      <c r="G5" s="20"/>
      <c r="H5" s="20"/>
      <c r="I5" s="77"/>
      <c r="J5" s="77"/>
    </row>
    <row r="6" spans="1:8" ht="12.75">
      <c r="A6" s="131" t="s">
        <v>165</v>
      </c>
      <c r="B6" s="131"/>
      <c r="C6" s="131"/>
      <c r="D6" s="131"/>
      <c r="E6" s="131"/>
      <c r="F6" s="131"/>
      <c r="G6" s="24"/>
      <c r="H6" s="24"/>
    </row>
    <row r="7" spans="1:10" ht="12.75">
      <c r="A7" s="454" t="s">
        <v>60</v>
      </c>
      <c r="B7" s="454"/>
      <c r="C7" s="454"/>
      <c r="D7" s="454"/>
      <c r="E7" s="454"/>
      <c r="F7" s="454"/>
      <c r="G7" s="8"/>
      <c r="H7" s="8"/>
      <c r="I7" s="8"/>
      <c r="J7" s="18"/>
    </row>
    <row r="8" spans="1:10" ht="12.75">
      <c r="A8" s="454" t="s">
        <v>61</v>
      </c>
      <c r="B8" s="454"/>
      <c r="C8" s="454"/>
      <c r="D8" s="454"/>
      <c r="E8" s="454"/>
      <c r="F8" s="454"/>
      <c r="G8" s="19"/>
      <c r="H8" s="19"/>
      <c r="I8" s="19"/>
      <c r="J8" s="19"/>
    </row>
    <row r="9" spans="1:10" ht="12.75">
      <c r="A9" s="103" t="s">
        <v>146</v>
      </c>
      <c r="B9" s="19"/>
      <c r="C9" s="19"/>
      <c r="D9" s="19"/>
      <c r="E9" s="19"/>
      <c r="F9" s="19"/>
      <c r="G9" s="19"/>
      <c r="H9" s="19"/>
      <c r="I9" s="19"/>
      <c r="J9" s="19"/>
    </row>
    <row r="10" spans="1:10" ht="15" customHeight="1">
      <c r="A10" s="456" t="s">
        <v>147</v>
      </c>
      <c r="B10" s="456"/>
      <c r="C10" s="456"/>
      <c r="D10" s="456"/>
      <c r="E10" s="456"/>
      <c r="F10" s="456"/>
      <c r="G10" s="20"/>
      <c r="H10" s="20"/>
      <c r="I10" s="20"/>
      <c r="J10" s="20"/>
    </row>
    <row r="11" ht="15" customHeight="1"/>
    <row r="12" ht="15" customHeight="1" thickBot="1"/>
    <row r="13" spans="3:9" ht="39" customHeight="1">
      <c r="C13" s="108" t="s">
        <v>54</v>
      </c>
      <c r="D13" s="537" t="s">
        <v>53</v>
      </c>
      <c r="E13" s="538"/>
      <c r="F13" s="546" t="s">
        <v>136</v>
      </c>
      <c r="G13" s="547"/>
      <c r="H13" s="546" t="s">
        <v>163</v>
      </c>
      <c r="I13" s="547"/>
    </row>
    <row r="14" spans="3:9" ht="15" customHeight="1" thickBot="1">
      <c r="C14" s="118" t="s">
        <v>52</v>
      </c>
      <c r="D14" s="110" t="s">
        <v>0</v>
      </c>
      <c r="E14" s="111" t="s">
        <v>1</v>
      </c>
      <c r="F14" s="112" t="s">
        <v>0</v>
      </c>
      <c r="G14" s="111" t="s">
        <v>1</v>
      </c>
      <c r="H14" s="112" t="s">
        <v>0</v>
      </c>
      <c r="I14" s="111" t="s">
        <v>1</v>
      </c>
    </row>
    <row r="15" spans="3:9" ht="15" customHeight="1">
      <c r="C15" s="117" t="s">
        <v>2</v>
      </c>
      <c r="D15" s="119">
        <v>14</v>
      </c>
      <c r="E15" s="120">
        <v>14</v>
      </c>
      <c r="F15" s="121">
        <v>14</v>
      </c>
      <c r="G15" s="120">
        <v>14</v>
      </c>
      <c r="H15" s="121">
        <f>'an I'!D38+'an I'!H37</f>
        <v>26</v>
      </c>
      <c r="I15" s="120">
        <f>'an I'!L38+'an I'!P37</f>
        <v>26</v>
      </c>
    </row>
    <row r="16" spans="3:9" ht="15" customHeight="1" thickBot="1">
      <c r="C16" s="118" t="s">
        <v>3</v>
      </c>
      <c r="D16" s="110">
        <v>14</v>
      </c>
      <c r="E16" s="111">
        <v>14</v>
      </c>
      <c r="F16" s="112">
        <v>14</v>
      </c>
      <c r="G16" s="111">
        <f>'an II'!L21</f>
        <v>6</v>
      </c>
      <c r="H16" s="112">
        <f>'an II'!D32+'an II'!H31</f>
        <v>26</v>
      </c>
      <c r="I16" s="111">
        <f>'an II'!L32+'an II'!P31</f>
        <v>26</v>
      </c>
    </row>
    <row r="17" spans="3:9" ht="15" customHeight="1">
      <c r="C17" s="113" t="s">
        <v>55</v>
      </c>
      <c r="F17" s="545">
        <f>SUM(F15:G16)*14</f>
        <v>672</v>
      </c>
      <c r="G17" s="545"/>
      <c r="H17" s="545">
        <f>SUM(H15:I16)*14</f>
        <v>1456</v>
      </c>
      <c r="I17" s="545"/>
    </row>
    <row r="18" ht="15" customHeight="1">
      <c r="C18" s="109"/>
    </row>
    <row r="19" spans="3:7" ht="15.75" customHeight="1">
      <c r="C19" s="550" t="s">
        <v>31</v>
      </c>
      <c r="D19" s="551"/>
      <c r="E19" s="551"/>
      <c r="F19" s="551"/>
      <c r="G19" s="551"/>
    </row>
    <row r="20" spans="11:17" ht="13.5" thickBot="1">
      <c r="K20" s="169"/>
      <c r="L20" s="169"/>
      <c r="M20" s="169"/>
      <c r="N20" s="169"/>
      <c r="O20" s="174"/>
      <c r="P20" s="169"/>
      <c r="Q20" s="174"/>
    </row>
    <row r="21" spans="2:17" ht="14.25" customHeight="1">
      <c r="B21" s="539" t="s">
        <v>13</v>
      </c>
      <c r="C21" s="539" t="s">
        <v>32</v>
      </c>
      <c r="D21" s="543" t="s">
        <v>142</v>
      </c>
      <c r="E21" s="257" t="s">
        <v>26</v>
      </c>
      <c r="F21" s="257" t="s">
        <v>26</v>
      </c>
      <c r="G21" s="83"/>
      <c r="K21" s="169"/>
      <c r="L21" s="169"/>
      <c r="M21" s="169"/>
      <c r="N21" s="169"/>
      <c r="O21" s="174"/>
      <c r="P21" s="169"/>
      <c r="Q21" s="175"/>
    </row>
    <row r="22" spans="2:17" ht="24.75" customHeight="1" thickBot="1">
      <c r="B22" s="552"/>
      <c r="C22" s="552"/>
      <c r="D22" s="553"/>
      <c r="E22" s="240" t="s">
        <v>27</v>
      </c>
      <c r="F22" s="240" t="s">
        <v>28</v>
      </c>
      <c r="G22" s="84"/>
      <c r="K22" s="169"/>
      <c r="L22" s="169"/>
      <c r="M22" s="169"/>
      <c r="N22" s="169"/>
      <c r="O22" s="174"/>
      <c r="P22" s="169"/>
      <c r="Q22" s="169"/>
    </row>
    <row r="23" spans="2:7" ht="15" customHeight="1">
      <c r="B23" s="126">
        <v>1</v>
      </c>
      <c r="C23" s="82" t="s">
        <v>251</v>
      </c>
      <c r="D23" s="224">
        <f>('an I'!D23+'an I'!L23+'an II'!D21)*14</f>
        <v>420</v>
      </c>
      <c r="E23" s="246">
        <f>D23/D25*100</f>
        <v>71.42857142857143</v>
      </c>
      <c r="F23" s="247"/>
      <c r="G23" s="17"/>
    </row>
    <row r="24" spans="2:7" ht="15" customHeight="1">
      <c r="B24" s="63">
        <v>2</v>
      </c>
      <c r="C24" s="79" t="s">
        <v>34</v>
      </c>
      <c r="D24" s="225">
        <f>('an I'!D35+'an I'!L35+'an II'!D29)*14</f>
        <v>168</v>
      </c>
      <c r="E24" s="248">
        <f>D24/D25*100</f>
        <v>28.57142857142857</v>
      </c>
      <c r="F24" s="249"/>
      <c r="G24" s="17"/>
    </row>
    <row r="25" spans="2:7" ht="15.75" customHeight="1">
      <c r="B25" s="63"/>
      <c r="C25" s="222" t="s">
        <v>35</v>
      </c>
      <c r="D25" s="225">
        <f>SUM(D23:D24)</f>
        <v>588</v>
      </c>
      <c r="E25" s="248">
        <v>100</v>
      </c>
      <c r="F25" s="249">
        <v>100</v>
      </c>
      <c r="G25" s="17"/>
    </row>
    <row r="26" spans="2:7" ht="15.75" customHeight="1" thickBot="1">
      <c r="B26" s="80">
        <v>3</v>
      </c>
      <c r="C26" s="81" t="s">
        <v>29</v>
      </c>
      <c r="D26" s="250">
        <f>('an I'!D46+'an I'!L46+'an II'!D41)*14</f>
        <v>154</v>
      </c>
      <c r="E26" s="251">
        <f>D26/D27*100</f>
        <v>20.754716981132077</v>
      </c>
      <c r="F26" s="252"/>
      <c r="G26" s="17"/>
    </row>
    <row r="27" spans="2:7" ht="13.5" thickBot="1">
      <c r="B27" s="74"/>
      <c r="C27" s="221" t="s">
        <v>36</v>
      </c>
      <c r="D27" s="253">
        <f>D25+D26</f>
        <v>742</v>
      </c>
      <c r="E27" s="254">
        <v>100</v>
      </c>
      <c r="F27" s="255">
        <v>100</v>
      </c>
      <c r="G27" s="17"/>
    </row>
    <row r="28" spans="2:6" ht="15.75" customHeight="1" thickBot="1">
      <c r="B28" s="64"/>
      <c r="C28" s="65"/>
      <c r="D28" s="66"/>
      <c r="E28" s="67"/>
      <c r="F28" s="68"/>
    </row>
    <row r="29" spans="2:6" ht="35.25" customHeight="1">
      <c r="B29" s="300" t="s">
        <v>13</v>
      </c>
      <c r="C29" s="301" t="s">
        <v>157</v>
      </c>
      <c r="D29" s="302" t="s">
        <v>158</v>
      </c>
      <c r="E29" s="72"/>
      <c r="F29" s="73"/>
    </row>
    <row r="30" spans="2:6" ht="15.75" customHeight="1">
      <c r="B30" s="303">
        <v>1</v>
      </c>
      <c r="C30" s="304" t="s">
        <v>159</v>
      </c>
      <c r="D30" s="305">
        <f>F17</f>
        <v>672</v>
      </c>
      <c r="E30" s="72"/>
      <c r="F30" s="73"/>
    </row>
    <row r="31" spans="2:6" ht="15.75" customHeight="1">
      <c r="B31" s="303">
        <v>2</v>
      </c>
      <c r="C31" s="304" t="s">
        <v>160</v>
      </c>
      <c r="D31" s="305">
        <f>('an I'!H37+'an I'!P37+'an II'!H31+'an II'!P31)*14</f>
        <v>784</v>
      </c>
      <c r="E31" s="72"/>
      <c r="F31" s="73"/>
    </row>
    <row r="32" spans="2:6" ht="15.75" customHeight="1">
      <c r="B32" s="303"/>
      <c r="C32" s="306" t="s">
        <v>25</v>
      </c>
      <c r="D32" s="307">
        <f>SUM(D30:D31)</f>
        <v>1456</v>
      </c>
      <c r="E32" s="72"/>
      <c r="F32" s="73"/>
    </row>
    <row r="33" spans="2:6" ht="30.75" customHeight="1">
      <c r="B33" s="303">
        <v>3</v>
      </c>
      <c r="C33" s="308" t="s">
        <v>161</v>
      </c>
      <c r="D33" s="309">
        <f>('an I'!D46+'an I'!H45+'an I'!L46+'an I'!P45+'an II'!D41+'an II'!H40)*14</f>
        <v>378</v>
      </c>
      <c r="E33" s="72"/>
      <c r="F33" s="73"/>
    </row>
    <row r="34" spans="2:6" ht="15.75" customHeight="1" thickBot="1">
      <c r="B34" s="261"/>
      <c r="C34" s="310" t="s">
        <v>162</v>
      </c>
      <c r="D34" s="311">
        <f>D32+D33</f>
        <v>1834</v>
      </c>
      <c r="E34" s="72"/>
      <c r="F34" s="73"/>
    </row>
    <row r="35" spans="2:6" ht="15.75" customHeight="1" thickBot="1">
      <c r="B35" s="69"/>
      <c r="C35" s="70"/>
      <c r="D35" s="71"/>
      <c r="E35" s="72"/>
      <c r="F35" s="73"/>
    </row>
    <row r="36" spans="2:9" ht="12.75">
      <c r="B36" s="539" t="s">
        <v>13</v>
      </c>
      <c r="C36" s="541" t="s">
        <v>32</v>
      </c>
      <c r="D36" s="543" t="s">
        <v>40</v>
      </c>
      <c r="E36" s="257" t="s">
        <v>26</v>
      </c>
      <c r="F36" s="258" t="s">
        <v>26</v>
      </c>
      <c r="G36" s="556" t="s">
        <v>37</v>
      </c>
      <c r="H36" s="557"/>
      <c r="I36" s="554" t="s">
        <v>164</v>
      </c>
    </row>
    <row r="37" spans="2:9" ht="15.75" customHeight="1" thickBot="1">
      <c r="B37" s="540"/>
      <c r="C37" s="542"/>
      <c r="D37" s="544"/>
      <c r="E37" s="259" t="s">
        <v>27</v>
      </c>
      <c r="F37" s="260" t="s">
        <v>28</v>
      </c>
      <c r="G37" s="261" t="s">
        <v>38</v>
      </c>
      <c r="H37" s="316" t="s">
        <v>39</v>
      </c>
      <c r="I37" s="555"/>
    </row>
    <row r="38" spans="2:9" ht="15.75" customHeight="1">
      <c r="B38" s="224">
        <v>1</v>
      </c>
      <c r="C38" s="227" t="s">
        <v>78</v>
      </c>
      <c r="D38" s="231">
        <f>G38+H38</f>
        <v>252</v>
      </c>
      <c r="E38" s="232">
        <f>D38/D41*100</f>
        <v>47.368421052631575</v>
      </c>
      <c r="F38" s="243"/>
      <c r="G38" s="233">
        <f>('an I'!L19+'an I'!L20+'an I'!L21+'an I'!D28+'an II'!D14+'an II'!D26)*14</f>
        <v>126</v>
      </c>
      <c r="H38" s="317">
        <f>('an I'!N19+'an I'!N20+'an I'!N21+'an I'!E28+'an II'!F14+'an II'!G14+'an II'!G26)*14</f>
        <v>126</v>
      </c>
      <c r="I38" s="320">
        <f>'an I'!S19+'an I'!S20+'an I'!S21+'an I'!K28+'an II'!K14+'an II'!S19+'an II'!K26</f>
        <v>58</v>
      </c>
    </row>
    <row r="39" spans="2:9" ht="15.75" customHeight="1">
      <c r="B39" s="225">
        <v>2</v>
      </c>
      <c r="C39" s="228" t="s">
        <v>79</v>
      </c>
      <c r="D39" s="234">
        <f>G39+H39</f>
        <v>266</v>
      </c>
      <c r="E39" s="235">
        <f>D39/D41*100</f>
        <v>50</v>
      </c>
      <c r="F39" s="244"/>
      <c r="G39" s="236">
        <f>('an I'!D14+'an I'!D15+'an I'!D16+'an I'!D18+'an I'!L30+'an I'!L32+'an II'!D15+'an II'!D16+'an II'!D19)*14</f>
        <v>154</v>
      </c>
      <c r="H39" s="318">
        <f>('an I'!F14+'an I'!F15+'an I'!F16+'an I'!G18+'an I'!N30+'an I'!M32+'an II'!F15+'an II'!F19)*14</f>
        <v>112</v>
      </c>
      <c r="I39" s="321">
        <f>'an I'!K14+'an I'!K15+'an I'!K16+'an I'!K18+'an I'!S30+'an I'!S32+'an II'!K15+'an II'!K16+'an II'!K17+'an II'!S18</f>
        <v>58</v>
      </c>
    </row>
    <row r="40" spans="2:9" ht="15.75" customHeight="1" thickBot="1">
      <c r="B40" s="226">
        <v>3</v>
      </c>
      <c r="C40" s="229" t="s">
        <v>137</v>
      </c>
      <c r="D40" s="237">
        <f>G40+H40</f>
        <v>14</v>
      </c>
      <c r="E40" s="238">
        <f>D40/D41*100</f>
        <v>2.631578947368421</v>
      </c>
      <c r="F40" s="245" t="s">
        <v>138</v>
      </c>
      <c r="G40" s="239">
        <f>'an I'!D17*14</f>
        <v>7</v>
      </c>
      <c r="H40" s="316">
        <f>'an I'!E17*14</f>
        <v>7</v>
      </c>
      <c r="I40" s="322">
        <f>'an I'!K17</f>
        <v>4</v>
      </c>
    </row>
    <row r="41" spans="2:9" s="61" customFormat="1" ht="14.25" customHeight="1" thickBot="1">
      <c r="B41" s="220"/>
      <c r="C41" s="230" t="s">
        <v>33</v>
      </c>
      <c r="D41" s="240">
        <f>SUM(D38:D40)</f>
        <v>532</v>
      </c>
      <c r="E41" s="241">
        <f>SUM(E38:E40)</f>
        <v>100</v>
      </c>
      <c r="F41" s="241">
        <v>100</v>
      </c>
      <c r="G41" s="242">
        <f>SUM(G38:G39)</f>
        <v>280</v>
      </c>
      <c r="H41" s="319">
        <f>SUM(H38:H39)</f>
        <v>238</v>
      </c>
      <c r="I41" s="323">
        <f>SUM(I38:I40)</f>
        <v>120</v>
      </c>
    </row>
    <row r="42" spans="2:6" ht="13.5" customHeight="1" thickBot="1">
      <c r="B42" s="6"/>
      <c r="C42" s="57"/>
      <c r="D42" s="58"/>
      <c r="E42" s="58"/>
      <c r="F42" s="58"/>
    </row>
    <row r="43" spans="3:7" ht="27" customHeight="1" thickBot="1">
      <c r="C43" s="256" t="s">
        <v>141</v>
      </c>
      <c r="D43" s="262">
        <f>G41/H41</f>
        <v>1.1764705882352942</v>
      </c>
      <c r="F43" s="169" t="s">
        <v>86</v>
      </c>
      <c r="G43" s="169"/>
    </row>
    <row r="44" ht="13.5" customHeight="1" thickBot="1"/>
    <row r="45" spans="2:9" ht="13.5" customHeight="1">
      <c r="B45" s="85" t="s">
        <v>41</v>
      </c>
      <c r="C45" s="86" t="s">
        <v>42</v>
      </c>
      <c r="D45" s="264" t="s">
        <v>51</v>
      </c>
      <c r="E45" s="263"/>
      <c r="F45" s="548" t="s">
        <v>25</v>
      </c>
      <c r="G45" s="549"/>
      <c r="H45" s="162"/>
      <c r="I45" s="162"/>
    </row>
    <row r="46" spans="2:9" ht="13.5" customHeight="1" thickBot="1">
      <c r="B46" s="87" t="s">
        <v>43</v>
      </c>
      <c r="C46" s="88" t="s">
        <v>44</v>
      </c>
      <c r="D46" s="89" t="s">
        <v>45</v>
      </c>
      <c r="E46" s="90" t="s">
        <v>46</v>
      </c>
      <c r="F46" s="91" t="s">
        <v>41</v>
      </c>
      <c r="G46" s="92" t="s">
        <v>47</v>
      </c>
      <c r="H46" s="159"/>
      <c r="I46" s="159"/>
    </row>
    <row r="47" spans="2:9" ht="13.5" customHeight="1">
      <c r="B47" s="93">
        <v>1</v>
      </c>
      <c r="C47" s="94" t="s">
        <v>48</v>
      </c>
      <c r="D47" s="95">
        <v>8</v>
      </c>
      <c r="E47" s="96">
        <v>4</v>
      </c>
      <c r="F47" s="96">
        <f>SUM(D47:E47)</f>
        <v>12</v>
      </c>
      <c r="G47" s="163">
        <f>F47/F49*100</f>
        <v>66.66666666666666</v>
      </c>
      <c r="H47" s="176" t="s">
        <v>87</v>
      </c>
      <c r="I47" s="160"/>
    </row>
    <row r="48" spans="2:9" ht="13.5" customHeight="1" thickBot="1">
      <c r="B48" s="97">
        <v>2</v>
      </c>
      <c r="C48" s="98" t="s">
        <v>49</v>
      </c>
      <c r="D48" s="95">
        <v>3</v>
      </c>
      <c r="E48" s="96">
        <v>3</v>
      </c>
      <c r="F48" s="96">
        <f>SUM(D48:E48)</f>
        <v>6</v>
      </c>
      <c r="G48" s="164">
        <f>F48/F49*100</f>
        <v>33.33333333333333</v>
      </c>
      <c r="H48" s="159"/>
      <c r="I48" s="160"/>
    </row>
    <row r="49" spans="2:9" ht="13.5" customHeight="1" thickBot="1">
      <c r="B49" s="99"/>
      <c r="C49" s="223" t="s">
        <v>50</v>
      </c>
      <c r="D49" s="100">
        <f>SUM(D47:D48)</f>
        <v>11</v>
      </c>
      <c r="E49" s="101">
        <f>SUM(E47:E48)</f>
        <v>7</v>
      </c>
      <c r="F49" s="122">
        <f>SUM(F47:F48)</f>
        <v>18</v>
      </c>
      <c r="G49" s="102">
        <v>100</v>
      </c>
      <c r="H49" s="161"/>
      <c r="I49" s="159"/>
    </row>
    <row r="50" spans="2:6" ht="13.5" customHeight="1">
      <c r="B50" s="6"/>
      <c r="C50" s="57"/>
      <c r="D50" s="58"/>
      <c r="E50" s="58"/>
      <c r="F50" s="58"/>
    </row>
    <row r="51" spans="1:29" ht="12.75">
      <c r="A51" s="144" t="s">
        <v>83</v>
      </c>
      <c r="B51" s="28"/>
      <c r="C51" s="28"/>
      <c r="D51" s="28"/>
      <c r="E51" s="28"/>
      <c r="F51" s="28"/>
      <c r="G51" s="28"/>
      <c r="H51" s="28"/>
      <c r="I51" s="28"/>
      <c r="J51" s="28"/>
      <c r="K51" s="28"/>
      <c r="L51" s="28"/>
      <c r="M51" s="28"/>
      <c r="N51" s="28"/>
      <c r="O51" s="28"/>
      <c r="P51" s="28"/>
      <c r="Q51" s="28"/>
      <c r="T51" s="116"/>
      <c r="U51" s="116"/>
      <c r="V51" s="116"/>
      <c r="W51" s="115"/>
      <c r="X51" s="509"/>
      <c r="Y51" s="509"/>
      <c r="AC51" s="5"/>
    </row>
    <row r="52" spans="1:17" ht="12.75">
      <c r="A52" s="145" t="s">
        <v>104</v>
      </c>
      <c r="B52" s="144"/>
      <c r="C52" s="144"/>
      <c r="D52" s="144"/>
      <c r="E52" s="144"/>
      <c r="F52" s="144"/>
      <c r="G52" s="144"/>
      <c r="H52" s="144"/>
      <c r="I52" s="144"/>
      <c r="J52" s="144"/>
      <c r="K52" s="144"/>
      <c r="L52" s="144"/>
      <c r="M52" s="144"/>
      <c r="N52" s="144"/>
      <c r="O52" s="144"/>
      <c r="P52" s="144"/>
      <c r="Q52" s="144"/>
    </row>
    <row r="53" spans="1:17" ht="12.75">
      <c r="A53" s="480"/>
      <c r="B53" s="480"/>
      <c r="C53" s="480"/>
      <c r="D53" s="480"/>
      <c r="E53" s="480"/>
      <c r="F53" s="480"/>
      <c r="G53" s="480"/>
      <c r="H53" s="480"/>
      <c r="I53" s="480"/>
      <c r="J53" s="480"/>
      <c r="K53" s="480"/>
      <c r="L53" s="480"/>
      <c r="M53" s="480"/>
      <c r="N53" s="480"/>
      <c r="O53" s="480"/>
      <c r="P53" s="480"/>
      <c r="Q53" s="480"/>
    </row>
    <row r="54" ht="12.75">
      <c r="C54" s="3"/>
    </row>
    <row r="55" spans="2:17" ht="14.25" customHeight="1">
      <c r="B55" s="75"/>
      <c r="C55" s="75"/>
      <c r="D55" s="75"/>
      <c r="E55" s="75"/>
      <c r="F55" s="75"/>
      <c r="G55" s="146" t="s">
        <v>73</v>
      </c>
      <c r="H55" s="75"/>
      <c r="I55" s="75"/>
      <c r="K55" s="75"/>
      <c r="L55" s="75"/>
      <c r="M55" s="75"/>
      <c r="N55" s="75"/>
      <c r="O55" s="75"/>
      <c r="P55" s="75"/>
      <c r="Q55" s="75"/>
    </row>
    <row r="56" spans="2:17" ht="12.75">
      <c r="B56" s="75"/>
      <c r="C56" s="75"/>
      <c r="D56" s="75"/>
      <c r="E56" s="75"/>
      <c r="F56" s="75"/>
      <c r="G56" s="147" t="s">
        <v>101</v>
      </c>
      <c r="H56" s="75"/>
      <c r="I56" s="75"/>
      <c r="K56" s="75"/>
      <c r="L56" s="75"/>
      <c r="M56" s="75"/>
      <c r="N56" s="75"/>
      <c r="O56" s="75"/>
      <c r="P56" s="75"/>
      <c r="Q56" s="75"/>
    </row>
    <row r="60" ht="12.75" customHeight="1"/>
    <row r="66" ht="12" customHeight="1"/>
    <row r="71" ht="12.75" customHeight="1"/>
    <row r="72" ht="13.5" customHeight="1"/>
  </sheetData>
  <sheetProtection/>
  <mergeCells count="23">
    <mergeCell ref="X51:Y51"/>
    <mergeCell ref="A53:Q53"/>
    <mergeCell ref="F45:G45"/>
    <mergeCell ref="A1:C1"/>
    <mergeCell ref="C19:G19"/>
    <mergeCell ref="B21:B22"/>
    <mergeCell ref="C21:C22"/>
    <mergeCell ref="D21:D22"/>
    <mergeCell ref="I36:I37"/>
    <mergeCell ref="G36:H36"/>
    <mergeCell ref="B36:B37"/>
    <mergeCell ref="C36:C37"/>
    <mergeCell ref="D36:D37"/>
    <mergeCell ref="F17:G17"/>
    <mergeCell ref="H17:I17"/>
    <mergeCell ref="F13:G13"/>
    <mergeCell ref="H13:I13"/>
    <mergeCell ref="A10:F10"/>
    <mergeCell ref="A3:I3"/>
    <mergeCell ref="A5:F5"/>
    <mergeCell ref="A7:F7"/>
    <mergeCell ref="A8:F8"/>
    <mergeCell ref="D13:E13"/>
  </mergeCells>
  <printOptions/>
  <pageMargins left="0.4724409448818898" right="0.4724409448818898" top="0.4724409448818898" bottom="0.4724409448818898" header="0.5118110236220472" footer="0.5118110236220472"/>
  <pageSetup horizontalDpi="1200" verticalDpi="1200" orientation="portrait" paperSize="9" r:id="rId1"/>
  <headerFooter alignWithMargins="0">
    <oddFooter>&amp;R6/7</oddFooter>
  </headerFooter>
</worksheet>
</file>

<file path=xl/worksheets/sheet5.xml><?xml version="1.0" encoding="utf-8"?>
<worksheet xmlns="http://schemas.openxmlformats.org/spreadsheetml/2006/main" xmlns:r="http://schemas.openxmlformats.org/officeDocument/2006/relationships">
  <dimension ref="A1:M42"/>
  <sheetViews>
    <sheetView zoomScalePageLayoutView="0" workbookViewId="0" topLeftCell="A10">
      <selection activeCell="A35" sqref="A35"/>
    </sheetView>
  </sheetViews>
  <sheetFormatPr defaultColWidth="9.140625" defaultRowHeight="12.75"/>
  <cols>
    <col min="1" max="12" width="9.140625" style="348" customWidth="1"/>
    <col min="13" max="13" width="11.421875" style="348" customWidth="1"/>
    <col min="14" max="16384" width="9.140625" style="348" customWidth="1"/>
  </cols>
  <sheetData>
    <row r="1" ht="11.25">
      <c r="A1" s="335" t="s">
        <v>199</v>
      </c>
    </row>
    <row r="2" ht="11.25">
      <c r="A2" s="335" t="s">
        <v>200</v>
      </c>
    </row>
    <row r="3" spans="1:13" ht="15.75">
      <c r="A3" s="563" t="s">
        <v>169</v>
      </c>
      <c r="B3" s="563"/>
      <c r="C3" s="563"/>
      <c r="D3" s="563"/>
      <c r="E3" s="563"/>
      <c r="F3" s="563"/>
      <c r="G3" s="563"/>
      <c r="H3" s="563"/>
      <c r="I3" s="563"/>
      <c r="J3" s="563"/>
      <c r="K3" s="563"/>
      <c r="L3" s="563"/>
      <c r="M3" s="563"/>
    </row>
    <row r="4" spans="1:11" ht="12.75">
      <c r="A4" s="361"/>
      <c r="B4" s="361"/>
      <c r="C4" s="361"/>
      <c r="D4" s="361"/>
      <c r="E4" s="361"/>
      <c r="F4" s="361"/>
      <c r="G4" s="361"/>
      <c r="H4" s="361"/>
      <c r="I4" s="361"/>
      <c r="J4" s="361"/>
      <c r="K4" s="361"/>
    </row>
    <row r="5" spans="1:11" ht="11.25">
      <c r="A5" s="364" t="s">
        <v>59</v>
      </c>
      <c r="B5" s="364"/>
      <c r="C5" s="364"/>
      <c r="D5" s="363"/>
      <c r="E5" s="363"/>
      <c r="F5" s="363"/>
      <c r="G5" s="363"/>
      <c r="H5" s="363"/>
      <c r="I5" s="363"/>
      <c r="J5" s="363"/>
      <c r="K5" s="363"/>
    </row>
    <row r="6" spans="1:11" ht="11.25">
      <c r="A6" s="131" t="s">
        <v>165</v>
      </c>
      <c r="B6" s="131"/>
      <c r="C6" s="131"/>
      <c r="D6" s="363"/>
      <c r="E6" s="363"/>
      <c r="F6" s="363"/>
      <c r="G6" s="363"/>
      <c r="H6" s="363"/>
      <c r="I6" s="363"/>
      <c r="J6" s="363"/>
      <c r="K6" s="363"/>
    </row>
    <row r="7" spans="1:11" ht="11.25">
      <c r="A7" s="131" t="s">
        <v>60</v>
      </c>
      <c r="B7" s="131"/>
      <c r="C7" s="131"/>
      <c r="D7" s="363"/>
      <c r="E7" s="363"/>
      <c r="F7" s="363"/>
      <c r="G7" s="363"/>
      <c r="H7" s="363"/>
      <c r="I7" s="363"/>
      <c r="J7" s="363"/>
      <c r="K7" s="363"/>
    </row>
    <row r="8" spans="1:11" ht="11.25">
      <c r="A8" s="131" t="s">
        <v>61</v>
      </c>
      <c r="B8" s="131"/>
      <c r="C8" s="131"/>
      <c r="D8" s="363"/>
      <c r="E8" s="363"/>
      <c r="F8" s="363"/>
      <c r="G8" s="363"/>
      <c r="H8" s="363"/>
      <c r="I8" s="363"/>
      <c r="J8" s="363"/>
      <c r="K8" s="363"/>
    </row>
    <row r="9" spans="1:11" ht="11.25">
      <c r="A9" s="364" t="s">
        <v>107</v>
      </c>
      <c r="B9" s="364"/>
      <c r="C9" s="364"/>
      <c r="D9" s="363"/>
      <c r="E9" s="363"/>
      <c r="F9" s="363"/>
      <c r="G9" s="363"/>
      <c r="H9" s="363"/>
      <c r="I9" s="363"/>
      <c r="J9" s="363"/>
      <c r="K9" s="363"/>
    </row>
    <row r="10" spans="1:11" ht="11.25">
      <c r="A10" s="20" t="s">
        <v>147</v>
      </c>
      <c r="B10" s="20"/>
      <c r="C10" s="20"/>
      <c r="D10" s="363"/>
      <c r="E10" s="363"/>
      <c r="F10" s="363"/>
      <c r="G10" s="363"/>
      <c r="H10" s="363"/>
      <c r="I10" s="363"/>
      <c r="J10" s="363"/>
      <c r="K10" s="363"/>
    </row>
    <row r="11" spans="1:11" ht="11.25">
      <c r="A11" s="362"/>
      <c r="B11" s="362"/>
      <c r="C11" s="362"/>
      <c r="D11" s="362"/>
      <c r="E11" s="362"/>
      <c r="F11" s="362"/>
      <c r="G11" s="362"/>
      <c r="H11" s="362"/>
      <c r="I11" s="362"/>
      <c r="J11" s="362"/>
      <c r="K11" s="362"/>
    </row>
    <row r="12" spans="1:11" ht="12.75">
      <c r="A12" s="561" t="s">
        <v>62</v>
      </c>
      <c r="B12" s="561"/>
      <c r="C12" s="561"/>
      <c r="D12" s="561"/>
      <c r="E12" s="561"/>
      <c r="F12" s="561"/>
      <c r="G12" s="561"/>
      <c r="H12" s="561"/>
      <c r="I12" s="561"/>
      <c r="J12" s="561"/>
      <c r="K12" s="561"/>
    </row>
    <row r="13" spans="1:13" ht="110.25" customHeight="1">
      <c r="A13" s="558" t="s">
        <v>243</v>
      </c>
      <c r="B13" s="558"/>
      <c r="C13" s="558"/>
      <c r="D13" s="558"/>
      <c r="E13" s="558"/>
      <c r="F13" s="558"/>
      <c r="G13" s="558"/>
      <c r="H13" s="558"/>
      <c r="I13" s="558"/>
      <c r="J13" s="558"/>
      <c r="K13" s="558"/>
      <c r="L13" s="558"/>
      <c r="M13" s="558"/>
    </row>
    <row r="14" spans="1:11" ht="11.25">
      <c r="A14" s="362"/>
      <c r="B14" s="362"/>
      <c r="C14" s="362"/>
      <c r="D14" s="362"/>
      <c r="E14" s="362"/>
      <c r="F14" s="362"/>
      <c r="G14" s="362"/>
      <c r="H14" s="362"/>
      <c r="I14" s="362"/>
      <c r="J14" s="362"/>
      <c r="K14" s="362"/>
    </row>
    <row r="15" spans="1:11" ht="12.75">
      <c r="A15" s="562" t="s">
        <v>63</v>
      </c>
      <c r="B15" s="562"/>
      <c r="C15" s="562"/>
      <c r="D15" s="562"/>
      <c r="E15" s="562"/>
      <c r="F15" s="562"/>
      <c r="G15" s="562"/>
      <c r="H15" s="562"/>
      <c r="I15" s="562"/>
      <c r="J15" s="562"/>
      <c r="K15" s="562"/>
    </row>
    <row r="16" spans="1:13" ht="123.75" customHeight="1">
      <c r="A16" s="558" t="s">
        <v>64</v>
      </c>
      <c r="B16" s="558"/>
      <c r="C16" s="558"/>
      <c r="D16" s="558"/>
      <c r="E16" s="558"/>
      <c r="F16" s="558"/>
      <c r="G16" s="558"/>
      <c r="H16" s="558"/>
      <c r="I16" s="558"/>
      <c r="J16" s="558"/>
      <c r="K16" s="558"/>
      <c r="L16" s="558"/>
      <c r="M16" s="558"/>
    </row>
    <row r="17" spans="1:11" ht="11.25">
      <c r="A17" s="362"/>
      <c r="B17" s="362"/>
      <c r="C17" s="362"/>
      <c r="D17" s="362"/>
      <c r="E17" s="362"/>
      <c r="F17" s="362"/>
      <c r="G17" s="362"/>
      <c r="H17" s="362"/>
      <c r="I17" s="362"/>
      <c r="J17" s="362"/>
      <c r="K17" s="362"/>
    </row>
    <row r="18" spans="1:13" ht="22.5" customHeight="1">
      <c r="A18" s="562" t="s">
        <v>223</v>
      </c>
      <c r="B18" s="562"/>
      <c r="C18" s="562"/>
      <c r="D18" s="562"/>
      <c r="E18" s="562"/>
      <c r="F18" s="562"/>
      <c r="G18" s="562"/>
      <c r="H18" s="562"/>
      <c r="I18" s="562"/>
      <c r="J18" s="562"/>
      <c r="K18" s="562"/>
      <c r="L18" s="562"/>
      <c r="M18" s="562"/>
    </row>
    <row r="19" spans="1:11" ht="11.25">
      <c r="A19" s="560" t="s">
        <v>236</v>
      </c>
      <c r="B19" s="560"/>
      <c r="C19" s="560"/>
      <c r="D19" s="560"/>
      <c r="E19" s="560"/>
      <c r="F19" s="560"/>
      <c r="G19" s="560"/>
      <c r="H19" s="560"/>
      <c r="I19" s="560"/>
      <c r="J19" s="560"/>
      <c r="K19" s="560"/>
    </row>
    <row r="20" spans="1:11" ht="11.25">
      <c r="A20" s="558" t="s">
        <v>229</v>
      </c>
      <c r="B20" s="558"/>
      <c r="C20" s="558"/>
      <c r="D20" s="558"/>
      <c r="E20" s="558"/>
      <c r="F20" s="558"/>
      <c r="G20" s="558"/>
      <c r="H20" s="558"/>
      <c r="I20" s="558"/>
      <c r="J20" s="558"/>
      <c r="K20" s="558"/>
    </row>
    <row r="21" spans="1:11" ht="11.25">
      <c r="A21" s="558" t="s">
        <v>230</v>
      </c>
      <c r="B21" s="558"/>
      <c r="C21" s="558"/>
      <c r="D21" s="558"/>
      <c r="E21" s="558"/>
      <c r="F21" s="558"/>
      <c r="G21" s="558"/>
      <c r="H21" s="558"/>
      <c r="I21" s="558"/>
      <c r="J21" s="558"/>
      <c r="K21" s="558"/>
    </row>
    <row r="22" spans="1:11" ht="11.25">
      <c r="A22" s="558" t="s">
        <v>232</v>
      </c>
      <c r="B22" s="558"/>
      <c r="C22" s="558"/>
      <c r="D22" s="558"/>
      <c r="E22" s="558"/>
      <c r="F22" s="558"/>
      <c r="G22" s="558"/>
      <c r="H22" s="558"/>
      <c r="I22" s="558"/>
      <c r="J22" s="558"/>
      <c r="K22" s="558"/>
    </row>
    <row r="23" spans="1:11" ht="11.25">
      <c r="A23" s="558" t="s">
        <v>233</v>
      </c>
      <c r="B23" s="558"/>
      <c r="C23" s="558"/>
      <c r="D23" s="558"/>
      <c r="E23" s="558"/>
      <c r="F23" s="558"/>
      <c r="G23" s="558"/>
      <c r="H23" s="558"/>
      <c r="I23" s="558"/>
      <c r="J23" s="558"/>
      <c r="K23" s="558"/>
    </row>
    <row r="24" spans="1:11" ht="11.25">
      <c r="A24" s="558" t="s">
        <v>234</v>
      </c>
      <c r="B24" s="558"/>
      <c r="C24" s="558"/>
      <c r="D24" s="558"/>
      <c r="E24" s="558"/>
      <c r="F24" s="558"/>
      <c r="G24" s="558"/>
      <c r="H24" s="558"/>
      <c r="I24" s="558"/>
      <c r="J24" s="558"/>
      <c r="K24" s="558"/>
    </row>
    <row r="25" spans="1:11" ht="11.25">
      <c r="A25" s="558" t="s">
        <v>235</v>
      </c>
      <c r="B25" s="558"/>
      <c r="C25" s="558"/>
      <c r="D25" s="558"/>
      <c r="E25" s="558"/>
      <c r="F25" s="558"/>
      <c r="G25" s="558"/>
      <c r="H25" s="558"/>
      <c r="I25" s="558"/>
      <c r="J25" s="558"/>
      <c r="K25" s="558"/>
    </row>
    <row r="26" spans="1:11" ht="11.25">
      <c r="A26" s="362"/>
      <c r="B26" s="362"/>
      <c r="C26" s="362"/>
      <c r="D26" s="362"/>
      <c r="E26" s="362"/>
      <c r="F26" s="362"/>
      <c r="G26" s="362"/>
      <c r="H26" s="362"/>
      <c r="I26" s="362"/>
      <c r="J26" s="362"/>
      <c r="K26" s="362"/>
    </row>
    <row r="27" spans="1:11" ht="11.25">
      <c r="A27" s="560" t="s">
        <v>237</v>
      </c>
      <c r="B27" s="560"/>
      <c r="C27" s="560"/>
      <c r="D27" s="560"/>
      <c r="E27" s="560"/>
      <c r="F27" s="560"/>
      <c r="G27" s="560"/>
      <c r="H27" s="560"/>
      <c r="I27" s="560"/>
      <c r="J27" s="560"/>
      <c r="K27" s="560"/>
    </row>
    <row r="28" spans="1:11" ht="11.25">
      <c r="A28" s="558" t="s">
        <v>227</v>
      </c>
      <c r="B28" s="558"/>
      <c r="C28" s="558"/>
      <c r="D28" s="558"/>
      <c r="E28" s="558"/>
      <c r="F28" s="558"/>
      <c r="G28" s="558"/>
      <c r="H28" s="558"/>
      <c r="I28" s="558"/>
      <c r="J28" s="558"/>
      <c r="K28" s="558"/>
    </row>
    <row r="29" spans="1:11" ht="11.25">
      <c r="A29" s="558" t="s">
        <v>228</v>
      </c>
      <c r="B29" s="558"/>
      <c r="C29" s="558"/>
      <c r="D29" s="558"/>
      <c r="E29" s="558"/>
      <c r="F29" s="558"/>
      <c r="G29" s="558"/>
      <c r="H29" s="558"/>
      <c r="I29" s="558"/>
      <c r="J29" s="558"/>
      <c r="K29" s="558"/>
    </row>
    <row r="30" spans="1:11" ht="11.25">
      <c r="A30" s="558" t="s">
        <v>226</v>
      </c>
      <c r="B30" s="558"/>
      <c r="C30" s="558"/>
      <c r="D30" s="558"/>
      <c r="E30" s="558"/>
      <c r="F30" s="558"/>
      <c r="G30" s="558"/>
      <c r="H30" s="558"/>
      <c r="I30" s="558"/>
      <c r="J30" s="558"/>
      <c r="K30" s="558"/>
    </row>
    <row r="31" spans="1:11" ht="11.25">
      <c r="A31" s="362"/>
      <c r="B31" s="362"/>
      <c r="C31" s="362"/>
      <c r="D31" s="362"/>
      <c r="E31" s="362"/>
      <c r="F31" s="362"/>
      <c r="G31" s="362"/>
      <c r="H31" s="362"/>
      <c r="I31" s="362"/>
      <c r="J31" s="362"/>
      <c r="K31" s="362"/>
    </row>
    <row r="32" spans="1:2" ht="21" customHeight="1">
      <c r="A32" s="559" t="s">
        <v>224</v>
      </c>
      <c r="B32" s="559"/>
    </row>
    <row r="33" spans="1:13" ht="35.25" customHeight="1">
      <c r="A33" s="558" t="s">
        <v>225</v>
      </c>
      <c r="B33" s="558"/>
      <c r="C33" s="558"/>
      <c r="D33" s="558"/>
      <c r="E33" s="558"/>
      <c r="F33" s="558"/>
      <c r="G33" s="558"/>
      <c r="H33" s="558"/>
      <c r="I33" s="558"/>
      <c r="J33" s="558"/>
      <c r="K33" s="558"/>
      <c r="L33" s="558"/>
      <c r="M33" s="558"/>
    </row>
    <row r="34" spans="1:13" ht="48" customHeight="1">
      <c r="A34" s="558" t="s">
        <v>246</v>
      </c>
      <c r="B34" s="558"/>
      <c r="C34" s="558"/>
      <c r="D34" s="558"/>
      <c r="E34" s="558"/>
      <c r="F34" s="558"/>
      <c r="G34" s="558"/>
      <c r="H34" s="558"/>
      <c r="I34" s="558"/>
      <c r="J34" s="558"/>
      <c r="K34" s="558"/>
      <c r="L34" s="558"/>
      <c r="M34" s="558"/>
    </row>
    <row r="37" spans="1:3" ht="12.75">
      <c r="A37" s="144" t="s">
        <v>83</v>
      </c>
      <c r="B37" s="28"/>
      <c r="C37" s="28"/>
    </row>
    <row r="38" spans="1:3" ht="12.75">
      <c r="A38" s="145" t="s">
        <v>105</v>
      </c>
      <c r="B38" s="144"/>
      <c r="C38" s="144"/>
    </row>
    <row r="41" ht="12.75">
      <c r="I41" s="56" t="s">
        <v>84</v>
      </c>
    </row>
    <row r="42" ht="11.25">
      <c r="I42" s="5" t="s">
        <v>106</v>
      </c>
    </row>
  </sheetData>
  <sheetProtection/>
  <mergeCells count="20">
    <mergeCell ref="A12:K12"/>
    <mergeCell ref="A15:K15"/>
    <mergeCell ref="A13:M13"/>
    <mergeCell ref="A16:M16"/>
    <mergeCell ref="A18:M18"/>
    <mergeCell ref="A3:M3"/>
    <mergeCell ref="A19:K19"/>
    <mergeCell ref="A20:K20"/>
    <mergeCell ref="A21:K21"/>
    <mergeCell ref="A22:K22"/>
    <mergeCell ref="A23:K23"/>
    <mergeCell ref="A24:K24"/>
    <mergeCell ref="A34:M34"/>
    <mergeCell ref="A32:B32"/>
    <mergeCell ref="A25:K25"/>
    <mergeCell ref="A27:K27"/>
    <mergeCell ref="A28:K28"/>
    <mergeCell ref="A29:K29"/>
    <mergeCell ref="A30:K30"/>
    <mergeCell ref="A33:M3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68"/>
  <sheetViews>
    <sheetView zoomScalePageLayoutView="0" workbookViewId="0" topLeftCell="A34">
      <selection activeCell="N51" sqref="N51"/>
    </sheetView>
  </sheetViews>
  <sheetFormatPr defaultColWidth="9.140625" defaultRowHeight="12.75"/>
  <cols>
    <col min="1" max="1" width="20.28125" style="1" customWidth="1"/>
    <col min="2" max="2" width="12.140625" style="1" customWidth="1"/>
    <col min="3" max="3" width="11.28125" style="1" customWidth="1"/>
    <col min="4" max="4" width="10.140625" style="1" customWidth="1"/>
    <col min="5" max="5" width="10.28125" style="1" customWidth="1"/>
    <col min="6" max="6" width="10.00390625" style="1" customWidth="1"/>
    <col min="7" max="7" width="11.28125" style="1" customWidth="1"/>
    <col min="8" max="8" width="11.140625" style="1" customWidth="1"/>
    <col min="9" max="9" width="10.00390625" style="1" customWidth="1"/>
    <col min="10" max="10" width="12.00390625" style="1" customWidth="1"/>
    <col min="11" max="16384" width="9.140625" style="1" customWidth="1"/>
  </cols>
  <sheetData>
    <row r="1" ht="11.25">
      <c r="A1" s="335" t="s">
        <v>199</v>
      </c>
    </row>
    <row r="2" ht="11.25">
      <c r="A2" s="335" t="s">
        <v>200</v>
      </c>
    </row>
    <row r="3" spans="1:11" ht="15.75">
      <c r="A3" s="567" t="s">
        <v>169</v>
      </c>
      <c r="B3" s="567"/>
      <c r="C3" s="567"/>
      <c r="D3" s="567"/>
      <c r="E3" s="567"/>
      <c r="F3" s="567"/>
      <c r="G3" s="567"/>
      <c r="H3" s="567"/>
      <c r="I3" s="567"/>
      <c r="J3" s="567"/>
      <c r="K3" s="567"/>
    </row>
    <row r="4" ht="11.25">
      <c r="A4" s="336"/>
    </row>
    <row r="5" ht="11.25">
      <c r="A5" s="335" t="s">
        <v>59</v>
      </c>
    </row>
    <row r="6" ht="11.25">
      <c r="A6" s="335" t="s">
        <v>170</v>
      </c>
    </row>
    <row r="7" ht="11.25">
      <c r="A7" s="335" t="s">
        <v>171</v>
      </c>
    </row>
    <row r="8" ht="11.25">
      <c r="A8" s="335" t="s">
        <v>198</v>
      </c>
    </row>
    <row r="9" ht="11.25">
      <c r="A9" s="335" t="s">
        <v>201</v>
      </c>
    </row>
    <row r="10" ht="11.25">
      <c r="A10" s="335" t="s">
        <v>147</v>
      </c>
    </row>
    <row r="11" ht="11.25">
      <c r="A11" s="335"/>
    </row>
    <row r="12" ht="15.75">
      <c r="A12" s="347" t="s">
        <v>62</v>
      </c>
    </row>
    <row r="13" spans="1:11" ht="26.25" customHeight="1">
      <c r="A13" s="568" t="s">
        <v>172</v>
      </c>
      <c r="B13" s="568"/>
      <c r="C13" s="568"/>
      <c r="D13" s="568"/>
      <c r="E13" s="568"/>
      <c r="F13" s="568"/>
      <c r="G13" s="568"/>
      <c r="H13" s="568"/>
      <c r="I13" s="568"/>
      <c r="J13" s="568"/>
      <c r="K13" s="568"/>
    </row>
    <row r="14" ht="11.25">
      <c r="A14" s="337" t="s">
        <v>244</v>
      </c>
    </row>
    <row r="15" ht="11.25">
      <c r="A15" s="337" t="s">
        <v>205</v>
      </c>
    </row>
    <row r="16" ht="11.25">
      <c r="A16" s="337" t="s">
        <v>202</v>
      </c>
    </row>
    <row r="17" ht="11.25">
      <c r="A17" s="337" t="s">
        <v>206</v>
      </c>
    </row>
    <row r="18" ht="11.25">
      <c r="A18" s="337" t="s">
        <v>207</v>
      </c>
    </row>
    <row r="19" ht="11.25">
      <c r="A19" s="337" t="s">
        <v>203</v>
      </c>
    </row>
    <row r="20" ht="11.25">
      <c r="A20" s="337" t="s">
        <v>208</v>
      </c>
    </row>
    <row r="21" ht="15.75">
      <c r="A21" s="347" t="s">
        <v>63</v>
      </c>
    </row>
    <row r="22" ht="11.25">
      <c r="A22" s="337" t="s">
        <v>209</v>
      </c>
    </row>
    <row r="23" spans="1:11" ht="21.75" customHeight="1">
      <c r="A23" s="568" t="s">
        <v>245</v>
      </c>
      <c r="B23" s="568"/>
      <c r="C23" s="568"/>
      <c r="D23" s="568"/>
      <c r="E23" s="568"/>
      <c r="F23" s="568"/>
      <c r="G23" s="568"/>
      <c r="H23" s="568"/>
      <c r="I23" s="568"/>
      <c r="J23" s="568"/>
      <c r="K23" s="568"/>
    </row>
    <row r="24" spans="1:11" ht="21.75" customHeight="1">
      <c r="A24" s="568" t="s">
        <v>210</v>
      </c>
      <c r="B24" s="568"/>
      <c r="C24" s="568"/>
      <c r="D24" s="568"/>
      <c r="E24" s="568"/>
      <c r="F24" s="568"/>
      <c r="G24" s="568"/>
      <c r="H24" s="568"/>
      <c r="I24" s="568"/>
      <c r="J24" s="568"/>
      <c r="K24" s="568"/>
    </row>
    <row r="25" ht="11.25">
      <c r="A25" s="337" t="s">
        <v>211</v>
      </c>
    </row>
    <row r="26" ht="11.25">
      <c r="A26" s="337" t="s">
        <v>212</v>
      </c>
    </row>
    <row r="27" ht="11.25">
      <c r="A27" s="337" t="s">
        <v>213</v>
      </c>
    </row>
    <row r="28" ht="11.25">
      <c r="A28" s="337" t="s">
        <v>214</v>
      </c>
    </row>
    <row r="29" ht="11.25">
      <c r="A29" s="337" t="s">
        <v>204</v>
      </c>
    </row>
    <row r="30" ht="11.25">
      <c r="A30" s="338"/>
    </row>
    <row r="31" ht="13.5" thickBot="1">
      <c r="A31" s="360" t="s">
        <v>173</v>
      </c>
    </row>
    <row r="32" spans="1:11" ht="12" thickBot="1">
      <c r="A32" s="339"/>
      <c r="B32" s="340" t="s">
        <v>174</v>
      </c>
      <c r="C32" s="340" t="s">
        <v>175</v>
      </c>
      <c r="D32" s="340" t="s">
        <v>176</v>
      </c>
      <c r="E32" s="340" t="s">
        <v>177</v>
      </c>
      <c r="F32" s="340" t="s">
        <v>178</v>
      </c>
      <c r="G32" s="340" t="s">
        <v>179</v>
      </c>
      <c r="H32" s="340" t="s">
        <v>180</v>
      </c>
      <c r="I32" s="341" t="s">
        <v>181</v>
      </c>
      <c r="J32" s="340" t="s">
        <v>182</v>
      </c>
      <c r="K32" s="564" t="s">
        <v>183</v>
      </c>
    </row>
    <row r="33" spans="1:11" ht="129.75" customHeight="1" thickBot="1">
      <c r="A33" s="342" t="s">
        <v>184</v>
      </c>
      <c r="B33" s="343" t="s">
        <v>185</v>
      </c>
      <c r="C33" s="343" t="s">
        <v>231</v>
      </c>
      <c r="D33" s="343" t="s">
        <v>186</v>
      </c>
      <c r="E33" s="343" t="s">
        <v>187</v>
      </c>
      <c r="F33" s="344" t="s">
        <v>188</v>
      </c>
      <c r="G33" s="343" t="s">
        <v>189</v>
      </c>
      <c r="H33" s="343" t="s">
        <v>190</v>
      </c>
      <c r="I33" s="344" t="s">
        <v>191</v>
      </c>
      <c r="J33" s="343" t="s">
        <v>192</v>
      </c>
      <c r="K33" s="565"/>
    </row>
    <row r="34" spans="1:11" ht="23.25" thickBot="1">
      <c r="A34" s="342" t="s">
        <v>193</v>
      </c>
      <c r="B34" s="339"/>
      <c r="C34" s="339"/>
      <c r="D34" s="339"/>
      <c r="E34" s="339"/>
      <c r="F34" s="339"/>
      <c r="G34" s="339"/>
      <c r="H34" s="339"/>
      <c r="I34" s="339"/>
      <c r="J34" s="339"/>
      <c r="K34" s="566"/>
    </row>
    <row r="35" spans="1:11" ht="12" thickBot="1">
      <c r="A35" s="342" t="s">
        <v>194</v>
      </c>
      <c r="B35" s="351"/>
      <c r="C35" s="351"/>
      <c r="D35" s="351"/>
      <c r="E35" s="351"/>
      <c r="F35" s="351"/>
      <c r="G35" s="351"/>
      <c r="H35" s="351"/>
      <c r="I35" s="351"/>
      <c r="J35" s="351"/>
      <c r="K35" s="352"/>
    </row>
    <row r="36" spans="1:11" ht="12" thickBot="1">
      <c r="A36" s="342" t="s">
        <v>215</v>
      </c>
      <c r="B36" s="351"/>
      <c r="C36" s="351"/>
      <c r="D36" s="351"/>
      <c r="E36" s="351"/>
      <c r="F36" s="351"/>
      <c r="G36" s="351"/>
      <c r="H36" s="351"/>
      <c r="I36" s="351"/>
      <c r="J36" s="351"/>
      <c r="K36" s="352"/>
    </row>
    <row r="37" spans="1:11" ht="37.5" customHeight="1" thickBot="1">
      <c r="A37" s="345" t="s">
        <v>167</v>
      </c>
      <c r="B37" s="349">
        <v>2</v>
      </c>
      <c r="C37" s="349">
        <v>2</v>
      </c>
      <c r="D37" s="351"/>
      <c r="E37" s="351"/>
      <c r="F37" s="349">
        <v>1</v>
      </c>
      <c r="G37" s="351"/>
      <c r="H37" s="351"/>
      <c r="I37" s="351"/>
      <c r="J37" s="351"/>
      <c r="K37" s="350">
        <f>SUM(B37:J37)</f>
        <v>5</v>
      </c>
    </row>
    <row r="38" spans="1:11" ht="23.25" thickBot="1">
      <c r="A38" s="345" t="s">
        <v>108</v>
      </c>
      <c r="B38" s="349">
        <v>1</v>
      </c>
      <c r="C38" s="349">
        <v>1</v>
      </c>
      <c r="D38" s="349">
        <v>1</v>
      </c>
      <c r="E38" s="351"/>
      <c r="F38" s="349">
        <v>2</v>
      </c>
      <c r="G38" s="351"/>
      <c r="H38" s="351"/>
      <c r="I38" s="351"/>
      <c r="J38" s="351"/>
      <c r="K38" s="350">
        <f aca="true" t="shared" si="0" ref="K38:K58">SUM(B38:J38)</f>
        <v>5</v>
      </c>
    </row>
    <row r="39" spans="1:11" ht="23.25" thickBot="1">
      <c r="A39" s="345" t="s">
        <v>109</v>
      </c>
      <c r="B39" s="349"/>
      <c r="C39" s="349"/>
      <c r="D39" s="349">
        <v>2</v>
      </c>
      <c r="E39" s="349">
        <v>1</v>
      </c>
      <c r="F39" s="349">
        <v>2</v>
      </c>
      <c r="G39" s="351"/>
      <c r="H39" s="351"/>
      <c r="I39" s="351"/>
      <c r="J39" s="351"/>
      <c r="K39" s="350">
        <f t="shared" si="0"/>
        <v>5</v>
      </c>
    </row>
    <row r="40" spans="1:11" ht="23.25" thickBot="1">
      <c r="A40" s="345" t="s">
        <v>216</v>
      </c>
      <c r="B40" s="351"/>
      <c r="C40" s="349">
        <v>1</v>
      </c>
      <c r="D40" s="351"/>
      <c r="E40" s="351"/>
      <c r="F40" s="351"/>
      <c r="G40" s="349">
        <v>1</v>
      </c>
      <c r="H40" s="351"/>
      <c r="I40" s="349">
        <v>1</v>
      </c>
      <c r="J40" s="349">
        <v>1</v>
      </c>
      <c r="K40" s="350">
        <f t="shared" si="0"/>
        <v>4</v>
      </c>
    </row>
    <row r="41" spans="1:11" ht="12" thickBot="1">
      <c r="A41" s="346" t="s">
        <v>112</v>
      </c>
      <c r="B41" s="349">
        <v>1</v>
      </c>
      <c r="C41" s="349">
        <v>2</v>
      </c>
      <c r="D41" s="349">
        <v>2</v>
      </c>
      <c r="E41" s="351"/>
      <c r="F41" s="349">
        <v>1</v>
      </c>
      <c r="G41" s="351"/>
      <c r="H41" s="351"/>
      <c r="I41" s="351"/>
      <c r="J41" s="351"/>
      <c r="K41" s="350">
        <f t="shared" si="0"/>
        <v>6</v>
      </c>
    </row>
    <row r="42" spans="1:11" ht="34.5" thickBot="1">
      <c r="A42" s="345" t="s">
        <v>217</v>
      </c>
      <c r="B42" s="351"/>
      <c r="C42" s="351"/>
      <c r="D42" s="349">
        <v>5</v>
      </c>
      <c r="E42" s="349">
        <v>2</v>
      </c>
      <c r="F42" s="351"/>
      <c r="G42" s="351"/>
      <c r="H42" s="351"/>
      <c r="I42" s="351"/>
      <c r="J42" s="351"/>
      <c r="K42" s="350">
        <f t="shared" si="0"/>
        <v>7</v>
      </c>
    </row>
    <row r="43" spans="1:11" ht="34.5" thickBot="1">
      <c r="A43" s="346" t="s">
        <v>115</v>
      </c>
      <c r="B43" s="349">
        <v>1</v>
      </c>
      <c r="C43" s="349">
        <v>2</v>
      </c>
      <c r="D43" s="349">
        <v>2</v>
      </c>
      <c r="E43" s="351"/>
      <c r="F43" s="349">
        <v>1</v>
      </c>
      <c r="G43" s="351"/>
      <c r="H43" s="351"/>
      <c r="I43" s="351"/>
      <c r="J43" s="351"/>
      <c r="K43" s="350">
        <f t="shared" si="0"/>
        <v>6</v>
      </c>
    </row>
    <row r="44" spans="1:11" ht="34.5" thickBot="1">
      <c r="A44" s="345" t="s">
        <v>74</v>
      </c>
      <c r="B44" s="349">
        <v>1</v>
      </c>
      <c r="C44" s="349">
        <v>2</v>
      </c>
      <c r="D44" s="349">
        <v>2</v>
      </c>
      <c r="E44" s="351"/>
      <c r="F44" s="349"/>
      <c r="G44" s="349"/>
      <c r="H44" s="351"/>
      <c r="I44" s="351"/>
      <c r="J44" s="351"/>
      <c r="K44" s="350">
        <f t="shared" si="0"/>
        <v>5</v>
      </c>
    </row>
    <row r="45" spans="1:11" ht="23.25" thickBot="1">
      <c r="A45" s="346" t="s">
        <v>120</v>
      </c>
      <c r="B45" s="351"/>
      <c r="C45" s="349">
        <v>1</v>
      </c>
      <c r="D45" s="351"/>
      <c r="E45" s="351"/>
      <c r="F45" s="351"/>
      <c r="G45" s="349">
        <v>2</v>
      </c>
      <c r="H45" s="351"/>
      <c r="I45" s="349">
        <v>2</v>
      </c>
      <c r="J45" s="351"/>
      <c r="K45" s="350">
        <f t="shared" si="0"/>
        <v>5</v>
      </c>
    </row>
    <row r="46" spans="1:11" ht="23.25" thickBot="1">
      <c r="A46" s="346" t="s">
        <v>118</v>
      </c>
      <c r="B46" s="351"/>
      <c r="C46" s="351"/>
      <c r="D46" s="351"/>
      <c r="E46" s="351"/>
      <c r="F46" s="351"/>
      <c r="G46" s="351"/>
      <c r="H46" s="351"/>
      <c r="I46" s="351"/>
      <c r="J46" s="351"/>
      <c r="K46" s="350">
        <f t="shared" si="0"/>
        <v>0</v>
      </c>
    </row>
    <row r="47" spans="1:11" ht="34.5" thickBot="1">
      <c r="A47" s="346" t="s">
        <v>218</v>
      </c>
      <c r="B47" s="349">
        <v>1</v>
      </c>
      <c r="C47" s="349">
        <v>1</v>
      </c>
      <c r="D47" s="351"/>
      <c r="E47" s="349">
        <v>2</v>
      </c>
      <c r="F47" s="349">
        <v>2</v>
      </c>
      <c r="G47" s="349">
        <v>1</v>
      </c>
      <c r="H47" s="351"/>
      <c r="I47" s="351"/>
      <c r="J47" s="351"/>
      <c r="K47" s="350">
        <f t="shared" si="0"/>
        <v>7</v>
      </c>
    </row>
    <row r="48" spans="1:11" ht="23.25" thickBot="1">
      <c r="A48" s="346" t="s">
        <v>124</v>
      </c>
      <c r="B48" s="351"/>
      <c r="C48" s="351"/>
      <c r="D48" s="351"/>
      <c r="E48" s="351"/>
      <c r="F48" s="351"/>
      <c r="G48" s="351"/>
      <c r="H48" s="351"/>
      <c r="I48" s="351"/>
      <c r="J48" s="351"/>
      <c r="K48" s="350">
        <f t="shared" si="0"/>
        <v>0</v>
      </c>
    </row>
    <row r="49" spans="1:11" ht="23.25" thickBot="1">
      <c r="A49" s="346" t="s">
        <v>148</v>
      </c>
      <c r="B49" s="351"/>
      <c r="C49" s="351"/>
      <c r="D49" s="351"/>
      <c r="E49" s="351"/>
      <c r="F49" s="349">
        <v>1</v>
      </c>
      <c r="G49" s="349">
        <v>2</v>
      </c>
      <c r="H49" s="349">
        <v>1</v>
      </c>
      <c r="I49" s="349">
        <v>1</v>
      </c>
      <c r="J49" s="351"/>
      <c r="K49" s="350">
        <f t="shared" si="0"/>
        <v>5</v>
      </c>
    </row>
    <row r="50" spans="1:11" ht="23.25" thickBot="1">
      <c r="A50" s="346" t="s">
        <v>238</v>
      </c>
      <c r="B50" s="351"/>
      <c r="C50" s="351"/>
      <c r="D50" s="351"/>
      <c r="E50" s="351"/>
      <c r="F50" s="351"/>
      <c r="G50" s="351"/>
      <c r="H50" s="351"/>
      <c r="I50" s="351"/>
      <c r="J50" s="351"/>
      <c r="K50" s="350">
        <f t="shared" si="0"/>
        <v>0</v>
      </c>
    </row>
    <row r="51" spans="1:11" ht="12" thickBot="1">
      <c r="A51" s="342" t="s">
        <v>219</v>
      </c>
      <c r="B51" s="351"/>
      <c r="C51" s="351"/>
      <c r="D51" s="351"/>
      <c r="E51" s="351"/>
      <c r="F51" s="351"/>
      <c r="G51" s="351"/>
      <c r="H51" s="351"/>
      <c r="I51" s="351"/>
      <c r="J51" s="351"/>
      <c r="K51" s="350">
        <f t="shared" si="0"/>
        <v>0</v>
      </c>
    </row>
    <row r="52" spans="1:11" ht="34.5" thickBot="1">
      <c r="A52" s="346" t="s">
        <v>196</v>
      </c>
      <c r="B52" s="349">
        <v>1</v>
      </c>
      <c r="C52" s="351"/>
      <c r="D52" s="349">
        <v>1</v>
      </c>
      <c r="E52" s="349">
        <v>2</v>
      </c>
      <c r="F52" s="349">
        <v>2</v>
      </c>
      <c r="G52" s="351"/>
      <c r="H52" s="351"/>
      <c r="I52" s="349">
        <v>1</v>
      </c>
      <c r="J52" s="351"/>
      <c r="K52" s="350">
        <f t="shared" si="0"/>
        <v>7</v>
      </c>
    </row>
    <row r="53" spans="1:11" ht="23.25" thickBot="1">
      <c r="A53" s="346" t="s">
        <v>195</v>
      </c>
      <c r="B53" s="349"/>
      <c r="C53" s="349">
        <v>1</v>
      </c>
      <c r="D53" s="349"/>
      <c r="E53" s="349">
        <v>2</v>
      </c>
      <c r="F53" s="349">
        <v>2</v>
      </c>
      <c r="G53" s="351"/>
      <c r="H53" s="351"/>
      <c r="I53" s="351"/>
      <c r="J53" s="351"/>
      <c r="K53" s="350">
        <f t="shared" si="0"/>
        <v>5</v>
      </c>
    </row>
    <row r="54" spans="1:11" ht="34.5" thickBot="1">
      <c r="A54" s="346" t="s">
        <v>220</v>
      </c>
      <c r="B54" s="349">
        <v>2</v>
      </c>
      <c r="C54" s="351"/>
      <c r="D54" s="351"/>
      <c r="E54" s="351"/>
      <c r="F54" s="351"/>
      <c r="G54" s="351"/>
      <c r="H54" s="349">
        <v>1</v>
      </c>
      <c r="I54" s="351"/>
      <c r="J54" s="349">
        <v>1</v>
      </c>
      <c r="K54" s="350">
        <f t="shared" si="0"/>
        <v>4</v>
      </c>
    </row>
    <row r="55" spans="1:11" ht="23.25" thickBot="1">
      <c r="A55" s="345" t="s">
        <v>197</v>
      </c>
      <c r="B55" s="351"/>
      <c r="C55" s="349">
        <v>1</v>
      </c>
      <c r="D55" s="351"/>
      <c r="E55" s="349">
        <v>2</v>
      </c>
      <c r="F55" s="349">
        <v>2</v>
      </c>
      <c r="G55" s="349">
        <v>1</v>
      </c>
      <c r="H55" s="351"/>
      <c r="I55" s="351"/>
      <c r="J55" s="351"/>
      <c r="K55" s="350">
        <f t="shared" si="0"/>
        <v>6</v>
      </c>
    </row>
    <row r="56" spans="1:11" ht="12" thickBot="1">
      <c r="A56" s="353" t="s">
        <v>239</v>
      </c>
      <c r="B56" s="356">
        <v>1</v>
      </c>
      <c r="C56" s="357">
        <v>1</v>
      </c>
      <c r="D56" s="357"/>
      <c r="E56" s="357">
        <v>1</v>
      </c>
      <c r="F56" s="357">
        <v>1</v>
      </c>
      <c r="G56" s="357">
        <v>1</v>
      </c>
      <c r="H56" s="357">
        <v>2</v>
      </c>
      <c r="I56" s="357">
        <v>2</v>
      </c>
      <c r="J56" s="357">
        <v>3</v>
      </c>
      <c r="K56" s="350">
        <f t="shared" si="0"/>
        <v>12</v>
      </c>
    </row>
    <row r="57" spans="1:11" ht="23.25" thickBot="1">
      <c r="A57" s="354" t="s">
        <v>221</v>
      </c>
      <c r="B57" s="358">
        <v>5</v>
      </c>
      <c r="C57" s="358">
        <v>1</v>
      </c>
      <c r="D57" s="358">
        <v>1</v>
      </c>
      <c r="E57" s="358">
        <v>1</v>
      </c>
      <c r="F57" s="358">
        <v>1</v>
      </c>
      <c r="G57" s="358">
        <v>1</v>
      </c>
      <c r="H57" s="358">
        <v>2</v>
      </c>
      <c r="I57" s="358">
        <v>2</v>
      </c>
      <c r="J57" s="358">
        <v>4</v>
      </c>
      <c r="K57" s="350">
        <f t="shared" si="0"/>
        <v>18</v>
      </c>
    </row>
    <row r="58" spans="1:11" ht="23.25" thickBot="1">
      <c r="A58" s="354" t="s">
        <v>130</v>
      </c>
      <c r="B58" s="358"/>
      <c r="C58" s="358"/>
      <c r="D58" s="358">
        <v>3</v>
      </c>
      <c r="E58" s="358">
        <v>3</v>
      </c>
      <c r="F58" s="358"/>
      <c r="G58" s="358">
        <v>2</v>
      </c>
      <c r="H58" s="358"/>
      <c r="I58" s="358"/>
      <c r="J58" s="358"/>
      <c r="K58" s="357">
        <f t="shared" si="0"/>
        <v>8</v>
      </c>
    </row>
    <row r="59" spans="1:11" ht="23.25" thickBot="1">
      <c r="A59" s="354" t="s">
        <v>240</v>
      </c>
      <c r="B59" s="355"/>
      <c r="C59" s="355"/>
      <c r="D59" s="355"/>
      <c r="E59" s="355"/>
      <c r="F59" s="355"/>
      <c r="G59" s="355"/>
      <c r="H59" s="355"/>
      <c r="I59" s="355"/>
      <c r="J59" s="355"/>
      <c r="K59" s="355"/>
    </row>
    <row r="60" spans="1:11" ht="12" thickBot="1">
      <c r="A60" s="359" t="s">
        <v>222</v>
      </c>
      <c r="B60" s="358">
        <f aca="true" t="shared" si="1" ref="B60:K60">SUM(B37:B58)</f>
        <v>16</v>
      </c>
      <c r="C60" s="358">
        <f t="shared" si="1"/>
        <v>16</v>
      </c>
      <c r="D60" s="358">
        <f t="shared" si="1"/>
        <v>19</v>
      </c>
      <c r="E60" s="358">
        <f t="shared" si="1"/>
        <v>16</v>
      </c>
      <c r="F60" s="358">
        <f t="shared" si="1"/>
        <v>18</v>
      </c>
      <c r="G60" s="358">
        <f t="shared" si="1"/>
        <v>11</v>
      </c>
      <c r="H60" s="358">
        <f t="shared" si="1"/>
        <v>6</v>
      </c>
      <c r="I60" s="358">
        <f t="shared" si="1"/>
        <v>9</v>
      </c>
      <c r="J60" s="358">
        <f t="shared" si="1"/>
        <v>9</v>
      </c>
      <c r="K60" s="358">
        <f t="shared" si="1"/>
        <v>120</v>
      </c>
    </row>
    <row r="61" ht="11.25">
      <c r="A61" s="348"/>
    </row>
    <row r="62" ht="11.25">
      <c r="A62" s="348"/>
    </row>
    <row r="63" spans="1:12" ht="12.75">
      <c r="A63" s="144" t="s">
        <v>83</v>
      </c>
      <c r="B63" s="28"/>
      <c r="C63" s="28"/>
      <c r="D63" s="348"/>
      <c r="E63" s="348"/>
      <c r="F63" s="348"/>
      <c r="G63" s="348"/>
      <c r="H63" s="348"/>
      <c r="I63" s="348"/>
      <c r="J63" s="348"/>
      <c r="K63" s="348"/>
      <c r="L63" s="348"/>
    </row>
    <row r="64" spans="1:12" ht="12.75">
      <c r="A64" s="145" t="s">
        <v>105</v>
      </c>
      <c r="B64" s="144"/>
      <c r="C64" s="144"/>
      <c r="D64" s="348"/>
      <c r="E64" s="348"/>
      <c r="F64" s="348"/>
      <c r="G64" s="348"/>
      <c r="H64" s="348"/>
      <c r="I64" s="348"/>
      <c r="J64" s="348"/>
      <c r="K64" s="348"/>
      <c r="L64" s="348"/>
    </row>
    <row r="67" ht="12.75">
      <c r="G67" s="56" t="s">
        <v>241</v>
      </c>
    </row>
    <row r="68" ht="11.25">
      <c r="G68" s="5" t="s">
        <v>242</v>
      </c>
    </row>
  </sheetData>
  <sheetProtection/>
  <mergeCells count="5">
    <mergeCell ref="K32:K34"/>
    <mergeCell ref="A3:K3"/>
    <mergeCell ref="A13:K13"/>
    <mergeCell ref="A23:K23"/>
    <mergeCell ref="A24:K2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Universitatea Suceava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P01 Anexa 1.</dc:title>
  <dc:subject/>
  <dc:creator>DMC</dc:creator>
  <cp:keywords/>
  <dc:description/>
  <cp:lastModifiedBy>Pavel Atanasoae</cp:lastModifiedBy>
  <cp:lastPrinted>2014-10-08T07:25:22Z</cp:lastPrinted>
  <dcterms:created xsi:type="dcterms:W3CDTF">1998-09-29T12:25:23Z</dcterms:created>
  <dcterms:modified xsi:type="dcterms:W3CDTF">2022-07-28T08:27:04Z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D2819F8">
    <vt:lpwstr/>
  </property>
  <property fmtid="{D5CDD505-2E9C-101B-9397-08002B2CF9AE}" pid="19" name="IVID2A3708F4">
    <vt:lpwstr/>
  </property>
  <property fmtid="{D5CDD505-2E9C-101B-9397-08002B2CF9AE}" pid="20" name="IVIDD631307">
    <vt:lpwstr/>
  </property>
  <property fmtid="{D5CDD505-2E9C-101B-9397-08002B2CF9AE}" pid="21" name="IVID10231BE6">
    <vt:lpwstr/>
  </property>
  <property fmtid="{D5CDD505-2E9C-101B-9397-08002B2CF9AE}" pid="22" name="IVID1C180FE9">
    <vt:lpwstr/>
  </property>
  <property fmtid="{D5CDD505-2E9C-101B-9397-08002B2CF9AE}" pid="23" name="IVID10E61F36">
    <vt:lpwstr/>
  </property>
</Properties>
</file>