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50" windowWidth="11340" windowHeight="6735" tabRatio="726" activeTab="1"/>
  </bookViews>
  <sheets>
    <sheet name="pagina 1" sheetId="1" r:id="rId1"/>
    <sheet name="an I" sheetId="2" r:id="rId2"/>
    <sheet name="an II" sheetId="3" r:id="rId3"/>
    <sheet name="an III" sheetId="4" r:id="rId4"/>
    <sheet name="an IV" sheetId="5" r:id="rId5"/>
    <sheet name="Bilant" sheetId="6" r:id="rId6"/>
    <sheet name="COMPETENTE ro" sheetId="7" r:id="rId7"/>
    <sheet name="Competente Engl" sheetId="8" r:id="rId8"/>
    <sheet name="Optionalitate_facultative" sheetId="9" r:id="rId9"/>
    <sheet name="verificare discipline" sheetId="10" r:id="rId10"/>
  </sheets>
  <definedNames>
    <definedName name="Cerceteaza" localSheetId="6">'COMPETENTE ro'!#REF!</definedName>
    <definedName name="Granita" localSheetId="6">'COMPETENTE ro'!#REF!</definedName>
    <definedName name="Obiective" localSheetId="6">'COMPETENTE ro'!#REF!</definedName>
    <definedName name="Proiecteaza" localSheetId="6">'COMPETENTE ro'!#REF!</definedName>
  </definedNames>
  <calcPr fullCalcOnLoad="1"/>
</workbook>
</file>

<file path=xl/sharedStrings.xml><?xml version="1.0" encoding="utf-8"?>
<sst xmlns="http://schemas.openxmlformats.org/spreadsheetml/2006/main" count="1248" uniqueCount="386">
  <si>
    <t>Sem. I</t>
  </si>
  <si>
    <t>Sem. II</t>
  </si>
  <si>
    <t>I</t>
  </si>
  <si>
    <t>II</t>
  </si>
  <si>
    <t>III</t>
  </si>
  <si>
    <t>ANUL I</t>
  </si>
  <si>
    <t>Discipline obligatorii</t>
  </si>
  <si>
    <t>Sem. 1</t>
  </si>
  <si>
    <t>Sem. 2</t>
  </si>
  <si>
    <t>C</t>
  </si>
  <si>
    <t>S</t>
  </si>
  <si>
    <t>L</t>
  </si>
  <si>
    <t>P</t>
  </si>
  <si>
    <t>Discipline optionale</t>
  </si>
  <si>
    <t>Discipline facultative</t>
  </si>
  <si>
    <t>Nr. crt.</t>
  </si>
  <si>
    <t>Forma verificare</t>
  </si>
  <si>
    <t>Nr. credite</t>
  </si>
  <si>
    <t>DISCIPLINE FUNDAMENTALE</t>
  </si>
  <si>
    <t>DISCIPLINE COMPLEMENTARE</t>
  </si>
  <si>
    <t>DISCIPLINE DE SPECIALITATE</t>
  </si>
  <si>
    <t xml:space="preserve">PLAN  DE ÎNVĂŢĂMÂNT </t>
  </si>
  <si>
    <t>Total ore obligatorii pe săptămână</t>
  </si>
  <si>
    <t>Total ore opţionale pe săptămână</t>
  </si>
  <si>
    <t>Total ore facultative pe săptămână</t>
  </si>
  <si>
    <t>RECAPITULAŢIE</t>
  </si>
  <si>
    <t>PLAN DE ÎNVĂŢĂMÂNT</t>
  </si>
  <si>
    <t>Sem. 3</t>
  </si>
  <si>
    <t>Sem. 4</t>
  </si>
  <si>
    <t>Sem. 5</t>
  </si>
  <si>
    <t>Sem. 6</t>
  </si>
  <si>
    <t>Sem. 7</t>
  </si>
  <si>
    <t>Sem. 8</t>
  </si>
  <si>
    <t>Total</t>
  </si>
  <si>
    <t xml:space="preserve">DISCIPLINE OBLIGATORII </t>
  </si>
  <si>
    <t xml:space="preserve">% </t>
  </si>
  <si>
    <t>realizat</t>
  </si>
  <si>
    <t>recom.</t>
  </si>
  <si>
    <t>DISCIPLINE FACULTATIVE</t>
  </si>
  <si>
    <t>DISCIPLINE ÎN DOMENIU</t>
  </si>
  <si>
    <t>I*</t>
  </si>
  <si>
    <t xml:space="preserve">                                  BILANŢ</t>
  </si>
  <si>
    <t>CATEGORIA DISCIPLINEI</t>
  </si>
  <si>
    <t xml:space="preserve">DISCIPLINE OPŢIONALE </t>
  </si>
  <si>
    <t>NUMĂR ORE CURS / ORE APLICAŢII</t>
  </si>
  <si>
    <t>TOTAL Obligatorii şi opţionale</t>
  </si>
  <si>
    <t>Nr. de ore</t>
  </si>
  <si>
    <t>Curs</t>
  </si>
  <si>
    <t>Aplicaţii</t>
  </si>
  <si>
    <t>Total nr. ore
fizice</t>
  </si>
  <si>
    <t>Nr.</t>
  </si>
  <si>
    <t>Forma de</t>
  </si>
  <si>
    <t>crt.</t>
  </si>
  <si>
    <t>verificare</t>
  </si>
  <si>
    <t>An I</t>
  </si>
  <si>
    <t>An II</t>
  </si>
  <si>
    <t>%</t>
  </si>
  <si>
    <t>Examen</t>
  </si>
  <si>
    <t>Colocviu</t>
  </si>
  <si>
    <t>An III</t>
  </si>
  <si>
    <t>An IV</t>
  </si>
  <si>
    <t>Nr. forme de verificare</t>
  </si>
  <si>
    <t>Anul de studii</t>
  </si>
  <si>
    <t>IV</t>
  </si>
  <si>
    <t>Structura anului universitar</t>
  </si>
  <si>
    <t>*Discipline obligatorii + opţionale</t>
  </si>
  <si>
    <t>Universitatea ,,Ştefan cel Mare" din Suceava</t>
  </si>
  <si>
    <t>ANUL II</t>
  </si>
  <si>
    <t>ANUL III</t>
  </si>
  <si>
    <t>ANUL IV</t>
  </si>
  <si>
    <t>Domeniul: Ingineria Produselor Alimentare</t>
  </si>
  <si>
    <t>Programul de studiu: PROTECTIA CONSUMATORULUI SI A MEDIULUI</t>
  </si>
  <si>
    <t>Forma de învăţământ: Învăţământ cu frecvenţă</t>
  </si>
  <si>
    <t>Durata studiilor: 4 ani</t>
  </si>
  <si>
    <t>Facultatea de Inginerie Alimentară</t>
  </si>
  <si>
    <t>E</t>
  </si>
  <si>
    <t>DF.01.01</t>
  </si>
  <si>
    <t>DF.01.02</t>
  </si>
  <si>
    <t>DF.01.03</t>
  </si>
  <si>
    <t>DF.01.04</t>
  </si>
  <si>
    <t>DF.01.05</t>
  </si>
  <si>
    <t>DC.01.07</t>
  </si>
  <si>
    <t>DF.02.10</t>
  </si>
  <si>
    <t>DF.02.09</t>
  </si>
  <si>
    <t>DF.02.11</t>
  </si>
  <si>
    <t>DF.02.12</t>
  </si>
  <si>
    <t>DF.02.13</t>
  </si>
  <si>
    <t>Cod disciplină USV.FIA.PCM</t>
  </si>
  <si>
    <t>DC.01.19</t>
  </si>
  <si>
    <t>PSIHOLOGIA EDUCAŢIEI</t>
  </si>
  <si>
    <t>PEDAGOGIE I</t>
  </si>
  <si>
    <t>DPPD.NIV1.DF0101</t>
  </si>
  <si>
    <t>ELEMENTE DE INGINERIE MECANICĂ</t>
  </si>
  <si>
    <t xml:space="preserve">ELEMENTE DE INGINERIE ELECTRICĂ  </t>
  </si>
  <si>
    <t>BIOCHIMIE</t>
  </si>
  <si>
    <t xml:space="preserve">PRACTICĂ DE SPECIALITATE  </t>
  </si>
  <si>
    <t>DPPD.NIV1.DF0202</t>
  </si>
  <si>
    <t>PEDAGOGIE II</t>
  </si>
  <si>
    <t>DIDACTICA SPECIALITĂŢII</t>
  </si>
  <si>
    <t>DPPD.NIV1.DF0303</t>
  </si>
  <si>
    <t>DPPD.NIV1.DF0405</t>
  </si>
  <si>
    <t>DD.06.06</t>
  </si>
  <si>
    <t>DD.05.01</t>
  </si>
  <si>
    <t>DD.05.02</t>
  </si>
  <si>
    <t>DD.06.07</t>
  </si>
  <si>
    <t>AUDITUL MEDIULUI</t>
  </si>
  <si>
    <t>DS.05.12</t>
  </si>
  <si>
    <t>DS.05.13</t>
  </si>
  <si>
    <t>DS.05.14</t>
  </si>
  <si>
    <t>DS.06.17</t>
  </si>
  <si>
    <t>5E, 2C</t>
  </si>
  <si>
    <t>INSTRUIRE ASISTATĂ PE CALCULATOR</t>
  </si>
  <si>
    <t>PRACTICĂ PEDAGOGICĂ ÎN ÎNV. PREUNIV. OBLIG. (1)</t>
  </si>
  <si>
    <t>DPPD.NIV1.DS0506</t>
  </si>
  <si>
    <t>DPPD.NIV1.DS0507</t>
  </si>
  <si>
    <t>MANAGEMENTUL CLASEI DE ELEVI</t>
  </si>
  <si>
    <t>PRACTICĂ PEDAGOGICĂ ÎN ÎNV. PREUNIV. OBLIG. (2)</t>
  </si>
  <si>
    <t>EVALUAREA FINALĂ - PORTOFOLIU DIDACTIC</t>
  </si>
  <si>
    <t>DPPD.NIV1.DS0604</t>
  </si>
  <si>
    <t>DPPD.NIV1.DS0608</t>
  </si>
  <si>
    <t>DPPD.NIV1.DS0508</t>
  </si>
  <si>
    <t>ADITIVI  ŞI INGREDIENTE IN INDUSTRIA ALIMENTARĂ</t>
  </si>
  <si>
    <t>DD.07.01</t>
  </si>
  <si>
    <t>AUTENTIFICAREA ALIMENTELOR ŞI DECELAREA FALSIFICĂRILOR</t>
  </si>
  <si>
    <t>DD.07.02</t>
  </si>
  <si>
    <t>DS.08.07</t>
  </si>
  <si>
    <t>1C</t>
  </si>
  <si>
    <t>minim 17 %</t>
  </si>
  <si>
    <t>minim 38 %</t>
  </si>
  <si>
    <t>minim 25 %</t>
  </si>
  <si>
    <t>maxim 8 %.</t>
  </si>
  <si>
    <t>DC.02.16</t>
  </si>
  <si>
    <t>DC.01.20</t>
  </si>
  <si>
    <t>DC.02.23</t>
  </si>
  <si>
    <t>DC.02.24</t>
  </si>
  <si>
    <t xml:space="preserve"> Decan,</t>
  </si>
  <si>
    <t>Director departament,</t>
  </si>
  <si>
    <t>Conf.univ.dr.ing. Ana LEAHU</t>
  </si>
  <si>
    <t xml:space="preserve">  Responsabil program de studii,</t>
  </si>
  <si>
    <t>FIZICA (1)</t>
  </si>
  <si>
    <t>CHIMIE ANALITICA (1)</t>
  </si>
  <si>
    <t>LIMBA ENGLEZĂ (1)</t>
  </si>
  <si>
    <t>FIZICA (2)</t>
  </si>
  <si>
    <t>CHIMIE ANALITICA (2)</t>
  </si>
  <si>
    <t>LIMBA ENGLEZĂ (2)</t>
  </si>
  <si>
    <t>LIMBA FRANCEZĂ (2)</t>
  </si>
  <si>
    <t>LIMBA GERMANĂ (2)</t>
  </si>
  <si>
    <t>LIMBA ITALIANĂ (2)</t>
  </si>
  <si>
    <t>LIMBA SPANIOLĂ (2)</t>
  </si>
  <si>
    <t>LIMBA FRANCEZĂ (1)</t>
  </si>
  <si>
    <t>LIMBA GERMANĂ (1)</t>
  </si>
  <si>
    <t>LIMBA ITALIANĂ (1)</t>
  </si>
  <si>
    <t>LIMBA SPANIOLĂ (1)</t>
  </si>
  <si>
    <t>LIMBA ENGLEZĂ (3)</t>
  </si>
  <si>
    <t>LIMBA ENGLEZĂ (4)</t>
  </si>
  <si>
    <t>90 ORE</t>
  </si>
  <si>
    <t>MODELAREA ŞI AUTOMATIZAREA PROCESELOR (1)</t>
  </si>
  <si>
    <t>MODELAREA ŞI AUTOMATIZAREA PROCESELOR (2)</t>
  </si>
  <si>
    <t>Cod disciplină USV.FIA. PCM</t>
  </si>
  <si>
    <t>DC.03.06</t>
  </si>
  <si>
    <t>ANTREPRENORIAT</t>
  </si>
  <si>
    <t>Competenţe profesionale ale programului de studiu</t>
  </si>
  <si>
    <t>Competenţe transversale</t>
  </si>
  <si>
    <t xml:space="preserve">
</t>
  </si>
  <si>
    <t>CT1. Aplicarea strategiilor de perseverenţă, rigurozitate, eficienţă şi responsabilitate în muncă, punctualitate şi asumarea răspunderii pentru rezultatele activităţii personale,  creativitate, bun simt, gandire analitica si critica, rezolvarea de probleme etc, pe baza principiilor normelor şi a valorilor codului de etică profesională în domeniul alimentar;</t>
  </si>
  <si>
    <t>CT3. Utilizarea  eficientă a diverselor căi şi tehnici de învăţare – formare pentru achizitionarea  informatiei din baze de date bibliografice si electronice atat in limba romana, cat si intr-o limba de circulatie internationala, precum si evaluarea  necesităţii şi utilităţii motivaţiilor extrinseci şi intrinseci ale educaţiei continue.</t>
  </si>
  <si>
    <t>60 ore</t>
  </si>
  <si>
    <t>90 ore</t>
  </si>
  <si>
    <t>C1. Identificarea, descrierea şi utilizarea adecvată a noţiunilor specifice, ştiinţei alimentului, siguranţei alimentare şi protecţiei mediului.</t>
  </si>
  <si>
    <t>C2. Conducerea proceselor generale de inginerie, exploatarea instalaţiilor şi echipamentelor de industrie alimentară şi utilizarea coneţiunilor logice cu alte domenii ştiinţifice fundamentale conexe în vederea controlului calităţii produselor alimentare şi a calităţii mediului.</t>
  </si>
  <si>
    <t>C3. Supravegherea, conducerea, analiza şi proiectarea tehnologiilor alimentare de la materii prime până la produsul finit, a procesului de distribuţie şi de expertiză a produselor alimentare.</t>
  </si>
  <si>
    <t>C4. Proiectarea, implementarea şi monitorizarea sistemelor de management al calităţii şi siguranţei consumatorilor de produse alimentare şi a mediului.</t>
  </si>
  <si>
    <t>C5. Realizarea controlului şi expertizei produselor alimentare, inclusiv în domeniul protecţiei consumatorului şi al mediului</t>
  </si>
  <si>
    <t xml:space="preserve">C6. Managementul tehnologiilor de valorificare a subproduselor şi deşeurilor din industria alimentară şi asigurarea protecţiei mediului. </t>
  </si>
  <si>
    <t>CT2. Aplicarea tehnicilor de interrelaţionare în cadrul unei echipe; amplificarea şi cizelarea capacităţilor empatice de comunicare interpersonală şi de asumare a unor atribuţii specifice în desfăşurarea activităţii de grup in vederea tratarii/rezolvarii de conflicte individulale/de grup, precum şi gestionarea optima a timpului;</t>
  </si>
  <si>
    <t xml:space="preserve"> Nr.ore fizice 
pe săptămână*</t>
  </si>
  <si>
    <t>*Exprimarea mediei numărului de ore fizice pe săptămână nu include Practica</t>
  </si>
  <si>
    <t>Șef lucr.dr.ing Amelia BUCULEI</t>
  </si>
  <si>
    <t>Ştefan cel Mare University of Suceava</t>
  </si>
  <si>
    <t>Faculty of Food Engineering</t>
  </si>
  <si>
    <t xml:space="preserve">STUDY PLAN </t>
  </si>
  <si>
    <t xml:space="preserve">Field: FOOD PRODUCTS ENGINEERING  </t>
  </si>
  <si>
    <t>Mode of study: full-time</t>
  </si>
  <si>
    <t>Study duration: 4 years</t>
  </si>
  <si>
    <t>Professional competences of study programme</t>
  </si>
  <si>
    <t xml:space="preserve">Transversal competences </t>
  </si>
  <si>
    <t xml:space="preserve"> Dean,</t>
  </si>
  <si>
    <t>Assoc. Prof. Ph.D.Eng. Ana LEAHU</t>
  </si>
  <si>
    <t>Lecturer Ph.D. Eng. Amelia BUCULEI</t>
  </si>
  <si>
    <t>BachelorStudy Programme: CONSUMER AND ENVIRONMENTAL PROTECTION</t>
  </si>
  <si>
    <t>C1. Adequate identification, description and use of the notions specific to food science, food safety and environmental protection.</t>
  </si>
  <si>
    <t>C3. Survey, management, analysis and design of food technologies from raw materials to finished product, of distribution and expertise process of food products.</t>
  </si>
  <si>
    <t>C4. Design, implementation and monitoring of quality management systems and of food product consumers’ and environment safety.</t>
  </si>
  <si>
    <t>C5. Carrying out food product control and expertise, including the field of consumers’ and environment protection.</t>
  </si>
  <si>
    <t xml:space="preserve">C6. Management of capitalization technologies of byproducts and wastes in food industry and assurance of environment protection. </t>
  </si>
  <si>
    <t>C2. Management of general engineering processes, working with food industry plants and equipment and use of logical connections   with other scientific fundamental fields in view of quality control of food products and environment quality.</t>
  </si>
  <si>
    <t>CT1. Application of perseverance, rigor, efficiency and responsibility strategies to labor, punctuality and liability holding of the personal activity results, creativity, good sense, analytical and critical thinking, problem solving etc., on the basis of principles, norms and values of professional ethical code in the food field;</t>
  </si>
  <si>
    <t>CT2. Application of interrelation techniques  within the team; amplification and  smoothing of interpersonal communication empathic skills  and specific responsibility bearing in view of carrying on group activities to deal with/solve out individual/group conflicts, as well as  optimum time management;</t>
  </si>
  <si>
    <t>CT3. Efficient use of different learning-training ways and techniques for information acquisition from bibliographic and electronic data bases both in Romanian and in an international language, as well as the need and usefulness assessment of extrinsic and intrinsic motivations of continuous education.</t>
  </si>
  <si>
    <t>% realizat</t>
  </si>
  <si>
    <t>% recom.</t>
  </si>
  <si>
    <t>NR. DE CREDITE</t>
  </si>
  <si>
    <t>max. 90</t>
  </si>
  <si>
    <t>min. 10</t>
  </si>
  <si>
    <t>-</t>
  </si>
  <si>
    <t>Head of Department,</t>
  </si>
  <si>
    <t>Responsible degree program,</t>
  </si>
  <si>
    <t>METODOLOGIA STUDIILOR DE IMPACT  (1)</t>
  </si>
  <si>
    <t>METODOLOGIA STUDIILOR DE IMPACT (2)</t>
  </si>
  <si>
    <t>1E</t>
  </si>
  <si>
    <t>POLITICI ȘI STRATEGII GLOBALE DE SECURITATE ALIMENTARĂ</t>
  </si>
  <si>
    <t>DS.03.04</t>
  </si>
  <si>
    <t>PRINCIPII ŞI METODE DE CONSERVARE A PRODUSELOR ALIMENTARE</t>
  </si>
  <si>
    <t>PRINCIPIILE NUTRIȚIEI UMANE</t>
  </si>
  <si>
    <t>Forma de învăţământ: ZI, Învăţământ cu frecvenţă</t>
  </si>
  <si>
    <t>DD.03.03</t>
  </si>
  <si>
    <t>DD.06.09</t>
  </si>
  <si>
    <t>INOCUITATEA PRODUSELOR ALIMENTARE</t>
  </si>
  <si>
    <t>DS.08.08</t>
  </si>
  <si>
    <t>DD.05.03</t>
  </si>
  <si>
    <t>DD.08.09</t>
  </si>
  <si>
    <t>1E, 4C</t>
  </si>
  <si>
    <t>1E,4C</t>
  </si>
  <si>
    <t>PRACTICĂ DE DOMENIU</t>
  </si>
  <si>
    <t>OPERAȚII UNITARE ÎN INDUSTRIA ALIMENTARĂ (1)</t>
  </si>
  <si>
    <t>Prof.univ.dr.ing. Mircea OROIAN</t>
  </si>
  <si>
    <t>ANALIZĂ MATEMATICĂ</t>
  </si>
  <si>
    <t xml:space="preserve">INFORMATICĂ APLICATĂ </t>
  </si>
  <si>
    <t>ALGEBRĂ LINIARĂ, GEOMETRIE ANALITICĂ ȘI DIFERENȚIALĂ</t>
  </si>
  <si>
    <t>TEORIA PROBABILITĂȚILOR ȘI STATISTICĂ MATEMATICĂ</t>
  </si>
  <si>
    <t>COLOIZI ÎN INDUSTRIA ALIMENTARĂ</t>
  </si>
  <si>
    <t>DD.05.05</t>
  </si>
  <si>
    <t>4E, 1C</t>
  </si>
  <si>
    <t>OPERAȚII UNITARE ÎN INDUSTRIA ALIMENTARĂ (2)</t>
  </si>
  <si>
    <t xml:space="preserve">CONTROLUL ŞI EXPERTIZA PRODUSELOR ALIMENTARE  </t>
  </si>
  <si>
    <t>DS.07.04</t>
  </si>
  <si>
    <t>DS.08.13</t>
  </si>
  <si>
    <t>PRACTICA PENTRU PROIECTUL DE DIPLOMĂ</t>
  </si>
  <si>
    <t>ELABORAREA PROIECTULUI DE DIPLOMĂ</t>
  </si>
  <si>
    <t>DD.08.10</t>
  </si>
  <si>
    <t>DS.05.04</t>
  </si>
  <si>
    <t>1E, 1C</t>
  </si>
  <si>
    <t>DD.07.05</t>
  </si>
  <si>
    <t>DC.01.21</t>
  </si>
  <si>
    <t>DC.02.25</t>
  </si>
  <si>
    <t xml:space="preserve">CHIMIE ANORGANICA </t>
  </si>
  <si>
    <t xml:space="preserve">CHIMIE  ORGANICĂ </t>
  </si>
  <si>
    <t>Prof. Ph.D.Eng. Mircea OROIAN</t>
  </si>
  <si>
    <t>Proiecte</t>
  </si>
  <si>
    <t xml:space="preserve">TOTAL E+C </t>
  </si>
  <si>
    <t>Nr. ore 
practică</t>
  </si>
  <si>
    <t>Nr. săptămâni 
activităţi didactice</t>
  </si>
  <si>
    <t>MARKETING</t>
  </si>
  <si>
    <t>MANAGEMENT</t>
  </si>
  <si>
    <t>DD.08.11</t>
  </si>
  <si>
    <t>DD.07.06</t>
  </si>
  <si>
    <t xml:space="preserve">AGENŢI POLUANŢI ŞI IMPACTUL LOR ASUPRA MEDIULUI ŞI CONSUMATORULUI </t>
  </si>
  <si>
    <t>DS 08.14</t>
  </si>
  <si>
    <t>DS.08.15</t>
  </si>
  <si>
    <t>5E, 4C</t>
  </si>
  <si>
    <t>5E, 5C</t>
  </si>
  <si>
    <t>DC.08.12</t>
  </si>
  <si>
    <t>COMPORTAMENTUL CONSUMATORULUI</t>
  </si>
  <si>
    <t>1*</t>
  </si>
  <si>
    <t>Înscrierea la examenul de diplomă este condiționată de obținerea tuturor creditelor aferente disciplinei Educație fizică și sport</t>
  </si>
  <si>
    <t>DS.04.10</t>
  </si>
  <si>
    <t>DD.04.11</t>
  </si>
  <si>
    <t>DS.04.12</t>
  </si>
  <si>
    <t>DS.06.18</t>
  </si>
  <si>
    <t>I**</t>
  </si>
  <si>
    <t>DS.07.16</t>
  </si>
  <si>
    <t>DS.07.17</t>
  </si>
  <si>
    <t>total ore</t>
  </si>
  <si>
    <t xml:space="preserve">curs </t>
  </si>
  <si>
    <t>credite</t>
  </si>
  <si>
    <t xml:space="preserve">PRAGMATICĂ ŞI COMUNICARE </t>
  </si>
  <si>
    <t>*Creditele aferente disciplinei Educație fizică și sport se acordă peste cele obligatorii și nu se pot transfera pentru a atinge numărul de credite obligatorii</t>
  </si>
  <si>
    <t xml:space="preserve">TEHNICI DE INVESTIGARE A  FACTORILOR DE MEDIU </t>
  </si>
  <si>
    <t>GRAFICĂ ASISTATĂ DE CALCULATOR</t>
  </si>
  <si>
    <t>I**- ore de studiu individual  pe semestru</t>
  </si>
  <si>
    <t>I* - ore de studiu individual  pe semestru</t>
  </si>
  <si>
    <t xml:space="preserve">C* </t>
  </si>
  <si>
    <t>C*</t>
  </si>
  <si>
    <t>Cerințe pentru obținerea diplomei de inginer:</t>
  </si>
  <si>
    <t>10 credite la examenul de diplomă</t>
  </si>
  <si>
    <t>240 de credite din disciplinele obligatorii  conform planului de învățământ</t>
  </si>
  <si>
    <r>
      <t xml:space="preserve">*Disciplina </t>
    </r>
    <r>
      <rPr>
        <b/>
        <i/>
        <sz val="9"/>
        <rFont val="Times New Roman"/>
        <family val="1"/>
      </rPr>
      <t xml:space="preserve">Educație fizică și sport </t>
    </r>
    <r>
      <rPr>
        <sz val="9"/>
        <rFont val="Times New Roman"/>
        <family val="1"/>
      </rPr>
      <t xml:space="preserve">are forma de verificare colocviu, notarea fiind cu Admis/Respins </t>
    </r>
  </si>
  <si>
    <t>DC.02.26</t>
  </si>
  <si>
    <t>PLAN  DE ÎNVĂŢĂMÂNT</t>
  </si>
  <si>
    <t xml:space="preserve">PLAN  DE ÎNVĂŢĂMÂNT  </t>
  </si>
  <si>
    <r>
      <t xml:space="preserve">                                                       </t>
    </r>
    <r>
      <rPr>
        <b/>
        <sz val="8"/>
        <rFont val="Times New Roman"/>
        <family val="1"/>
      </rPr>
      <t>TOTAL</t>
    </r>
  </si>
  <si>
    <t>DD.03.02</t>
  </si>
  <si>
    <t xml:space="preserve">MICROBIOLOGIE SPECIALĂ  </t>
  </si>
  <si>
    <t>CHIMIA ALIMENTELOR</t>
  </si>
  <si>
    <t>LEGISLAȚIE IN INDUSTRIA ALIMENTARA</t>
  </si>
  <si>
    <t>BIOTEHNOLOGII DE RECICLARE A PRODUSELOR REZIDUALE</t>
  </si>
  <si>
    <t>DS.07.03</t>
  </si>
  <si>
    <t>AMBALAREA, ETICHETAREA SI DESIGNUL IN INDUSTRIA ALIMENTARA</t>
  </si>
  <si>
    <t>MANAGEMENTUL CALITATII</t>
  </si>
  <si>
    <t>DS.03.05</t>
  </si>
  <si>
    <t>DC.03.07</t>
  </si>
  <si>
    <t>DD.03.08</t>
  </si>
  <si>
    <t>DS.04.14</t>
  </si>
  <si>
    <t>DD.04.15</t>
  </si>
  <si>
    <t>DC.04.16</t>
  </si>
  <si>
    <t>DC.04.17</t>
  </si>
  <si>
    <t>DD.04.18</t>
  </si>
  <si>
    <t xml:space="preserve">din care - Practică </t>
  </si>
  <si>
    <t>DD.03.09</t>
  </si>
  <si>
    <t xml:space="preserve">PROIECTAREA UNUI ALIMENT ECOINOVATIV </t>
  </si>
  <si>
    <t>DD.06.08</t>
  </si>
  <si>
    <t>DS.06.10</t>
  </si>
  <si>
    <t>INSPECŢIA ŞI LEGISLAŢIA MEDIULUI</t>
  </si>
  <si>
    <t>DS.05.11</t>
  </si>
  <si>
    <t>3E,3C</t>
  </si>
  <si>
    <t xml:space="preserve">*Creditele aferente disciplinei Educație fizică și sport se acordă peste cele obligatorii </t>
  </si>
  <si>
    <t>și nu se pot transfera pentru a atinge numărul de credite obligatorii</t>
  </si>
  <si>
    <t>3E, 2C</t>
  </si>
  <si>
    <t>DS.06.15</t>
  </si>
  <si>
    <t>DS.06.16</t>
  </si>
  <si>
    <t>2E</t>
  </si>
  <si>
    <t xml:space="preserve">2C </t>
  </si>
  <si>
    <t>2E, 1C</t>
  </si>
  <si>
    <t>ECONOMIE GENERALĂ</t>
  </si>
  <si>
    <t>10 credite</t>
  </si>
  <si>
    <t>ANALIZA DISCURSULUI</t>
  </si>
  <si>
    <t>I** - ore de studiu individual  pe semestru</t>
  </si>
  <si>
    <t>DC.01.22</t>
  </si>
  <si>
    <t>DC.07.18</t>
  </si>
  <si>
    <t>DC.07.19</t>
  </si>
  <si>
    <t>DS.08.20</t>
  </si>
  <si>
    <t>DS.08.21</t>
  </si>
  <si>
    <t>optionale</t>
  </si>
  <si>
    <t>obligatorii</t>
  </si>
  <si>
    <t>facultative</t>
  </si>
  <si>
    <t>4E, 4C</t>
  </si>
  <si>
    <t>1 C</t>
  </si>
  <si>
    <t>EDUCAȚIE FIZICA ȘI SPORT (2)</t>
  </si>
  <si>
    <t>EDUCAȚIE FIZICA  ȘI SPORT(1)</t>
  </si>
  <si>
    <t>MICROBIOLOGIE GENERALĂ</t>
  </si>
  <si>
    <t>EDUCAȚIE FIZICA  ȘI SPORT (3)</t>
  </si>
  <si>
    <t>EDUCAȚIE FIZICA  ȘI SPORT (4)</t>
  </si>
  <si>
    <t>METODE ŞI TEHNICI DE ANALIZĂ INSTRUMENTALĂ  (1)</t>
  </si>
  <si>
    <t>PROTECȚIA SI CONSERVAREA BIODIVERSITĂȚII MEDIULUI  (1)</t>
  </si>
  <si>
    <t>SIGURANȚA ȘI SECURITATE ALIMENTARĂ ÎN PROTECȚIA CONSUMATORULUI  (1)</t>
  </si>
  <si>
    <t xml:space="preserve">PRODUSE TRADIȚIONALE  ŞI  ECOLOGICE </t>
  </si>
  <si>
    <t>PROTECȚIA ȘI CONSERVAREA BIODIVERSITĂȚII MEDIULUI (2)</t>
  </si>
  <si>
    <t>SIGURANȚA ȘI SECURITATE ALIMENTARĂ ÎN PROTECȚIA CONSUMATORULUI  (2)</t>
  </si>
  <si>
    <t>Susținerea proiectului de diplomă</t>
  </si>
  <si>
    <t>ETICĂ ŞI INTEGRITATE ACADEMICĂ</t>
  </si>
  <si>
    <t>UTILAJE ÎN INDUSTRIA ALIMENTARĂ</t>
  </si>
  <si>
    <t>ANALIZA SENZORIALĂ</t>
  </si>
  <si>
    <t>Programul de studiu: PROTECȚIA CONSUMATORULUI ȘI A MEDIULUI</t>
  </si>
  <si>
    <t>DC.01.18</t>
  </si>
  <si>
    <t>Decan,</t>
  </si>
  <si>
    <t>DC.01.08</t>
  </si>
  <si>
    <t>DF.02.14</t>
  </si>
  <si>
    <t>DD.02.15</t>
  </si>
  <si>
    <t>DC.02.17</t>
  </si>
  <si>
    <t xml:space="preserve">TEHNOLOGII GENERALE ÎN INDUSTRIA ALIMENTARĂ (1)                   </t>
  </si>
  <si>
    <t>DD.04.13</t>
  </si>
  <si>
    <r>
      <t xml:space="preserve">TEHNOLOGII GENERALE ÎN INDUSTRIA ALIMENTARĂ </t>
    </r>
    <r>
      <rPr>
        <i/>
        <sz val="7"/>
        <color indexed="10"/>
        <rFont val="Arial"/>
        <family val="2"/>
      </rPr>
      <t>(2)</t>
    </r>
  </si>
  <si>
    <r>
      <t>TEHNOLOGII GENERALE ÎN INDUSTRIA ALIMENTARĂ</t>
    </r>
    <r>
      <rPr>
        <i/>
        <sz val="7"/>
        <color indexed="10"/>
        <rFont val="Arial"/>
        <family val="2"/>
      </rPr>
      <t xml:space="preserve"> (3)</t>
    </r>
  </si>
  <si>
    <t>TEHNOLOGII GENERALE ÎN INDUSTRIA ALIMENTARĂ (4)</t>
  </si>
  <si>
    <t>Valabil începând cu anul I universitar: 2022-2023</t>
  </si>
  <si>
    <t xml:space="preserve"> Available since I university year: 2022-2023</t>
  </si>
  <si>
    <t>ANTREPRENORIAT/  ECONOMIE GENERALĂ</t>
  </si>
  <si>
    <t>AUDITUL MEDIULUI / INSPECŢIA ŞI LEGISLAŢIA MEDIULUI</t>
  </si>
  <si>
    <t>PROTECȚIA SI CONSERVAREA BIODIVERSITĂȚII MEDIULUI  (1) /SIGURANȚA ȘI SECURITATE ALIMENTARĂ ÎN PROTECȚIA CONSUMATORULUI  (1)</t>
  </si>
  <si>
    <t xml:space="preserve">PROIECTAREA UNUI ALIMENT ECOINOVATIV /PRODUSE TRADIȚIONALE  ŞI  ECOLOGICE </t>
  </si>
  <si>
    <t>PROTECȚIA ȘI CONSERVAREA BIODIVERSITĂȚII MEDIULUI (2)/SIGURANȚA ȘI SECURITATE ALIMENTARĂ ÎN PROTECȚIA CONSUMATORULUI  (2)</t>
  </si>
  <si>
    <t>METODOLOGIA STUDIILOR DE IMPACT  (1) /ATMOSFERA ȘI CALITATEA MEDIULUI (1)</t>
  </si>
  <si>
    <t>ETICĂ ŞI INTEGRITATE ACADEMICĂ /ANALIZA DISCURSULUI</t>
  </si>
  <si>
    <t>METODOLOGIA STUDIILOR DE IMPACT (2)/ATMOSFERA ȘI CALITATEA MEDIULUI (2)</t>
  </si>
  <si>
    <t>Rector,</t>
  </si>
  <si>
    <t>Prof.univ.dr.ing. Valentin POPA</t>
  </si>
  <si>
    <t xml:space="preserve"> </t>
  </si>
  <si>
    <t xml:space="preserve"> Responsabil program de studii,</t>
  </si>
  <si>
    <t xml:space="preserve">ATMOSFERA ȘI CALITATEA MEDIULUI </t>
  </si>
  <si>
    <t xml:space="preserve">CHIMIE FIZICĂ </t>
  </si>
  <si>
    <t>DF.03.01</t>
  </si>
  <si>
    <t>DS.01.06</t>
  </si>
  <si>
    <t xml:space="preserve">FACTORI DE PROTECŢIE ÎN INDUSTRIA ALIMENTARĂ (1) </t>
  </si>
  <si>
    <t>FACTORI DE PROTECŢIE ÎN INDUSTRIA ALIMENTARĂ (2)</t>
  </si>
  <si>
    <t>TEHNOLOGII GENERALE ÎN INDUSTRIA ALIMENTARĂ (2)</t>
  </si>
  <si>
    <t>TEHNOLOGII GENERALE ÎN INDUSTRIA ALIMENTARĂ (3)</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</si>
</sst>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00\ &quot;lei&quot;_-;\-* #,##0.00\ &quot;lei&quot;_-;_-* &quot;-&quot;??\ &quot;lei&quot;_-;_-@_-"/>
    <numFmt numFmtId="170" formatCode="_-* #,##0\ _l_e_i_-;\-* #,##0\ _l_e_i_-;_-* &quot;-&quot;\ _l_e_i_-;_-@_-"/>
    <numFmt numFmtId="171" formatCode="_-* #,##0.00\ _l_e_i_-;\-* #,##0.00\ _l_e_i_-;_-* &quot;-&quot;??\ _l_e_i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s>
  <fonts count="85">
    <font>
      <sz val="10"/>
      <name val="Arial"/>
      <family val="0"/>
    </font>
    <font>
      <sz val="11"/>
      <color indexed="8"/>
      <name val="Calibri"/>
      <family val="2"/>
    </font>
    <font>
      <sz val="8"/>
      <name val="Arial"/>
      <family val="2"/>
    </font>
    <font>
      <sz val="7"/>
      <name val="Arial"/>
      <family val="2"/>
    </font>
    <font>
      <b/>
      <sz val="14"/>
      <name val="Arial"/>
      <family val="2"/>
    </font>
    <font>
      <b/>
      <sz val="8"/>
      <name val="Arial"/>
      <family val="2"/>
    </font>
    <font>
      <b/>
      <sz val="10"/>
      <name val="Arial"/>
      <family val="2"/>
    </font>
    <font>
      <b/>
      <sz val="10"/>
      <name val="Arial CE"/>
      <family val="2"/>
    </font>
    <font>
      <sz val="10"/>
      <name val="Arial CE"/>
      <family val="2"/>
    </font>
    <font>
      <b/>
      <sz val="8"/>
      <name val="Arial CE"/>
      <family val="2"/>
    </font>
    <font>
      <sz val="8"/>
      <name val="Arial CE"/>
      <family val="2"/>
    </font>
    <font>
      <sz val="10"/>
      <color indexed="8"/>
      <name val="Arial"/>
      <family val="2"/>
    </font>
    <font>
      <sz val="8"/>
      <name val="Times New Roman"/>
      <family val="1"/>
    </font>
    <font>
      <b/>
      <sz val="14"/>
      <name val="Arial CE"/>
      <family val="0"/>
    </font>
    <font>
      <b/>
      <sz val="9"/>
      <name val="Arial"/>
      <family val="2"/>
    </font>
    <font>
      <sz val="9"/>
      <color indexed="10"/>
      <name val="Arial"/>
      <family val="2"/>
    </font>
    <font>
      <b/>
      <sz val="8"/>
      <color indexed="10"/>
      <name val="Arial"/>
      <family val="2"/>
    </font>
    <font>
      <sz val="8"/>
      <color indexed="8"/>
      <name val="Arial"/>
      <family val="2"/>
    </font>
    <font>
      <sz val="6"/>
      <name val="Arial"/>
      <family val="2"/>
    </font>
    <font>
      <sz val="5"/>
      <name val="Arial"/>
      <family val="2"/>
    </font>
    <font>
      <sz val="9"/>
      <name val="Times New Roman"/>
      <family val="1"/>
    </font>
    <font>
      <b/>
      <sz val="9"/>
      <name val="Times New Roman"/>
      <family val="1"/>
    </font>
    <font>
      <sz val="9"/>
      <name val="Arial"/>
      <family val="2"/>
    </font>
    <font>
      <b/>
      <sz val="8"/>
      <name val="Times New Roman"/>
      <family val="1"/>
    </font>
    <font>
      <b/>
      <sz val="10"/>
      <color indexed="10"/>
      <name val="Arial"/>
      <family val="2"/>
    </font>
    <font>
      <b/>
      <sz val="11"/>
      <name val="Times New Roman"/>
      <family val="1"/>
    </font>
    <font>
      <i/>
      <sz val="8"/>
      <name val="Arial"/>
      <family val="2"/>
    </font>
    <font>
      <i/>
      <sz val="6"/>
      <name val="Arial"/>
      <family val="2"/>
    </font>
    <font>
      <i/>
      <sz val="7"/>
      <name val="Arial"/>
      <family val="2"/>
    </font>
    <font>
      <b/>
      <i/>
      <sz val="9"/>
      <name val="Times New Roman"/>
      <family val="1"/>
    </font>
    <font>
      <b/>
      <sz val="7"/>
      <name val="Arial"/>
      <family val="2"/>
    </font>
    <font>
      <b/>
      <sz val="7"/>
      <name val="Arial CE"/>
      <family val="2"/>
    </font>
    <font>
      <b/>
      <sz val="7"/>
      <color indexed="10"/>
      <name val="Arial"/>
      <family val="2"/>
    </font>
    <font>
      <sz val="7"/>
      <color indexed="8"/>
      <name val="Arial"/>
      <family val="2"/>
    </font>
    <font>
      <sz val="7"/>
      <name val="Arial CE"/>
      <family val="2"/>
    </font>
    <font>
      <b/>
      <sz val="8"/>
      <color indexed="8"/>
      <name val="Arial"/>
      <family val="2"/>
    </font>
    <font>
      <sz val="8"/>
      <name val="Wingdings"/>
      <family val="0"/>
    </font>
    <font>
      <sz val="7"/>
      <color indexed="10"/>
      <name val="Arial"/>
      <family val="2"/>
    </font>
    <font>
      <sz val="10"/>
      <color indexed="10"/>
      <name val="Arial"/>
      <family val="2"/>
    </font>
    <font>
      <sz val="8"/>
      <color indexed="10"/>
      <name val="Arial"/>
      <family val="2"/>
    </font>
    <font>
      <sz val="7"/>
      <color indexed="10"/>
      <name val="Arial CE"/>
      <family val="2"/>
    </font>
    <font>
      <i/>
      <sz val="7"/>
      <color indexed="10"/>
      <name val="Arial"/>
      <family val="2"/>
    </font>
    <font>
      <i/>
      <sz val="8"/>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i/>
      <sz val="7"/>
      <color rgb="FFFF0000"/>
      <name val="Arial"/>
      <family val="2"/>
    </font>
    <font>
      <sz val="7"/>
      <color rgb="FFFF0000"/>
      <name val="Arial"/>
      <family val="2"/>
    </font>
    <font>
      <sz val="8"/>
      <color rgb="FFFF0000"/>
      <name val="Arial"/>
      <family val="2"/>
    </font>
    <font>
      <i/>
      <sz val="8"/>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
      <patternFill patternType="solid">
        <fgColor rgb="FFFFC000"/>
        <bgColor indexed="64"/>
      </patternFill>
    </fill>
    <fill>
      <patternFill patternType="solid">
        <fgColor theme="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medium"/>
      <top style="thin"/>
      <bottom style="thin"/>
    </border>
    <border>
      <left style="medium"/>
      <right style="thin"/>
      <top style="medium"/>
      <bottom style="thin"/>
    </border>
    <border>
      <left/>
      <right/>
      <top/>
      <bottom style="medium"/>
    </border>
    <border>
      <left/>
      <right style="thin"/>
      <top style="medium"/>
      <bottom style="thin"/>
    </border>
    <border>
      <left style="thin"/>
      <right style="thin"/>
      <top style="thin"/>
      <bottom style="thin"/>
    </border>
    <border>
      <left style="medium"/>
      <right style="thin"/>
      <top style="thin"/>
      <bottom style="thin"/>
    </border>
    <border>
      <left style="thin"/>
      <right style="medium"/>
      <top style="medium"/>
      <bottom style="thin"/>
    </border>
    <border>
      <left style="medium"/>
      <right style="thin"/>
      <top style="thin"/>
      <bottom style="medium"/>
    </border>
    <border>
      <left style="thin"/>
      <right style="thin"/>
      <top style="medium"/>
      <bottom style="thin"/>
    </border>
    <border>
      <left style="thin"/>
      <right style="thin"/>
      <top style="thin"/>
      <bottom style="medium"/>
    </border>
    <border>
      <left style="thin"/>
      <right style="thin"/>
      <top style="thin"/>
      <bottom/>
    </border>
    <border>
      <left style="thin"/>
      <right style="medium"/>
      <top style="thin"/>
      <bottom style="medium"/>
    </border>
    <border>
      <left style="medium"/>
      <right style="thin"/>
      <top style="thin"/>
      <bottom/>
    </border>
    <border>
      <left style="thin"/>
      <right/>
      <top style="thin"/>
      <bottom style="thin"/>
    </border>
    <border>
      <left/>
      <right/>
      <top style="thin"/>
      <bottom style="thin"/>
    </border>
    <border>
      <left/>
      <right style="thin"/>
      <top style="thin"/>
      <bottom style="thin"/>
    </border>
    <border>
      <left style="thin"/>
      <right style="medium"/>
      <top style="thin"/>
      <bottom/>
    </border>
    <border>
      <left/>
      <right/>
      <top style="thin"/>
      <bottom>
        <color indexed="63"/>
      </bottom>
    </border>
    <border>
      <left>
        <color indexed="63"/>
      </left>
      <right>
        <color indexed="63"/>
      </right>
      <top style="medium"/>
      <bottom style="medium"/>
    </border>
    <border>
      <left style="thin"/>
      <right style="thin"/>
      <top/>
      <bottom/>
    </border>
    <border>
      <left style="thin"/>
      <right style="thin"/>
      <top/>
      <bottom style="medium"/>
    </border>
    <border>
      <left style="medium"/>
      <right/>
      <top style="thin"/>
      <bottom style="medium"/>
    </border>
    <border>
      <left/>
      <right/>
      <top style="thin"/>
      <bottom style="medium"/>
    </border>
    <border>
      <left/>
      <right style="thin"/>
      <top style="thin"/>
      <bottom style="medium"/>
    </border>
    <border>
      <left style="thin"/>
      <right style="thin"/>
      <top style="medium"/>
      <bottom/>
    </border>
    <border>
      <left style="thin"/>
      <right style="medium"/>
      <top>
        <color indexed="63"/>
      </top>
      <bottom style="thin"/>
    </border>
    <border>
      <left style="thin"/>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171" fontId="0" fillId="0" borderId="0" applyFont="0" applyFill="0" applyBorder="0" applyAlignment="0" applyProtection="0"/>
    <xf numFmtId="170"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497">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2" fillId="0" borderId="0" xfId="0" applyFont="1" applyAlignment="1">
      <alignment horizontal="center"/>
    </xf>
    <xf numFmtId="0" fontId="0" fillId="0" borderId="0" xfId="0" applyAlignment="1">
      <alignment horizontal="center"/>
    </xf>
    <xf numFmtId="0" fontId="5" fillId="0" borderId="0" xfId="0" applyFont="1" applyAlignment="1">
      <alignment horizontal="center"/>
    </xf>
    <xf numFmtId="0" fontId="6" fillId="0" borderId="0" xfId="0" applyFont="1" applyAlignment="1">
      <alignment horizontal="center"/>
    </xf>
    <xf numFmtId="0" fontId="5" fillId="0" borderId="0" xfId="0" applyFont="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8" fillId="0" borderId="0" xfId="0" applyFont="1" applyAlignment="1">
      <alignment/>
    </xf>
    <xf numFmtId="0" fontId="7" fillId="0" borderId="0" xfId="0" applyFont="1" applyAlignment="1">
      <alignment horizontal="center"/>
    </xf>
    <xf numFmtId="0" fontId="0" fillId="0" borderId="0" xfId="0" applyFont="1" applyAlignment="1">
      <alignment/>
    </xf>
    <xf numFmtId="0" fontId="2" fillId="0" borderId="0" xfId="0" applyFont="1" applyBorder="1" applyAlignment="1">
      <alignment horizontal="center" vertical="center"/>
    </xf>
    <xf numFmtId="0" fontId="0" fillId="0" borderId="0" xfId="0" applyBorder="1" applyAlignment="1">
      <alignment/>
    </xf>
    <xf numFmtId="0" fontId="5" fillId="0" borderId="0" xfId="0" applyFont="1" applyAlignment="1">
      <alignment horizontal="centerContinuous"/>
    </xf>
    <xf numFmtId="0" fontId="5" fillId="0" borderId="0" xfId="0" applyFont="1" applyAlignment="1">
      <alignment/>
    </xf>
    <xf numFmtId="0" fontId="9" fillId="0" borderId="0" xfId="0" applyFont="1" applyAlignment="1">
      <alignment horizontal="left"/>
    </xf>
    <xf numFmtId="0" fontId="9" fillId="0" borderId="0" xfId="0" applyFont="1" applyAlignment="1">
      <alignment/>
    </xf>
    <xf numFmtId="0" fontId="9" fillId="0" borderId="0" xfId="0" applyFont="1" applyAlignment="1">
      <alignment horizontal="center"/>
    </xf>
    <xf numFmtId="0" fontId="10" fillId="0" borderId="0" xfId="0" applyFont="1" applyAlignment="1">
      <alignment/>
    </xf>
    <xf numFmtId="0" fontId="11" fillId="0" borderId="0" xfId="0" applyFont="1" applyAlignment="1">
      <alignment/>
    </xf>
    <xf numFmtId="0" fontId="5" fillId="0" borderId="0" xfId="0" applyFont="1" applyAlignment="1">
      <alignment horizontal="left"/>
    </xf>
    <xf numFmtId="0" fontId="5" fillId="0" borderId="0" xfId="0" applyFont="1" applyAlignment="1">
      <alignment/>
    </xf>
    <xf numFmtId="0" fontId="2" fillId="0" borderId="0" xfId="0" applyFont="1" applyAlignment="1">
      <alignment horizontal="left"/>
    </xf>
    <xf numFmtId="0" fontId="5" fillId="0" borderId="0" xfId="0" applyFont="1" applyAlignment="1">
      <alignment horizontal="left"/>
    </xf>
    <xf numFmtId="0" fontId="6" fillId="0" borderId="0" xfId="0" applyFont="1" applyAlignment="1">
      <alignment/>
    </xf>
    <xf numFmtId="0" fontId="2" fillId="0" borderId="0" xfId="0" applyFont="1" applyAlignment="1">
      <alignment horizontal="center"/>
    </xf>
    <xf numFmtId="0" fontId="0" fillId="0" borderId="0" xfId="0" applyAlignment="1">
      <alignment horizontal="left"/>
    </xf>
    <xf numFmtId="0" fontId="5" fillId="0" borderId="0" xfId="0" applyFont="1" applyBorder="1" applyAlignment="1">
      <alignment horizontal="center" vertical="center"/>
    </xf>
    <xf numFmtId="0" fontId="2" fillId="0" borderId="0" xfId="0" applyFont="1" applyAlignment="1">
      <alignment/>
    </xf>
    <xf numFmtId="0" fontId="2" fillId="0" borderId="0" xfId="0" applyFont="1" applyBorder="1" applyAlignment="1">
      <alignment horizontal="center"/>
    </xf>
    <xf numFmtId="0" fontId="2" fillId="0" borderId="0" xfId="0" applyFont="1" applyBorder="1" applyAlignment="1">
      <alignment horizontal="right"/>
    </xf>
    <xf numFmtId="0" fontId="0" fillId="0" borderId="0" xfId="0" applyFont="1" applyAlignment="1">
      <alignment/>
    </xf>
    <xf numFmtId="0" fontId="2" fillId="0" borderId="12" xfId="0" applyFont="1" applyBorder="1" applyAlignment="1">
      <alignment horizontal="center" vertical="center"/>
    </xf>
    <xf numFmtId="0" fontId="7" fillId="0" borderId="0" xfId="0" applyFont="1" applyAlignment="1">
      <alignment/>
    </xf>
    <xf numFmtId="0" fontId="2" fillId="0" borderId="13" xfId="0" applyFont="1" applyBorder="1" applyAlignment="1">
      <alignment horizontal="center"/>
    </xf>
    <xf numFmtId="0" fontId="5" fillId="0" borderId="0" xfId="0" applyFont="1" applyBorder="1" applyAlignment="1">
      <alignment horizontal="center" vertical="center"/>
    </xf>
    <xf numFmtId="0" fontId="10" fillId="0" borderId="0" xfId="0" applyFont="1" applyBorder="1" applyAlignment="1">
      <alignment horizontal="center" wrapText="1"/>
    </xf>
    <xf numFmtId="0" fontId="4" fillId="0" borderId="0" xfId="0" applyFont="1" applyAlignment="1">
      <alignment horizontal="center"/>
    </xf>
    <xf numFmtId="0" fontId="12" fillId="0" borderId="0" xfId="0" applyFont="1" applyBorder="1" applyAlignment="1">
      <alignment vertical="top" wrapText="1"/>
    </xf>
    <xf numFmtId="0" fontId="12" fillId="0" borderId="0" xfId="0" applyFont="1" applyBorder="1" applyAlignment="1">
      <alignment horizontal="center" vertical="top" wrapText="1"/>
    </xf>
    <xf numFmtId="0" fontId="11" fillId="0" borderId="0" xfId="0" applyFont="1" applyAlignment="1">
      <alignment/>
    </xf>
    <xf numFmtId="0" fontId="15" fillId="0" borderId="0" xfId="0" applyFont="1" applyAlignment="1">
      <alignment horizontal="justify" vertical="top"/>
    </xf>
    <xf numFmtId="0" fontId="16" fillId="0" borderId="0" xfId="0" applyFont="1" applyAlignment="1">
      <alignment horizontal="center"/>
    </xf>
    <xf numFmtId="0" fontId="16" fillId="0" borderId="0" xfId="0" applyFont="1" applyAlignment="1">
      <alignment horizontal="center"/>
    </xf>
    <xf numFmtId="0" fontId="5" fillId="0" borderId="0" xfId="0" applyFont="1" applyAlignment="1">
      <alignment/>
    </xf>
    <xf numFmtId="0" fontId="8" fillId="0" borderId="0" xfId="0" applyFont="1" applyBorder="1" applyAlignment="1">
      <alignment/>
    </xf>
    <xf numFmtId="0" fontId="0" fillId="0" borderId="0" xfId="0" applyBorder="1" applyAlignment="1">
      <alignment horizontal="center"/>
    </xf>
    <xf numFmtId="0" fontId="0" fillId="0" borderId="0" xfId="0" applyBorder="1" applyAlignment="1">
      <alignment horizontal="left"/>
    </xf>
    <xf numFmtId="0" fontId="8" fillId="0" borderId="0" xfId="0" applyFont="1" applyBorder="1" applyAlignment="1">
      <alignment horizontal="left"/>
    </xf>
    <xf numFmtId="0" fontId="5" fillId="0" borderId="0" xfId="0" applyFont="1" applyBorder="1" applyAlignment="1">
      <alignment horizontal="center"/>
    </xf>
    <xf numFmtId="0" fontId="17" fillId="0" borderId="14" xfId="0" applyFont="1" applyBorder="1" applyAlignment="1">
      <alignment horizontal="center" vertical="center"/>
    </xf>
    <xf numFmtId="0" fontId="17" fillId="0" borderId="10" xfId="0" applyFont="1" applyBorder="1" applyAlignment="1">
      <alignment horizontal="center" vertical="center"/>
    </xf>
    <xf numFmtId="0" fontId="2" fillId="0" borderId="14" xfId="0" applyFont="1" applyBorder="1" applyAlignment="1">
      <alignment horizontal="center"/>
    </xf>
    <xf numFmtId="0" fontId="2" fillId="0" borderId="14" xfId="0" applyFont="1" applyBorder="1" applyAlignment="1">
      <alignment horizontal="center" vertical="center"/>
    </xf>
    <xf numFmtId="0" fontId="2" fillId="0" borderId="10" xfId="0" applyFont="1" applyBorder="1" applyAlignment="1">
      <alignment horizontal="center" vertical="center"/>
    </xf>
    <xf numFmtId="0" fontId="2" fillId="0" borderId="14" xfId="0" applyFont="1" applyBorder="1" applyAlignment="1">
      <alignment horizontal="center" vertical="center"/>
    </xf>
    <xf numFmtId="0" fontId="2" fillId="0" borderId="10" xfId="0" applyFont="1" applyBorder="1" applyAlignment="1">
      <alignment horizontal="center" vertical="center"/>
    </xf>
    <xf numFmtId="0" fontId="2" fillId="0" borderId="14"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4" xfId="0" applyFont="1" applyBorder="1" applyAlignment="1">
      <alignment horizontal="center" wrapText="1"/>
    </xf>
    <xf numFmtId="0" fontId="0" fillId="0" borderId="0" xfId="0" applyFont="1" applyAlignment="1">
      <alignment/>
    </xf>
    <xf numFmtId="0" fontId="5" fillId="0" borderId="0" xfId="0" applyFont="1" applyAlignment="1">
      <alignment vertical="top"/>
    </xf>
    <xf numFmtId="0" fontId="2" fillId="0" borderId="0" xfId="0" applyFont="1" applyAlignment="1">
      <alignment/>
    </xf>
    <xf numFmtId="0" fontId="20" fillId="0" borderId="0" xfId="0" applyFont="1" applyAlignment="1">
      <alignment wrapText="1"/>
    </xf>
    <xf numFmtId="0" fontId="5" fillId="0" borderId="0" xfId="0" applyFont="1" applyAlignment="1">
      <alignment wrapText="1"/>
    </xf>
    <xf numFmtId="0" fontId="9" fillId="0" borderId="0" xfId="0" applyFont="1" applyAlignment="1">
      <alignment/>
    </xf>
    <xf numFmtId="0" fontId="5" fillId="0" borderId="0" xfId="0" applyFont="1" applyAlignment="1">
      <alignment/>
    </xf>
    <xf numFmtId="0" fontId="2" fillId="0" borderId="15" xfId="0" applyFont="1" applyBorder="1" applyAlignment="1">
      <alignment horizontal="center" vertical="top"/>
    </xf>
    <xf numFmtId="0" fontId="2" fillId="0" borderId="0" xfId="0" applyFont="1" applyBorder="1" applyAlignment="1">
      <alignment/>
    </xf>
    <xf numFmtId="0" fontId="3"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7" fillId="0" borderId="14" xfId="0" applyFont="1" applyBorder="1" applyAlignment="1">
      <alignment horizontal="center"/>
    </xf>
    <xf numFmtId="0" fontId="2" fillId="0" borderId="14" xfId="0" applyFont="1" applyBorder="1" applyAlignment="1">
      <alignment horizontal="center"/>
    </xf>
    <xf numFmtId="49" fontId="19" fillId="0" borderId="14" xfId="0" applyNumberFormat="1" applyFont="1" applyBorder="1" applyAlignment="1">
      <alignment horizontal="center" vertical="top"/>
    </xf>
    <xf numFmtId="0" fontId="2" fillId="0" borderId="15" xfId="0" applyFont="1" applyBorder="1" applyAlignment="1">
      <alignment horizontal="center"/>
    </xf>
    <xf numFmtId="49" fontId="2" fillId="0" borderId="14" xfId="0" applyNumberFormat="1" applyFont="1" applyBorder="1" applyAlignment="1">
      <alignment horizontal="center"/>
    </xf>
    <xf numFmtId="0" fontId="22" fillId="0" borderId="0" xfId="0" applyFont="1" applyAlignment="1">
      <alignment/>
    </xf>
    <xf numFmtId="0" fontId="14" fillId="0" borderId="0" xfId="0" applyFont="1" applyAlignment="1">
      <alignment/>
    </xf>
    <xf numFmtId="0" fontId="6" fillId="0" borderId="0" xfId="0" applyFont="1" applyAlignment="1">
      <alignment/>
    </xf>
    <xf numFmtId="0" fontId="24" fillId="0" borderId="0" xfId="0" applyFont="1" applyAlignment="1">
      <alignment horizontal="center"/>
    </xf>
    <xf numFmtId="0" fontId="6" fillId="0" borderId="0" xfId="0" applyFont="1" applyAlignment="1">
      <alignment horizontal="left"/>
    </xf>
    <xf numFmtId="0" fontId="6" fillId="0" borderId="0" xfId="0" applyFont="1" applyAlignment="1">
      <alignment horizontal="centerContinuous"/>
    </xf>
    <xf numFmtId="0" fontId="25" fillId="0" borderId="11" xfId="0" applyFont="1" applyBorder="1" applyAlignment="1">
      <alignment horizontal="center" wrapText="1"/>
    </xf>
    <xf numFmtId="0" fontId="25" fillId="0" borderId="16" xfId="0" applyFont="1" applyBorder="1" applyAlignment="1">
      <alignment horizontal="center"/>
    </xf>
    <xf numFmtId="0" fontId="0" fillId="0" borderId="15" xfId="0" applyFont="1" applyBorder="1" applyAlignment="1">
      <alignment horizontal="justify" vertical="justify" wrapText="1"/>
    </xf>
    <xf numFmtId="0" fontId="0" fillId="0" borderId="17" xfId="0" applyFont="1" applyBorder="1" applyAlignment="1">
      <alignment horizontal="justify" vertical="justify" wrapText="1"/>
    </xf>
    <xf numFmtId="0" fontId="14" fillId="0" borderId="0" xfId="0" applyFont="1" applyAlignment="1">
      <alignment/>
    </xf>
    <xf numFmtId="0" fontId="14" fillId="0" borderId="0" xfId="0" applyFont="1" applyAlignment="1">
      <alignment wrapText="1"/>
    </xf>
    <xf numFmtId="0" fontId="21" fillId="0" borderId="11" xfId="0" applyFont="1" applyBorder="1" applyAlignment="1">
      <alignment horizontal="center" vertical="center" wrapText="1"/>
    </xf>
    <xf numFmtId="0" fontId="21" fillId="0" borderId="16" xfId="0" applyFont="1" applyBorder="1" applyAlignment="1">
      <alignment horizontal="center" vertical="center"/>
    </xf>
    <xf numFmtId="49" fontId="18" fillId="0" borderId="14" xfId="0" applyNumberFormat="1" applyFont="1" applyBorder="1" applyAlignment="1">
      <alignment horizontal="center"/>
    </xf>
    <xf numFmtId="0" fontId="26" fillId="0" borderId="14" xfId="0" applyFont="1" applyBorder="1" applyAlignment="1">
      <alignment/>
    </xf>
    <xf numFmtId="0" fontId="22" fillId="0" borderId="0" xfId="0" applyFont="1" applyBorder="1" applyAlignment="1">
      <alignment horizontal="center" vertical="center"/>
    </xf>
    <xf numFmtId="0" fontId="22" fillId="0" borderId="0" xfId="0" applyFont="1" applyBorder="1" applyAlignment="1">
      <alignment horizontal="right"/>
    </xf>
    <xf numFmtId="0" fontId="27" fillId="0" borderId="14" xfId="0" applyFont="1" applyBorder="1" applyAlignment="1">
      <alignment vertical="top" wrapText="1"/>
    </xf>
    <xf numFmtId="0" fontId="10" fillId="0" borderId="14" xfId="0" applyFont="1" applyBorder="1" applyAlignment="1">
      <alignment horizontal="center" vertical="center"/>
    </xf>
    <xf numFmtId="0" fontId="10" fillId="0" borderId="10" xfId="0" applyFont="1" applyBorder="1" applyAlignment="1">
      <alignment horizontal="center" vertical="center"/>
    </xf>
    <xf numFmtId="0" fontId="2" fillId="0" borderId="10" xfId="0" applyFont="1" applyBorder="1" applyAlignment="1">
      <alignment horizontal="center"/>
    </xf>
    <xf numFmtId="0" fontId="26" fillId="0" borderId="14" xfId="0" applyFont="1" applyBorder="1" applyAlignment="1">
      <alignment vertical="top" wrapText="1"/>
    </xf>
    <xf numFmtId="0" fontId="26" fillId="0" borderId="14" xfId="0" applyFont="1" applyBorder="1" applyAlignment="1">
      <alignment/>
    </xf>
    <xf numFmtId="0" fontId="26" fillId="33" borderId="14" xfId="0" applyFont="1" applyFill="1" applyBorder="1" applyAlignment="1">
      <alignment vertical="top" wrapText="1"/>
    </xf>
    <xf numFmtId="0" fontId="2" fillId="0" borderId="14" xfId="0" applyFont="1" applyBorder="1" applyAlignment="1">
      <alignment horizontal="center" vertical="center" wrapText="1"/>
    </xf>
    <xf numFmtId="0" fontId="3" fillId="0" borderId="0" xfId="0" applyFont="1" applyBorder="1" applyAlignment="1">
      <alignment/>
    </xf>
    <xf numFmtId="0" fontId="12" fillId="0" borderId="0" xfId="0" applyFont="1" applyAlignment="1">
      <alignment horizontal="center" wrapText="1"/>
    </xf>
    <xf numFmtId="0" fontId="28" fillId="33" borderId="14" xfId="0" applyFont="1" applyFill="1" applyBorder="1" applyAlignment="1">
      <alignment vertical="top" wrapText="1"/>
    </xf>
    <xf numFmtId="0" fontId="28" fillId="0" borderId="14" xfId="0" applyFont="1" applyFill="1" applyBorder="1" applyAlignment="1">
      <alignment vertical="top" wrapText="1"/>
    </xf>
    <xf numFmtId="49" fontId="18" fillId="0" borderId="14" xfId="0" applyNumberFormat="1" applyFont="1" applyBorder="1" applyAlignment="1">
      <alignment horizontal="center" wrapText="1"/>
    </xf>
    <xf numFmtId="0" fontId="5" fillId="0" borderId="11" xfId="0" applyFont="1" applyBorder="1" applyAlignment="1">
      <alignment/>
    </xf>
    <xf numFmtId="0" fontId="5" fillId="0" borderId="18" xfId="0" applyFont="1" applyBorder="1" applyAlignment="1">
      <alignment/>
    </xf>
    <xf numFmtId="0" fontId="12" fillId="0" borderId="0" xfId="0" applyFont="1" applyAlignment="1">
      <alignment wrapText="1"/>
    </xf>
    <xf numFmtId="0" fontId="2" fillId="0" borderId="0" xfId="0" applyFont="1" applyBorder="1" applyAlignment="1">
      <alignment/>
    </xf>
    <xf numFmtId="0" fontId="12" fillId="0" borderId="12" xfId="0" applyFont="1" applyBorder="1" applyAlignment="1">
      <alignment vertical="top" wrapText="1"/>
    </xf>
    <xf numFmtId="2" fontId="23" fillId="33" borderId="12" xfId="0" applyNumberFormat="1" applyFont="1" applyFill="1" applyBorder="1" applyAlignment="1">
      <alignment horizontal="center" vertical="top" wrapText="1"/>
    </xf>
    <xf numFmtId="0" fontId="5" fillId="0" borderId="14" xfId="0" applyFont="1" applyBorder="1" applyAlignment="1">
      <alignment horizontal="center" vertical="center"/>
    </xf>
    <xf numFmtId="0" fontId="2" fillId="0" borderId="17" xfId="0" applyFont="1" applyBorder="1" applyAlignment="1">
      <alignment horizontal="center"/>
    </xf>
    <xf numFmtId="0" fontId="2" fillId="0" borderId="19" xfId="0" applyFont="1" applyBorder="1" applyAlignment="1">
      <alignment horizontal="center"/>
    </xf>
    <xf numFmtId="0" fontId="3" fillId="0" borderId="14" xfId="0" applyFont="1" applyBorder="1" applyAlignment="1">
      <alignment horizontal="center"/>
    </xf>
    <xf numFmtId="0" fontId="3" fillId="0" borderId="14" xfId="0" applyFont="1" applyBorder="1" applyAlignment="1">
      <alignment horizontal="center"/>
    </xf>
    <xf numFmtId="0" fontId="17" fillId="33" borderId="14" xfId="0" applyFont="1" applyFill="1" applyBorder="1" applyAlignment="1">
      <alignment horizontal="center"/>
    </xf>
    <xf numFmtId="0" fontId="2" fillId="0" borderId="0" xfId="0" applyFont="1" applyAlignment="1">
      <alignment vertical="top"/>
    </xf>
    <xf numFmtId="0" fontId="5" fillId="0" borderId="0" xfId="0" applyFont="1" applyAlignment="1">
      <alignment/>
    </xf>
    <xf numFmtId="0" fontId="5" fillId="0" borderId="0" xfId="0" applyFont="1" applyAlignment="1">
      <alignment vertical="top"/>
    </xf>
    <xf numFmtId="0" fontId="6" fillId="0" borderId="0" xfId="0" applyFont="1" applyAlignment="1">
      <alignment/>
    </xf>
    <xf numFmtId="0" fontId="5" fillId="0" borderId="0" xfId="0" applyFont="1" applyAlignment="1">
      <alignment/>
    </xf>
    <xf numFmtId="0" fontId="14" fillId="0" borderId="0" xfId="0" applyFont="1" applyAlignment="1">
      <alignment/>
    </xf>
    <xf numFmtId="0" fontId="14" fillId="0" borderId="0" xfId="0" applyFont="1" applyAlignment="1">
      <alignment horizontal="center"/>
    </xf>
    <xf numFmtId="0" fontId="2" fillId="33" borderId="14" xfId="0" applyFont="1" applyFill="1" applyBorder="1" applyAlignment="1">
      <alignment horizontal="center" vertical="center"/>
    </xf>
    <xf numFmtId="0" fontId="5" fillId="0" borderId="11" xfId="0" applyFont="1" applyBorder="1" applyAlignment="1">
      <alignment horizontal="center"/>
    </xf>
    <xf numFmtId="0" fontId="5" fillId="0" borderId="18" xfId="0" applyFont="1" applyBorder="1" applyAlignment="1">
      <alignment horizontal="center"/>
    </xf>
    <xf numFmtId="0" fontId="28" fillId="0" borderId="14" xfId="0" applyFont="1" applyBorder="1" applyAlignment="1">
      <alignment vertical="top" wrapText="1"/>
    </xf>
    <xf numFmtId="0" fontId="28" fillId="0" borderId="14" xfId="0" applyFont="1" applyBorder="1" applyAlignment="1">
      <alignment vertical="top" wrapText="1"/>
    </xf>
    <xf numFmtId="0" fontId="3" fillId="0" borderId="0" xfId="0" applyFont="1" applyAlignment="1">
      <alignment/>
    </xf>
    <xf numFmtId="0" fontId="31" fillId="0" borderId="0" xfId="0" applyFont="1" applyAlignment="1">
      <alignment horizontal="left"/>
    </xf>
    <xf numFmtId="0" fontId="32" fillId="0" borderId="0" xfId="0" applyFont="1" applyAlignment="1">
      <alignment horizontal="center"/>
    </xf>
    <xf numFmtId="0" fontId="30" fillId="0" borderId="0" xfId="0" applyFont="1" applyAlignment="1">
      <alignment horizontal="left"/>
    </xf>
    <xf numFmtId="0" fontId="30" fillId="0" borderId="0" xfId="0" applyFont="1" applyAlignment="1">
      <alignment horizontal="center"/>
    </xf>
    <xf numFmtId="0" fontId="30" fillId="0" borderId="0" xfId="0" applyFont="1" applyAlignment="1">
      <alignment horizontal="centerContinuous"/>
    </xf>
    <xf numFmtId="0" fontId="2" fillId="33" borderId="14" xfId="0" applyFont="1" applyFill="1" applyBorder="1" applyAlignment="1">
      <alignment horizontal="center" vertical="top"/>
    </xf>
    <xf numFmtId="0" fontId="2" fillId="33" borderId="20" xfId="0" applyFont="1" applyFill="1" applyBorder="1" applyAlignment="1">
      <alignment vertical="center"/>
    </xf>
    <xf numFmtId="0" fontId="2" fillId="33" borderId="14" xfId="0" applyFont="1" applyFill="1" applyBorder="1" applyAlignment="1">
      <alignment horizontal="center" vertical="top" wrapText="1"/>
    </xf>
    <xf numFmtId="0" fontId="2" fillId="33" borderId="10" xfId="0" applyFont="1" applyFill="1" applyBorder="1" applyAlignment="1">
      <alignment horizontal="center" vertical="top" wrapText="1"/>
    </xf>
    <xf numFmtId="0" fontId="2" fillId="33" borderId="14" xfId="0" applyFont="1" applyFill="1" applyBorder="1" applyAlignment="1">
      <alignment horizontal="center"/>
    </xf>
    <xf numFmtId="0" fontId="2" fillId="33" borderId="10" xfId="0" applyFont="1" applyFill="1" applyBorder="1" applyAlignment="1">
      <alignment horizontal="center" vertical="top"/>
    </xf>
    <xf numFmtId="0" fontId="3" fillId="0" borderId="15" xfId="0" applyFont="1" applyBorder="1" applyAlignment="1">
      <alignment horizontal="center" vertical="top"/>
    </xf>
    <xf numFmtId="0" fontId="3" fillId="0" borderId="14" xfId="0" applyFont="1" applyBorder="1" applyAlignment="1">
      <alignment horizontal="center" vertical="center"/>
    </xf>
    <xf numFmtId="0" fontId="3" fillId="0" borderId="10" xfId="0" applyFont="1" applyBorder="1" applyAlignment="1">
      <alignment horizontal="center" vertical="center"/>
    </xf>
    <xf numFmtId="0" fontId="3" fillId="33" borderId="14" xfId="0" applyFont="1" applyFill="1" applyBorder="1" applyAlignment="1">
      <alignment horizontal="center" vertical="center"/>
    </xf>
    <xf numFmtId="0" fontId="3" fillId="0" borderId="14" xfId="0" applyFont="1" applyBorder="1" applyAlignment="1">
      <alignment horizontal="center" vertical="center"/>
    </xf>
    <xf numFmtId="0" fontId="33" fillId="0" borderId="14" xfId="0" applyFont="1" applyBorder="1" applyAlignment="1">
      <alignment horizontal="center" vertical="center"/>
    </xf>
    <xf numFmtId="0" fontId="33" fillId="0" borderId="10" xfId="0" applyFont="1" applyBorder="1" applyAlignment="1">
      <alignment horizontal="center" vertical="center"/>
    </xf>
    <xf numFmtId="0" fontId="34" fillId="0" borderId="14" xfId="0" applyFont="1" applyBorder="1" applyAlignment="1">
      <alignment horizontal="center" vertical="center"/>
    </xf>
    <xf numFmtId="0" fontId="28" fillId="0" borderId="14" xfId="0" applyFont="1" applyBorder="1" applyAlignment="1">
      <alignment/>
    </xf>
    <xf numFmtId="0" fontId="34" fillId="0" borderId="10" xfId="0" applyFont="1" applyBorder="1" applyAlignment="1">
      <alignment horizontal="center" vertical="center"/>
    </xf>
    <xf numFmtId="0" fontId="37" fillId="0" borderId="14" xfId="0" applyFont="1" applyBorder="1" applyAlignment="1">
      <alignment/>
    </xf>
    <xf numFmtId="0" fontId="3" fillId="0" borderId="14" xfId="0" applyFont="1" applyBorder="1" applyAlignment="1">
      <alignment/>
    </xf>
    <xf numFmtId="0" fontId="3" fillId="33" borderId="14" xfId="0" applyFont="1" applyFill="1" applyBorder="1" applyAlignment="1">
      <alignment horizontal="center"/>
    </xf>
    <xf numFmtId="0" fontId="3" fillId="33" borderId="14" xfId="0" applyFont="1" applyFill="1" applyBorder="1" applyAlignment="1">
      <alignment/>
    </xf>
    <xf numFmtId="0" fontId="3" fillId="33" borderId="10" xfId="0" applyFont="1" applyFill="1" applyBorder="1" applyAlignment="1">
      <alignment horizontal="center"/>
    </xf>
    <xf numFmtId="0" fontId="30" fillId="0" borderId="14" xfId="0" applyFont="1" applyBorder="1" applyAlignment="1">
      <alignment horizontal="center" vertical="center"/>
    </xf>
    <xf numFmtId="0" fontId="3" fillId="0" borderId="15" xfId="0" applyFont="1" applyBorder="1" applyAlignment="1">
      <alignment horizontal="center" vertical="top"/>
    </xf>
    <xf numFmtId="0" fontId="30" fillId="0" borderId="11" xfId="0" applyFont="1" applyBorder="1" applyAlignment="1">
      <alignment horizontal="center" vertical="center"/>
    </xf>
    <xf numFmtId="0" fontId="30" fillId="0" borderId="18" xfId="0" applyFont="1" applyBorder="1" applyAlignment="1">
      <alignment horizontal="center" vertical="center"/>
    </xf>
    <xf numFmtId="0" fontId="2" fillId="0" borderId="15" xfId="0" applyFont="1" applyBorder="1" applyAlignment="1">
      <alignment horizontal="center" wrapText="1"/>
    </xf>
    <xf numFmtId="0" fontId="2" fillId="0" borderId="19" xfId="0" applyFont="1" applyBorder="1" applyAlignment="1">
      <alignment horizontal="center"/>
    </xf>
    <xf numFmtId="0" fontId="2" fillId="33" borderId="21" xfId="0" applyFont="1" applyFill="1" applyBorder="1" applyAlignment="1">
      <alignment horizontal="center"/>
    </xf>
    <xf numFmtId="0" fontId="2" fillId="0" borderId="0" xfId="0" applyFont="1" applyFill="1" applyBorder="1" applyAlignment="1">
      <alignment/>
    </xf>
    <xf numFmtId="0" fontId="12" fillId="0" borderId="14" xfId="0" applyFont="1" applyBorder="1" applyAlignment="1">
      <alignment horizontal="center" vertical="top" wrapText="1"/>
    </xf>
    <xf numFmtId="0" fontId="12" fillId="0" borderId="14" xfId="0" applyFont="1" applyBorder="1" applyAlignment="1">
      <alignment horizontal="justify" vertical="top" wrapText="1"/>
    </xf>
    <xf numFmtId="0" fontId="23" fillId="0" borderId="14" xfId="0" applyFont="1" applyBorder="1" applyAlignment="1">
      <alignment horizontal="left" vertical="top" wrapText="1"/>
    </xf>
    <xf numFmtId="0" fontId="2" fillId="0" borderId="17" xfId="0" applyFont="1" applyFill="1" applyBorder="1" applyAlignment="1">
      <alignment horizontal="center" vertical="center"/>
    </xf>
    <xf numFmtId="0" fontId="12" fillId="0" borderId="19" xfId="0" applyFont="1" applyFill="1" applyBorder="1" applyAlignment="1">
      <alignment horizontal="justify" vertical="top" wrapText="1"/>
    </xf>
    <xf numFmtId="0" fontId="2" fillId="33" borderId="19" xfId="0" applyFont="1" applyFill="1" applyBorder="1" applyAlignment="1">
      <alignment horizontal="center" vertical="center"/>
    </xf>
    <xf numFmtId="10" fontId="2" fillId="33" borderId="19" xfId="0" applyNumberFormat="1" applyFont="1" applyFill="1" applyBorder="1" applyAlignment="1">
      <alignment horizontal="center" vertical="center"/>
    </xf>
    <xf numFmtId="10" fontId="12" fillId="0" borderId="19" xfId="0" applyNumberFormat="1" applyFont="1" applyBorder="1" applyAlignment="1">
      <alignment horizontal="center" vertical="center"/>
    </xf>
    <xf numFmtId="0" fontId="2" fillId="0" borderId="0" xfId="0" applyFont="1" applyBorder="1" applyAlignment="1">
      <alignment horizontal="center" vertical="center"/>
    </xf>
    <xf numFmtId="0" fontId="12" fillId="0" borderId="0" xfId="0" applyFont="1" applyBorder="1" applyAlignment="1">
      <alignment horizontal="justify" vertical="top" wrapText="1"/>
    </xf>
    <xf numFmtId="2" fontId="12" fillId="0" borderId="0" xfId="0" applyNumberFormat="1" applyFont="1" applyBorder="1" applyAlignment="1">
      <alignment horizontal="center" vertical="top" wrapText="1"/>
    </xf>
    <xf numFmtId="10" fontId="12" fillId="0" borderId="14" xfId="0" applyNumberFormat="1" applyFont="1" applyBorder="1" applyAlignment="1">
      <alignment horizontal="center" vertical="top" wrapText="1"/>
    </xf>
    <xf numFmtId="0" fontId="2" fillId="0" borderId="14" xfId="0" applyFont="1" applyFill="1" applyBorder="1" applyAlignment="1">
      <alignment/>
    </xf>
    <xf numFmtId="10" fontId="2" fillId="0" borderId="0" xfId="0" applyNumberFormat="1" applyFont="1" applyAlignment="1">
      <alignment/>
    </xf>
    <xf numFmtId="0" fontId="2" fillId="0" borderId="14" xfId="0" applyFont="1" applyFill="1" applyBorder="1" applyAlignment="1">
      <alignment horizontal="center"/>
    </xf>
    <xf numFmtId="0" fontId="2" fillId="0" borderId="11" xfId="0" applyFont="1" applyBorder="1" applyAlignment="1">
      <alignment horizontal="center"/>
    </xf>
    <xf numFmtId="0" fontId="2" fillId="0" borderId="15" xfId="0" applyFont="1" applyBorder="1" applyAlignment="1">
      <alignment horizontal="center"/>
    </xf>
    <xf numFmtId="0" fontId="2" fillId="0" borderId="14" xfId="0" applyFont="1" applyBorder="1" applyAlignment="1">
      <alignment/>
    </xf>
    <xf numFmtId="0" fontId="2" fillId="0" borderId="22" xfId="0" applyFont="1" applyBorder="1" applyAlignment="1">
      <alignment horizontal="center"/>
    </xf>
    <xf numFmtId="0" fontId="2" fillId="0" borderId="20" xfId="0" applyFont="1" applyBorder="1" applyAlignment="1">
      <alignment/>
    </xf>
    <xf numFmtId="0" fontId="2" fillId="0" borderId="20" xfId="0" applyFont="1" applyBorder="1" applyAlignment="1">
      <alignment horizontal="center"/>
    </xf>
    <xf numFmtId="0" fontId="2" fillId="0" borderId="17" xfId="0" applyFont="1" applyBorder="1" applyAlignment="1">
      <alignment horizontal="center"/>
    </xf>
    <xf numFmtId="0" fontId="5" fillId="0" borderId="19" xfId="0" applyFont="1" applyBorder="1" applyAlignment="1">
      <alignment horizontal="left"/>
    </xf>
    <xf numFmtId="0" fontId="5" fillId="0" borderId="0" xfId="0" applyFont="1" applyAlignment="1">
      <alignment wrapText="1"/>
    </xf>
    <xf numFmtId="0" fontId="35" fillId="0" borderId="0" xfId="0" applyFont="1" applyAlignment="1">
      <alignment/>
    </xf>
    <xf numFmtId="0" fontId="36" fillId="0" borderId="0" xfId="0" applyFont="1" applyAlignment="1">
      <alignment horizontal="justify" vertical="center"/>
    </xf>
    <xf numFmtId="0" fontId="2" fillId="0" borderId="11" xfId="0" applyFont="1" applyBorder="1" applyAlignment="1">
      <alignment horizontal="center" vertical="center" wrapText="1"/>
    </xf>
    <xf numFmtId="0" fontId="6" fillId="0" borderId="0" xfId="0" applyFont="1" applyAlignment="1">
      <alignment/>
    </xf>
    <xf numFmtId="0" fontId="5" fillId="0" borderId="0" xfId="0" applyFont="1" applyAlignment="1">
      <alignment horizontal="center" vertical="top"/>
    </xf>
    <xf numFmtId="0" fontId="38" fillId="0" borderId="0" xfId="0" applyFont="1" applyAlignment="1">
      <alignment/>
    </xf>
    <xf numFmtId="0" fontId="0" fillId="0" borderId="12" xfId="0" applyFont="1" applyBorder="1" applyAlignment="1">
      <alignment/>
    </xf>
    <xf numFmtId="0" fontId="39" fillId="0" borderId="0" xfId="0" applyFont="1" applyAlignment="1">
      <alignment horizontal="center"/>
    </xf>
    <xf numFmtId="0" fontId="3" fillId="0" borderId="23" xfId="0" applyFont="1" applyBorder="1" applyAlignment="1">
      <alignment vertical="center"/>
    </xf>
    <xf numFmtId="0" fontId="3" fillId="0" borderId="24" xfId="0" applyFont="1" applyBorder="1" applyAlignment="1">
      <alignment vertical="center"/>
    </xf>
    <xf numFmtId="0" fontId="3" fillId="0" borderId="25" xfId="0" applyFont="1" applyBorder="1" applyAlignment="1">
      <alignment vertical="center"/>
    </xf>
    <xf numFmtId="0" fontId="0" fillId="0" borderId="0" xfId="0" applyFont="1" applyBorder="1" applyAlignment="1">
      <alignment/>
    </xf>
    <xf numFmtId="0" fontId="2" fillId="0" borderId="0" xfId="0" applyFont="1" applyBorder="1" applyAlignment="1">
      <alignment horizontal="center"/>
    </xf>
    <xf numFmtId="0" fontId="2" fillId="0" borderId="18" xfId="0" applyFont="1" applyBorder="1" applyAlignment="1">
      <alignment horizontal="center"/>
    </xf>
    <xf numFmtId="0" fontId="23" fillId="0" borderId="14" xfId="0" applyFont="1" applyBorder="1" applyAlignment="1">
      <alignment horizontal="center" vertical="top" wrapText="1"/>
    </xf>
    <xf numFmtId="1" fontId="12" fillId="0" borderId="10" xfId="0" applyNumberFormat="1" applyFont="1" applyBorder="1" applyAlignment="1">
      <alignment horizontal="center" vertical="center"/>
    </xf>
    <xf numFmtId="0" fontId="23" fillId="0" borderId="18" xfId="0" applyFont="1" applyBorder="1" applyAlignment="1">
      <alignment horizontal="center" vertical="top" wrapText="1"/>
    </xf>
    <xf numFmtId="0" fontId="2" fillId="0" borderId="15" xfId="0" applyFont="1" applyBorder="1" applyAlignment="1">
      <alignment horizontal="center" vertical="center"/>
    </xf>
    <xf numFmtId="10" fontId="12" fillId="0" borderId="14" xfId="0" applyNumberFormat="1" applyFont="1" applyBorder="1" applyAlignment="1">
      <alignment horizontal="center" vertical="center" wrapText="1"/>
    </xf>
    <xf numFmtId="1" fontId="12" fillId="0" borderId="14" xfId="0" applyNumberFormat="1" applyFont="1" applyBorder="1" applyAlignment="1">
      <alignment horizontal="center" vertical="center"/>
    </xf>
    <xf numFmtId="10" fontId="12" fillId="0" borderId="14" xfId="0" applyNumberFormat="1" applyFont="1" applyBorder="1" applyAlignment="1">
      <alignment horizontal="center" vertical="center"/>
    </xf>
    <xf numFmtId="1" fontId="12" fillId="0" borderId="19" xfId="0" applyNumberFormat="1" applyFont="1" applyBorder="1" applyAlignment="1">
      <alignment horizontal="center" vertical="center"/>
    </xf>
    <xf numFmtId="0" fontId="0" fillId="0" borderId="20" xfId="0" applyBorder="1" applyAlignment="1">
      <alignment/>
    </xf>
    <xf numFmtId="0" fontId="2" fillId="34" borderId="20"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28" fillId="0" borderId="14" xfId="0" applyFont="1" applyBorder="1" applyAlignment="1">
      <alignment/>
    </xf>
    <xf numFmtId="0" fontId="28" fillId="33" borderId="14" xfId="0" applyFont="1" applyFill="1" applyBorder="1" applyAlignment="1">
      <alignment vertical="top" wrapText="1"/>
    </xf>
    <xf numFmtId="0" fontId="28" fillId="0" borderId="14" xfId="0" applyFont="1" applyBorder="1" applyAlignment="1">
      <alignment horizontal="left" vertical="center" wrapText="1"/>
    </xf>
    <xf numFmtId="10" fontId="12" fillId="33" borderId="14" xfId="0" applyNumberFormat="1" applyFont="1" applyFill="1" applyBorder="1" applyAlignment="1">
      <alignment horizontal="center" vertical="top" wrapText="1"/>
    </xf>
    <xf numFmtId="49" fontId="12" fillId="0" borderId="21" xfId="0" applyNumberFormat="1" applyFont="1" applyBorder="1" applyAlignment="1">
      <alignment horizontal="center" vertical="center"/>
    </xf>
    <xf numFmtId="0" fontId="12" fillId="33" borderId="0" xfId="0" applyFont="1" applyFill="1" applyBorder="1" applyAlignment="1">
      <alignment horizontal="center" vertical="top" wrapText="1"/>
    </xf>
    <xf numFmtId="10" fontId="2" fillId="33" borderId="10" xfId="0" applyNumberFormat="1" applyFont="1" applyFill="1" applyBorder="1" applyAlignment="1">
      <alignment horizontal="center"/>
    </xf>
    <xf numFmtId="0" fontId="10" fillId="33" borderId="14" xfId="0" applyFont="1" applyFill="1" applyBorder="1" applyAlignment="1">
      <alignment horizontal="center" vertical="center"/>
    </xf>
    <xf numFmtId="0" fontId="2" fillId="33" borderId="20" xfId="0" applyFont="1" applyFill="1" applyBorder="1" applyAlignment="1">
      <alignment horizontal="center"/>
    </xf>
    <xf numFmtId="10" fontId="2" fillId="33" borderId="26" xfId="0" applyNumberFormat="1" applyFont="1" applyFill="1" applyBorder="1" applyAlignment="1">
      <alignment horizontal="center"/>
    </xf>
    <xf numFmtId="0" fontId="2" fillId="33" borderId="19" xfId="0" applyFont="1" applyFill="1" applyBorder="1" applyAlignment="1">
      <alignment horizontal="center"/>
    </xf>
    <xf numFmtId="9" fontId="2" fillId="33" borderId="21" xfId="0" applyNumberFormat="1" applyFont="1" applyFill="1" applyBorder="1" applyAlignment="1">
      <alignment horizontal="center"/>
    </xf>
    <xf numFmtId="0" fontId="23" fillId="0" borderId="14" xfId="0" applyFont="1" applyBorder="1" applyAlignment="1">
      <alignment horizontal="center" vertical="center" wrapText="1"/>
    </xf>
    <xf numFmtId="0" fontId="9" fillId="0" borderId="0" xfId="0" applyFont="1" applyBorder="1" applyAlignment="1">
      <alignment horizontal="center" vertical="center" wrapText="1"/>
    </xf>
    <xf numFmtId="0" fontId="30" fillId="0" borderId="0" xfId="0" applyFont="1" applyBorder="1" applyAlignment="1">
      <alignment horizontal="center" vertical="center"/>
    </xf>
    <xf numFmtId="0" fontId="30" fillId="33" borderId="0" xfId="0" applyFont="1" applyFill="1" applyBorder="1" applyAlignment="1">
      <alignment horizontal="center" vertical="center"/>
    </xf>
    <xf numFmtId="0" fontId="30" fillId="33" borderId="14" xfId="0" applyFont="1" applyFill="1" applyBorder="1" applyAlignment="1">
      <alignment horizontal="center" vertical="center"/>
    </xf>
    <xf numFmtId="0" fontId="5" fillId="0" borderId="14" xfId="0" applyFont="1" applyBorder="1" applyAlignment="1">
      <alignment horizontal="left"/>
    </xf>
    <xf numFmtId="0" fontId="40" fillId="0" borderId="20" xfId="0" applyFont="1" applyBorder="1" applyAlignment="1">
      <alignment horizontal="center" vertical="center"/>
    </xf>
    <xf numFmtId="0" fontId="38" fillId="0" borderId="0" xfId="0" applyFont="1" applyAlignment="1">
      <alignment/>
    </xf>
    <xf numFmtId="0" fontId="39" fillId="0" borderId="15" xfId="0" applyFont="1" applyBorder="1" applyAlignment="1">
      <alignment horizontal="center" vertical="top"/>
    </xf>
    <xf numFmtId="0" fontId="39" fillId="0" borderId="14" xfId="0" applyFont="1" applyBorder="1" applyAlignment="1">
      <alignment horizontal="center" vertical="center"/>
    </xf>
    <xf numFmtId="0" fontId="39" fillId="0" borderId="10" xfId="0" applyFont="1" applyBorder="1" applyAlignment="1">
      <alignment horizontal="center" vertical="center"/>
    </xf>
    <xf numFmtId="0" fontId="39" fillId="0" borderId="0" xfId="0" applyFont="1" applyAlignment="1">
      <alignment/>
    </xf>
    <xf numFmtId="0" fontId="38" fillId="0" borderId="20" xfId="0" applyFont="1" applyBorder="1" applyAlignment="1">
      <alignment/>
    </xf>
    <xf numFmtId="0" fontId="40" fillId="0" borderId="26" xfId="0" applyFont="1" applyBorder="1" applyAlignment="1">
      <alignment horizontal="center" vertical="center"/>
    </xf>
    <xf numFmtId="0" fontId="2" fillId="0" borderId="25" xfId="0" applyFont="1" applyFill="1" applyBorder="1" applyAlignment="1">
      <alignment horizontal="center" vertical="center" wrapText="1"/>
    </xf>
    <xf numFmtId="0" fontId="2" fillId="0" borderId="25" xfId="0" applyFont="1" applyBorder="1" applyAlignment="1">
      <alignment horizontal="center" vertical="center"/>
    </xf>
    <xf numFmtId="0" fontId="2" fillId="0" borderId="14" xfId="0" applyFont="1" applyBorder="1" applyAlignment="1">
      <alignment vertical="center"/>
    </xf>
    <xf numFmtId="0" fontId="40" fillId="0" borderId="14" xfId="0" applyFont="1" applyBorder="1" applyAlignment="1">
      <alignment horizontal="center" vertical="center"/>
    </xf>
    <xf numFmtId="0" fontId="3" fillId="0" borderId="20" xfId="0" applyFont="1" applyBorder="1" applyAlignment="1">
      <alignment horizontal="center" vertical="center"/>
    </xf>
    <xf numFmtId="0" fontId="3" fillId="0" borderId="20" xfId="0" applyFont="1" applyBorder="1" applyAlignment="1">
      <alignment horizontal="center" vertical="center"/>
    </xf>
    <xf numFmtId="0" fontId="38" fillId="0" borderId="14" xfId="0" applyFont="1" applyBorder="1" applyAlignment="1">
      <alignment/>
    </xf>
    <xf numFmtId="0" fontId="3" fillId="0" borderId="20" xfId="0" applyFont="1" applyBorder="1" applyAlignment="1">
      <alignment vertical="center"/>
    </xf>
    <xf numFmtId="0" fontId="10" fillId="0" borderId="23" xfId="0" applyFont="1" applyBorder="1" applyAlignment="1">
      <alignment horizontal="center" vertical="center"/>
    </xf>
    <xf numFmtId="0" fontId="10" fillId="0" borderId="25" xfId="0" applyFont="1" applyBorder="1" applyAlignment="1">
      <alignment horizontal="center" vertical="center"/>
    </xf>
    <xf numFmtId="0" fontId="10" fillId="0" borderId="24" xfId="0" applyFont="1" applyBorder="1" applyAlignment="1">
      <alignment horizontal="center" vertical="center"/>
    </xf>
    <xf numFmtId="0" fontId="40" fillId="0" borderId="10" xfId="0" applyFont="1" applyBorder="1" applyAlignment="1">
      <alignment horizontal="center" vertical="center"/>
    </xf>
    <xf numFmtId="0" fontId="3" fillId="0" borderId="26" xfId="0" applyFont="1" applyBorder="1" applyAlignment="1">
      <alignment horizontal="center" vertical="center"/>
    </xf>
    <xf numFmtId="0" fontId="3" fillId="35" borderId="14" xfId="0" applyFont="1" applyFill="1" applyBorder="1" applyAlignment="1">
      <alignment horizontal="center" vertical="center"/>
    </xf>
    <xf numFmtId="0" fontId="0" fillId="35" borderId="0" xfId="0" applyFill="1" applyAlignment="1">
      <alignment/>
    </xf>
    <xf numFmtId="0" fontId="3" fillId="36" borderId="14" xfId="0" applyFont="1" applyFill="1" applyBorder="1" applyAlignment="1">
      <alignment horizontal="center" vertical="center"/>
    </xf>
    <xf numFmtId="0" fontId="2" fillId="37" borderId="14" xfId="0" applyFont="1" applyFill="1" applyBorder="1" applyAlignment="1">
      <alignment horizontal="center" vertical="center"/>
    </xf>
    <xf numFmtId="0" fontId="0" fillId="37" borderId="0" xfId="0" applyFill="1" applyAlignment="1">
      <alignment/>
    </xf>
    <xf numFmtId="0" fontId="0" fillId="38" borderId="0" xfId="0" applyFill="1" applyAlignment="1">
      <alignment/>
    </xf>
    <xf numFmtId="0" fontId="6" fillId="35" borderId="0" xfId="0" applyFont="1" applyFill="1" applyAlignment="1">
      <alignment/>
    </xf>
    <xf numFmtId="0" fontId="0" fillId="36" borderId="0" xfId="0" applyFill="1" applyAlignment="1">
      <alignment/>
    </xf>
    <xf numFmtId="0" fontId="3" fillId="0" borderId="0" xfId="0" applyFont="1" applyBorder="1" applyAlignment="1">
      <alignment horizontal="left"/>
    </xf>
    <xf numFmtId="49" fontId="19" fillId="0" borderId="14" xfId="0" applyNumberFormat="1" applyFont="1" applyBorder="1" applyAlignment="1">
      <alignment horizontal="center" vertical="top" wrapText="1"/>
    </xf>
    <xf numFmtId="0" fontId="2" fillId="0" borderId="27" xfId="0" applyFont="1" applyBorder="1" applyAlignment="1">
      <alignment horizontal="center" vertical="center"/>
    </xf>
    <xf numFmtId="0" fontId="28" fillId="0" borderId="14" xfId="0" applyFont="1" applyBorder="1" applyAlignment="1">
      <alignment vertical="center" wrapText="1"/>
    </xf>
    <xf numFmtId="0" fontId="2" fillId="0" borderId="10" xfId="0" applyFont="1" applyFill="1" applyBorder="1" applyAlignment="1">
      <alignment horizontal="center"/>
    </xf>
    <xf numFmtId="0" fontId="2" fillId="0" borderId="17" xfId="0" applyFont="1" applyBorder="1" applyAlignment="1">
      <alignment vertical="top"/>
    </xf>
    <xf numFmtId="0" fontId="12" fillId="0" borderId="19" xfId="0" applyFont="1" applyBorder="1" applyAlignment="1">
      <alignment wrapText="1"/>
    </xf>
    <xf numFmtId="0" fontId="23" fillId="0" borderId="19" xfId="0" applyFont="1" applyBorder="1" applyAlignment="1">
      <alignment horizontal="center" vertical="top" wrapText="1"/>
    </xf>
    <xf numFmtId="10" fontId="12" fillId="0" borderId="19" xfId="0" applyNumberFormat="1" applyFont="1" applyBorder="1" applyAlignment="1">
      <alignment horizontal="center" vertical="top" wrapText="1"/>
    </xf>
    <xf numFmtId="2" fontId="12" fillId="0" borderId="19" xfId="0" applyNumberFormat="1" applyFont="1" applyBorder="1" applyAlignment="1">
      <alignment horizontal="center" vertical="top" wrapText="1"/>
    </xf>
    <xf numFmtId="0" fontId="2" fillId="33" borderId="19" xfId="0" applyFont="1" applyFill="1" applyBorder="1" applyAlignment="1">
      <alignment horizontal="center" vertical="top"/>
    </xf>
    <xf numFmtId="0" fontId="2" fillId="33" borderId="19" xfId="0" applyFont="1" applyFill="1" applyBorder="1" applyAlignment="1">
      <alignment horizontal="center"/>
    </xf>
    <xf numFmtId="0" fontId="2" fillId="0" borderId="21" xfId="0" applyFont="1" applyBorder="1" applyAlignment="1">
      <alignment horizontal="center" vertical="top"/>
    </xf>
    <xf numFmtId="0" fontId="23" fillId="0" borderId="18" xfId="0" applyFont="1" applyBorder="1" applyAlignment="1">
      <alignment horizontal="center" vertical="center" wrapText="1"/>
    </xf>
    <xf numFmtId="0" fontId="23" fillId="0" borderId="14" xfId="0" applyFont="1" applyBorder="1" applyAlignment="1">
      <alignment horizontal="center" vertical="center"/>
    </xf>
    <xf numFmtId="0" fontId="80" fillId="0" borderId="0" xfId="0" applyFont="1" applyAlignment="1">
      <alignment/>
    </xf>
    <xf numFmtId="0" fontId="2" fillId="0" borderId="28" xfId="0" applyFont="1" applyBorder="1" applyAlignment="1">
      <alignment horizontal="center" vertical="center"/>
    </xf>
    <xf numFmtId="0" fontId="5" fillId="0" borderId="28" xfId="0" applyFont="1" applyBorder="1" applyAlignment="1">
      <alignment horizontal="center" vertical="center"/>
    </xf>
    <xf numFmtId="0" fontId="5" fillId="0" borderId="28" xfId="0" applyFont="1" applyBorder="1" applyAlignment="1">
      <alignment horizontal="center" vertical="center"/>
    </xf>
    <xf numFmtId="0" fontId="9" fillId="0" borderId="28" xfId="0" applyFont="1" applyBorder="1" applyAlignment="1">
      <alignment horizontal="center" vertical="center" wrapText="1"/>
    </xf>
    <xf numFmtId="0" fontId="81" fillId="0" borderId="14" xfId="0" applyFont="1" applyBorder="1" applyAlignment="1">
      <alignment vertical="top" wrapText="1"/>
    </xf>
    <xf numFmtId="0" fontId="82" fillId="0" borderId="14" xfId="0" applyFont="1" applyBorder="1" applyAlignment="1">
      <alignment horizontal="center" vertical="center"/>
    </xf>
    <xf numFmtId="0" fontId="83" fillId="0" borderId="14" xfId="0" applyFont="1" applyBorder="1" applyAlignment="1">
      <alignment horizontal="center" vertical="center"/>
    </xf>
    <xf numFmtId="0" fontId="83" fillId="0" borderId="14" xfId="0" applyFont="1" applyBorder="1" applyAlignment="1">
      <alignment horizontal="center"/>
    </xf>
    <xf numFmtId="0" fontId="83" fillId="0" borderId="14" xfId="0" applyFont="1" applyBorder="1" applyAlignment="1">
      <alignment horizontal="center" vertical="center"/>
    </xf>
    <xf numFmtId="0" fontId="84" fillId="39" borderId="14" xfId="0" applyFont="1" applyFill="1" applyBorder="1" applyAlignment="1">
      <alignment wrapText="1"/>
    </xf>
    <xf numFmtId="0" fontId="83" fillId="39" borderId="14" xfId="0" applyFont="1" applyFill="1" applyBorder="1" applyAlignment="1">
      <alignment horizontal="center"/>
    </xf>
    <xf numFmtId="0" fontId="83" fillId="0" borderId="10" xfId="0" applyFont="1" applyBorder="1" applyAlignment="1">
      <alignment horizontal="center"/>
    </xf>
    <xf numFmtId="0" fontId="83" fillId="0" borderId="10" xfId="0" applyFont="1" applyBorder="1" applyAlignment="1">
      <alignment horizontal="center" vertical="center"/>
    </xf>
    <xf numFmtId="0" fontId="81" fillId="0" borderId="14" xfId="0" applyFont="1" applyBorder="1" applyAlignment="1">
      <alignment vertical="center" wrapText="1"/>
    </xf>
    <xf numFmtId="0" fontId="82" fillId="0" borderId="14" xfId="0" applyFont="1" applyBorder="1" applyAlignment="1">
      <alignment horizontal="center" vertical="center"/>
    </xf>
    <xf numFmtId="0" fontId="82" fillId="0" borderId="10" xfId="0" applyFont="1" applyBorder="1" applyAlignment="1">
      <alignment horizontal="center" vertical="center"/>
    </xf>
    <xf numFmtId="0" fontId="34" fillId="0" borderId="20" xfId="0" applyFont="1" applyBorder="1" applyAlignment="1">
      <alignment horizontal="center" vertical="center"/>
    </xf>
    <xf numFmtId="0" fontId="80" fillId="35" borderId="0" xfId="0" applyFont="1" applyFill="1" applyAlignment="1">
      <alignment/>
    </xf>
    <xf numFmtId="0" fontId="17" fillId="0" borderId="0" xfId="0" applyFont="1" applyAlignment="1">
      <alignment horizontal="center" vertical="center"/>
    </xf>
    <xf numFmtId="0" fontId="0" fillId="0" borderId="14" xfId="0" applyBorder="1" applyAlignment="1">
      <alignment/>
    </xf>
    <xf numFmtId="0" fontId="10" fillId="0" borderId="0" xfId="0" applyFont="1" applyAlignment="1">
      <alignment horizontal="center" vertical="center"/>
    </xf>
    <xf numFmtId="0" fontId="3"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0" fontId="83" fillId="0" borderId="15" xfId="0" applyFont="1" applyBorder="1" applyAlignment="1">
      <alignment horizontal="center" vertical="top"/>
    </xf>
    <xf numFmtId="0" fontId="5" fillId="0" borderId="0" xfId="0" applyFont="1" applyAlignment="1">
      <alignment horizontal="center" wrapText="1"/>
    </xf>
    <xf numFmtId="0" fontId="81" fillId="35" borderId="14" xfId="0" applyFont="1" applyFill="1" applyBorder="1" applyAlignment="1">
      <alignment vertical="top" wrapText="1"/>
    </xf>
    <xf numFmtId="0" fontId="84" fillId="35" borderId="14" xfId="0" applyFont="1" applyFill="1" applyBorder="1" applyAlignment="1">
      <alignment vertical="top" wrapText="1"/>
    </xf>
    <xf numFmtId="0" fontId="5" fillId="0" borderId="0" xfId="0" applyFont="1" applyFill="1" applyAlignment="1">
      <alignment horizontal="center" vertical="top" wrapText="1"/>
    </xf>
    <xf numFmtId="0" fontId="5" fillId="0" borderId="0" xfId="0" applyFont="1" applyFill="1" applyAlignment="1">
      <alignment horizontal="center" wrapText="1"/>
    </xf>
    <xf numFmtId="0" fontId="5" fillId="0" borderId="0" xfId="0" applyFont="1" applyBorder="1" applyAlignment="1">
      <alignment/>
    </xf>
    <xf numFmtId="0" fontId="42" fillId="35" borderId="14" xfId="0" applyFont="1" applyFill="1" applyBorder="1" applyAlignment="1">
      <alignment vertical="top" wrapText="1"/>
    </xf>
    <xf numFmtId="0" fontId="12" fillId="0" borderId="14" xfId="0" applyFont="1" applyBorder="1" applyAlignment="1">
      <alignment horizontal="left" wrapText="1"/>
    </xf>
    <xf numFmtId="0" fontId="12" fillId="0" borderId="14" xfId="0" applyFont="1" applyBorder="1" applyAlignment="1">
      <alignment horizontal="center" wrapText="1"/>
    </xf>
    <xf numFmtId="10" fontId="12" fillId="0" borderId="14" xfId="0" applyNumberFormat="1" applyFont="1" applyBorder="1" applyAlignment="1">
      <alignment horizontal="center" wrapText="1"/>
    </xf>
    <xf numFmtId="0" fontId="2" fillId="0" borderId="14" xfId="0" applyFont="1" applyFill="1" applyBorder="1" applyAlignment="1">
      <alignment/>
    </xf>
    <xf numFmtId="0" fontId="28" fillId="39" borderId="14" xfId="0" applyFont="1" applyFill="1" applyBorder="1" applyAlignment="1">
      <alignment vertical="top" wrapText="1"/>
    </xf>
    <xf numFmtId="0" fontId="26" fillId="39" borderId="14" xfId="0" applyFont="1" applyFill="1" applyBorder="1" applyAlignment="1">
      <alignment vertical="top" wrapText="1"/>
    </xf>
    <xf numFmtId="0" fontId="26" fillId="39" borderId="14" xfId="0" applyFont="1" applyFill="1" applyBorder="1" applyAlignment="1">
      <alignment wrapText="1"/>
    </xf>
    <xf numFmtId="0" fontId="2" fillId="39" borderId="14" xfId="0" applyFont="1" applyFill="1" applyBorder="1" applyAlignment="1">
      <alignment horizontal="center" vertical="center"/>
    </xf>
    <xf numFmtId="0" fontId="28" fillId="0" borderId="14" xfId="0" applyFont="1" applyBorder="1" applyAlignment="1">
      <alignment vertical="center" wrapText="1"/>
    </xf>
    <xf numFmtId="0" fontId="3" fillId="0" borderId="14" xfId="0" applyFont="1" applyBorder="1" applyAlignment="1">
      <alignment/>
    </xf>
    <xf numFmtId="0" fontId="13" fillId="0" borderId="0" xfId="0" applyFont="1" applyAlignment="1">
      <alignment horizontal="center" vertical="center"/>
    </xf>
    <xf numFmtId="0" fontId="39" fillId="0" borderId="14" xfId="0" applyFont="1" applyBorder="1" applyAlignment="1">
      <alignment horizontal="center" vertical="center"/>
    </xf>
    <xf numFmtId="0" fontId="39" fillId="0" borderId="10" xfId="0" applyFont="1" applyBorder="1" applyAlignment="1">
      <alignment horizontal="center" vertical="center"/>
    </xf>
    <xf numFmtId="0" fontId="10" fillId="0" borderId="14" xfId="0" applyFont="1" applyBorder="1" applyAlignment="1">
      <alignment horizontal="center" vertical="center"/>
    </xf>
    <xf numFmtId="0" fontId="10" fillId="33" borderId="14" xfId="0" applyFont="1" applyFill="1" applyBorder="1" applyAlignment="1">
      <alignment horizontal="center" vertical="center"/>
    </xf>
    <xf numFmtId="0" fontId="2" fillId="0" borderId="14" xfId="0" applyFont="1" applyBorder="1" applyAlignment="1">
      <alignment horizontal="center" vertical="center"/>
    </xf>
    <xf numFmtId="0" fontId="3" fillId="0" borderId="1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18" fillId="0" borderId="14" xfId="0" applyFont="1" applyFill="1" applyBorder="1" applyAlignment="1">
      <alignment horizontal="center" vertical="center" wrapText="1"/>
    </xf>
    <xf numFmtId="0" fontId="18" fillId="0" borderId="14" xfId="0" applyFont="1" applyBorder="1" applyAlignment="1">
      <alignment horizontal="center"/>
    </xf>
    <xf numFmtId="0" fontId="2" fillId="0" borderId="18"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5" fillId="0" borderId="14" xfId="0" applyFont="1" applyBorder="1" applyAlignment="1">
      <alignment horizontal="center" vertical="center"/>
    </xf>
    <xf numFmtId="0" fontId="5" fillId="0" borderId="19" xfId="0" applyFont="1" applyBorder="1" applyAlignment="1">
      <alignment horizontal="center" vertical="center"/>
    </xf>
    <xf numFmtId="0" fontId="9" fillId="0" borderId="14" xfId="0" applyFont="1" applyBorder="1" applyAlignment="1">
      <alignment horizontal="center" vertical="center" wrapText="1"/>
    </xf>
    <xf numFmtId="0" fontId="2" fillId="0" borderId="14" xfId="0" applyFont="1" applyBorder="1" applyAlignment="1">
      <alignment horizontal="center" vertical="center" wrapText="1"/>
    </xf>
    <xf numFmtId="0" fontId="5" fillId="0" borderId="10" xfId="0" applyFont="1" applyBorder="1" applyAlignment="1">
      <alignment horizontal="center" vertical="center"/>
    </xf>
    <xf numFmtId="0" fontId="5" fillId="0" borderId="21" xfId="0" applyFont="1" applyBorder="1" applyAlignment="1">
      <alignment horizontal="center" vertical="center"/>
    </xf>
    <xf numFmtId="0" fontId="5" fillId="0" borderId="19" xfId="0" applyFont="1" applyBorder="1" applyAlignment="1">
      <alignment horizontal="center" vertical="center"/>
    </xf>
    <xf numFmtId="0" fontId="2" fillId="0" borderId="14"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4" xfId="0" applyBorder="1" applyAlignment="1">
      <alignment horizontal="center" vertical="center" wrapText="1"/>
    </xf>
    <xf numFmtId="0" fontId="3" fillId="0" borderId="14" xfId="0" applyFont="1" applyFill="1" applyBorder="1" applyAlignment="1">
      <alignment horizontal="center" vertical="center" wrapText="1"/>
    </xf>
    <xf numFmtId="0" fontId="5" fillId="0" borderId="18" xfId="0" applyFont="1" applyBorder="1" applyAlignment="1">
      <alignment horizontal="center" vertical="center"/>
    </xf>
    <xf numFmtId="0" fontId="5" fillId="0" borderId="16" xfId="0" applyFont="1" applyBorder="1" applyAlignment="1">
      <alignment horizontal="center" vertical="center"/>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4" xfId="0" applyFont="1" applyBorder="1" applyAlignment="1">
      <alignment horizontal="center"/>
    </xf>
    <xf numFmtId="0" fontId="5" fillId="0" borderId="17" xfId="0" applyFont="1" applyBorder="1" applyAlignment="1">
      <alignment horizontal="center"/>
    </xf>
    <xf numFmtId="0" fontId="5" fillId="0" borderId="19" xfId="0" applyFont="1" applyBorder="1" applyAlignment="1">
      <alignment horizontal="center"/>
    </xf>
    <xf numFmtId="0" fontId="6" fillId="0" borderId="12" xfId="0" applyFont="1" applyBorder="1" applyAlignment="1">
      <alignment horizontal="center" vertical="center"/>
    </xf>
    <xf numFmtId="0" fontId="2" fillId="0" borderId="15" xfId="0" applyFont="1" applyBorder="1" applyAlignment="1">
      <alignment horizontal="center" vertical="center"/>
    </xf>
    <xf numFmtId="0" fontId="2" fillId="0" borderId="14" xfId="0" applyFont="1" applyBorder="1" applyAlignment="1">
      <alignment horizontal="center" vertical="center"/>
    </xf>
    <xf numFmtId="0" fontId="2" fillId="0" borderId="17" xfId="0" applyFont="1" applyBorder="1" applyAlignment="1">
      <alignment horizontal="center" vertical="center"/>
    </xf>
    <xf numFmtId="0" fontId="2" fillId="0" borderId="19" xfId="0" applyFont="1" applyBorder="1" applyAlignment="1">
      <alignment horizontal="center" vertical="center"/>
    </xf>
    <xf numFmtId="0" fontId="2" fillId="0" borderId="11"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5" fillId="0" borderId="0" xfId="0" applyFont="1" applyAlignment="1">
      <alignment horizontal="left"/>
    </xf>
    <xf numFmtId="0" fontId="5" fillId="0" borderId="0" xfId="0" applyFont="1" applyAlignment="1">
      <alignment horizontal="left"/>
    </xf>
    <xf numFmtId="0" fontId="5" fillId="0" borderId="0" xfId="0" applyFont="1" applyAlignment="1">
      <alignment/>
    </xf>
    <xf numFmtId="0" fontId="5" fillId="0" borderId="0" xfId="0" applyFont="1" applyAlignment="1">
      <alignment/>
    </xf>
    <xf numFmtId="0" fontId="9" fillId="0" borderId="0" xfId="0" applyFont="1" applyAlignment="1">
      <alignment horizontal="left"/>
    </xf>
    <xf numFmtId="0" fontId="6" fillId="33" borderId="0" xfId="0" applyFont="1" applyFill="1" applyAlignment="1">
      <alignment horizontal="center"/>
    </xf>
    <xf numFmtId="0" fontId="20" fillId="0" borderId="0" xfId="0" applyFont="1" applyAlignment="1">
      <alignment horizontal="left" wrapText="1"/>
    </xf>
    <xf numFmtId="0" fontId="5" fillId="0" borderId="0" xfId="0" applyFont="1" applyAlignment="1">
      <alignment horizontal="center" vertical="top"/>
    </xf>
    <xf numFmtId="0" fontId="5" fillId="0" borderId="0" xfId="0" applyFont="1" applyAlignment="1">
      <alignment horizontal="center"/>
    </xf>
    <xf numFmtId="0" fontId="5" fillId="0" borderId="0" xfId="0" applyFont="1" applyAlignment="1">
      <alignment horizontal="center"/>
    </xf>
    <xf numFmtId="0" fontId="5" fillId="0" borderId="0" xfId="0" applyFont="1" applyAlignment="1">
      <alignment horizontal="center" vertical="top" wrapText="1"/>
    </xf>
    <xf numFmtId="0" fontId="5" fillId="33" borderId="0" xfId="0" applyFont="1" applyFill="1" applyAlignment="1">
      <alignment horizontal="center"/>
    </xf>
    <xf numFmtId="0" fontId="22" fillId="0" borderId="18"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5" fillId="0" borderId="10" xfId="0" applyFont="1" applyBorder="1" applyAlignment="1">
      <alignment horizontal="center" vertical="center"/>
    </xf>
    <xf numFmtId="0" fontId="5" fillId="0" borderId="21" xfId="0" applyFont="1" applyBorder="1" applyAlignment="1">
      <alignment horizontal="center" vertical="center"/>
    </xf>
    <xf numFmtId="0" fontId="2" fillId="0" borderId="19" xfId="0" applyFont="1" applyBorder="1" applyAlignment="1">
      <alignment horizontal="center" vertical="center"/>
    </xf>
    <xf numFmtId="0" fontId="5" fillId="0" borderId="14" xfId="0" applyFont="1" applyBorder="1" applyAlignment="1">
      <alignment horizontal="center" vertical="center"/>
    </xf>
    <xf numFmtId="0" fontId="22" fillId="0" borderId="18"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2" fillId="33" borderId="18" xfId="0" applyFont="1" applyFill="1" applyBorder="1" applyAlignment="1">
      <alignment horizontal="center" vertical="center"/>
    </xf>
    <xf numFmtId="0" fontId="2" fillId="33" borderId="19" xfId="0" applyFont="1" applyFill="1" applyBorder="1" applyAlignment="1">
      <alignment horizontal="center" vertical="center"/>
    </xf>
    <xf numFmtId="0" fontId="5" fillId="0" borderId="31" xfId="0" applyFont="1" applyBorder="1" applyAlignment="1">
      <alignment horizontal="center"/>
    </xf>
    <xf numFmtId="0" fontId="5" fillId="0" borderId="32" xfId="0" applyFont="1" applyBorder="1" applyAlignment="1">
      <alignment horizontal="center"/>
    </xf>
    <xf numFmtId="0" fontId="5" fillId="0" borderId="33" xfId="0" applyFont="1" applyBorder="1" applyAlignment="1">
      <alignment horizontal="center"/>
    </xf>
    <xf numFmtId="0" fontId="5" fillId="0" borderId="34" xfId="0" applyFont="1" applyBorder="1" applyAlignment="1">
      <alignment horizontal="center" vertical="center"/>
    </xf>
    <xf numFmtId="0" fontId="18" fillId="0" borderId="10" xfId="0" applyFont="1" applyFill="1" applyBorder="1" applyAlignment="1">
      <alignment horizontal="center" vertical="center" wrapText="1"/>
    </xf>
    <xf numFmtId="0" fontId="18" fillId="0" borderId="14" xfId="0" applyFont="1" applyBorder="1" applyAlignment="1">
      <alignment horizontal="center" vertical="center" wrapText="1"/>
    </xf>
    <xf numFmtId="1" fontId="2" fillId="0" borderId="14" xfId="0" applyNumberFormat="1" applyFont="1" applyBorder="1" applyAlignment="1">
      <alignment horizontal="center" vertical="center"/>
    </xf>
    <xf numFmtId="1" fontId="2" fillId="0" borderId="19" xfId="0" applyNumberFormat="1" applyFont="1" applyBorder="1" applyAlignment="1">
      <alignment horizontal="center" vertical="center"/>
    </xf>
    <xf numFmtId="0" fontId="5" fillId="33" borderId="18" xfId="0" applyFont="1" applyFill="1" applyBorder="1" applyAlignment="1">
      <alignment horizontal="center" vertical="center"/>
    </xf>
    <xf numFmtId="0" fontId="5" fillId="33" borderId="19" xfId="0" applyFont="1" applyFill="1" applyBorder="1" applyAlignment="1">
      <alignment horizontal="center" vertical="center"/>
    </xf>
    <xf numFmtId="0" fontId="2" fillId="0" borderId="16" xfId="0" applyFont="1" applyFill="1" applyBorder="1" applyAlignment="1">
      <alignment horizontal="center" vertical="center" wrapText="1"/>
    </xf>
    <xf numFmtId="0" fontId="10" fillId="0" borderId="10" xfId="0" applyFont="1" applyBorder="1" applyAlignment="1">
      <alignment horizontal="center" vertical="center"/>
    </xf>
    <xf numFmtId="0" fontId="2" fillId="0" borderId="14" xfId="0" applyFont="1" applyBorder="1" applyAlignment="1">
      <alignment horizontal="center" vertical="center" wrapText="1"/>
    </xf>
    <xf numFmtId="0" fontId="31" fillId="0" borderId="0" xfId="0" applyFont="1" applyAlignment="1">
      <alignment horizontal="left"/>
    </xf>
    <xf numFmtId="0" fontId="30" fillId="0" borderId="0" xfId="0" applyFont="1" applyAlignment="1">
      <alignment horizontal="left"/>
    </xf>
    <xf numFmtId="0" fontId="30" fillId="0" borderId="0" xfId="0" applyFont="1" applyAlignment="1">
      <alignment/>
    </xf>
    <xf numFmtId="0" fontId="30" fillId="0" borderId="0" xfId="0" applyFont="1" applyAlignment="1">
      <alignment horizontal="center"/>
    </xf>
    <xf numFmtId="0" fontId="14" fillId="33" borderId="0" xfId="0" applyFont="1" applyFill="1" applyAlignment="1">
      <alignment horizontal="center"/>
    </xf>
    <xf numFmtId="0" fontId="18" fillId="0" borderId="11" xfId="0" applyFont="1" applyFill="1" applyBorder="1" applyAlignment="1">
      <alignment horizontal="center" vertical="center" wrapText="1"/>
    </xf>
    <xf numFmtId="0" fontId="18" fillId="0" borderId="15"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18" fillId="0" borderId="14" xfId="0" applyFont="1" applyFill="1" applyBorder="1" applyAlignment="1">
      <alignment horizontal="center" vertical="center" wrapText="1"/>
    </xf>
    <xf numFmtId="0" fontId="18" fillId="0" borderId="14" xfId="0" applyFont="1" applyBorder="1" applyAlignment="1">
      <alignment horizontal="center"/>
    </xf>
    <xf numFmtId="0" fontId="5" fillId="0" borderId="0" xfId="0" applyFont="1" applyAlignment="1">
      <alignment horizontal="center" wrapText="1"/>
    </xf>
    <xf numFmtId="0" fontId="2" fillId="33" borderId="14" xfId="0" applyFont="1" applyFill="1" applyBorder="1" applyAlignment="1">
      <alignment horizontal="center" vertical="center"/>
    </xf>
    <xf numFmtId="0" fontId="2" fillId="0" borderId="10" xfId="0" applyFont="1" applyBorder="1" applyAlignment="1">
      <alignment horizontal="center" vertical="center"/>
    </xf>
    <xf numFmtId="0" fontId="3" fillId="0" borderId="10" xfId="0" applyFont="1" applyFill="1" applyBorder="1" applyAlignment="1">
      <alignment horizontal="center" vertical="center" wrapText="1"/>
    </xf>
    <xf numFmtId="1" fontId="3" fillId="0" borderId="14" xfId="0" applyNumberFormat="1" applyFont="1" applyBorder="1" applyAlignment="1">
      <alignment horizontal="center" vertical="center"/>
    </xf>
    <xf numFmtId="1" fontId="3" fillId="0" borderId="19" xfId="0" applyNumberFormat="1" applyFont="1" applyBorder="1" applyAlignment="1">
      <alignment horizontal="center" vertical="center"/>
    </xf>
    <xf numFmtId="0" fontId="34" fillId="0" borderId="26" xfId="0" applyFont="1" applyBorder="1" applyAlignment="1">
      <alignment horizontal="center" vertical="center"/>
    </xf>
    <xf numFmtId="0" fontId="34" fillId="0" borderId="35" xfId="0" applyFont="1" applyBorder="1" applyAlignment="1">
      <alignment horizontal="center" vertical="center"/>
    </xf>
    <xf numFmtId="0" fontId="34" fillId="0" borderId="20" xfId="0" applyFont="1" applyBorder="1" applyAlignment="1">
      <alignment horizontal="center" vertical="center"/>
    </xf>
    <xf numFmtId="0" fontId="0" fillId="0" borderId="36" xfId="0" applyFont="1" applyBorder="1" applyAlignment="1">
      <alignment horizontal="center" vertical="center"/>
    </xf>
    <xf numFmtId="0" fontId="34" fillId="0" borderId="36" xfId="0" applyFont="1" applyBorder="1" applyAlignment="1">
      <alignment horizontal="center" vertical="center"/>
    </xf>
    <xf numFmtId="0" fontId="0" fillId="0" borderId="20" xfId="0" applyFont="1" applyBorder="1" applyAlignment="1">
      <alignment/>
    </xf>
    <xf numFmtId="0" fontId="0" fillId="0" borderId="36" xfId="0" applyFont="1" applyBorder="1" applyAlignment="1">
      <alignment/>
    </xf>
    <xf numFmtId="0" fontId="3" fillId="0" borderId="14" xfId="0" applyFont="1" applyBorder="1" applyAlignment="1">
      <alignment horizontal="center" vertical="center"/>
    </xf>
    <xf numFmtId="0" fontId="34" fillId="0" borderId="10" xfId="0" applyFont="1" applyBorder="1" applyAlignment="1">
      <alignment horizontal="center" vertical="center"/>
    </xf>
    <xf numFmtId="0" fontId="3" fillId="0" borderId="18" xfId="0" applyFont="1" applyFill="1" applyBorder="1" applyAlignment="1">
      <alignment horizontal="center" vertical="center" wrapText="1"/>
    </xf>
    <xf numFmtId="0" fontId="3" fillId="0" borderId="14" xfId="0" applyFont="1" applyBorder="1" applyAlignment="1">
      <alignment horizontal="center"/>
    </xf>
    <xf numFmtId="0" fontId="34" fillId="0" borderId="14" xfId="0" applyFont="1" applyBorder="1" applyAlignment="1">
      <alignment horizontal="center" vertical="center"/>
    </xf>
    <xf numFmtId="0" fontId="30" fillId="0" borderId="17" xfId="0" applyFont="1" applyBorder="1" applyAlignment="1">
      <alignment horizontal="center" vertical="center"/>
    </xf>
    <xf numFmtId="0" fontId="30" fillId="0" borderId="19"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7" xfId="0" applyFont="1" applyBorder="1" applyAlignment="1">
      <alignment horizontal="center" vertical="center"/>
    </xf>
    <xf numFmtId="0" fontId="3" fillId="0" borderId="19" xfId="0" applyFont="1" applyBorder="1" applyAlignment="1">
      <alignment horizontal="center" vertical="center"/>
    </xf>
    <xf numFmtId="0" fontId="30" fillId="0" borderId="14" xfId="0" applyFont="1" applyBorder="1" applyAlignment="1">
      <alignment horizontal="center" vertical="center"/>
    </xf>
    <xf numFmtId="0" fontId="31" fillId="0" borderId="14" xfId="0" applyFont="1" applyBorder="1" applyAlignment="1">
      <alignment horizontal="center" vertical="center" wrapText="1"/>
    </xf>
    <xf numFmtId="0" fontId="31" fillId="0" borderId="19" xfId="0" applyFont="1" applyBorder="1" applyAlignment="1">
      <alignment horizontal="center" vertical="center" wrapText="1"/>
    </xf>
    <xf numFmtId="0" fontId="30" fillId="0" borderId="19" xfId="0" applyFont="1" applyBorder="1" applyAlignment="1">
      <alignment horizontal="center" vertical="center"/>
    </xf>
    <xf numFmtId="0" fontId="30" fillId="0" borderId="10" xfId="0" applyFont="1" applyBorder="1" applyAlignment="1">
      <alignment horizontal="center" vertical="center"/>
    </xf>
    <xf numFmtId="0" fontId="30" fillId="0" borderId="21" xfId="0" applyFont="1" applyBorder="1" applyAlignment="1">
      <alignment horizontal="center" vertical="center"/>
    </xf>
    <xf numFmtId="0" fontId="14" fillId="0" borderId="12" xfId="0" applyFont="1" applyBorder="1" applyAlignment="1">
      <alignment horizontal="center" vertical="center"/>
    </xf>
    <xf numFmtId="0" fontId="30" fillId="0" borderId="18" xfId="0" applyFont="1" applyBorder="1" applyAlignment="1">
      <alignment horizontal="center" vertical="center"/>
    </xf>
    <xf numFmtId="0" fontId="3" fillId="0" borderId="10" xfId="0" applyFont="1" applyBorder="1" applyAlignment="1">
      <alignment horizontal="center" vertical="center"/>
    </xf>
    <xf numFmtId="0" fontId="30" fillId="0" borderId="16" xfId="0" applyFont="1" applyBorder="1" applyAlignment="1">
      <alignment horizontal="center" vertical="center"/>
    </xf>
    <xf numFmtId="0" fontId="5" fillId="0" borderId="0" xfId="0" applyFont="1" applyAlignment="1">
      <alignment horizontal="center" vertical="top" wrapText="1"/>
    </xf>
    <xf numFmtId="1" fontId="30" fillId="33" borderId="18" xfId="0" applyNumberFormat="1" applyFont="1" applyFill="1" applyBorder="1" applyAlignment="1">
      <alignment horizontal="center" vertical="center"/>
    </xf>
    <xf numFmtId="0" fontId="30" fillId="33" borderId="19" xfId="0" applyFont="1" applyFill="1" applyBorder="1" applyAlignment="1">
      <alignment horizontal="center" vertical="center"/>
    </xf>
    <xf numFmtId="0" fontId="30" fillId="0" borderId="23" xfId="0" applyFont="1" applyBorder="1" applyAlignment="1">
      <alignment horizontal="center" vertical="center"/>
    </xf>
    <xf numFmtId="0" fontId="0" fillId="0" borderId="25" xfId="0" applyBorder="1" applyAlignment="1">
      <alignment horizontal="center" vertical="center"/>
    </xf>
    <xf numFmtId="0" fontId="5" fillId="0" borderId="0" xfId="0" applyFont="1" applyAlignment="1">
      <alignment horizontal="center" vertical="top"/>
    </xf>
    <xf numFmtId="0" fontId="30" fillId="33" borderId="18" xfId="0" applyFont="1" applyFill="1" applyBorder="1" applyAlignment="1">
      <alignment horizontal="center" vertical="center"/>
    </xf>
    <xf numFmtId="0" fontId="2" fillId="0" borderId="18" xfId="0" applyFont="1" applyBorder="1" applyAlignment="1">
      <alignment horizontal="center" vertical="center" wrapText="1"/>
    </xf>
    <xf numFmtId="0" fontId="2" fillId="0" borderId="18" xfId="0" applyFont="1" applyBorder="1" applyAlignment="1">
      <alignment/>
    </xf>
    <xf numFmtId="0" fontId="2" fillId="0" borderId="18" xfId="0" applyFont="1" applyBorder="1" applyAlignment="1">
      <alignment horizontal="center" vertical="center"/>
    </xf>
    <xf numFmtId="0" fontId="2" fillId="0" borderId="16" xfId="0" applyFont="1" applyBorder="1" applyAlignment="1">
      <alignment horizontal="center" vertical="center" wrapText="1"/>
    </xf>
    <xf numFmtId="0" fontId="2" fillId="0" borderId="0" xfId="0" applyFont="1" applyAlignment="1">
      <alignment horizontal="left" wrapText="1"/>
    </xf>
    <xf numFmtId="0" fontId="2" fillId="0" borderId="0" xfId="0" applyFont="1" applyAlignment="1">
      <alignment horizontal="left" wrapText="1"/>
    </xf>
    <xf numFmtId="0" fontId="5" fillId="0" borderId="11" xfId="0" applyFont="1" applyBorder="1" applyAlignment="1">
      <alignment horizontal="center" vertical="center" wrapText="1"/>
    </xf>
    <xf numFmtId="0" fontId="5" fillId="0" borderId="15"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18" xfId="0" applyFont="1" applyBorder="1" applyAlignment="1">
      <alignment horizontal="center" vertical="top" wrapText="1"/>
    </xf>
    <xf numFmtId="0" fontId="23" fillId="0" borderId="14" xfId="0" applyFont="1" applyBorder="1" applyAlignment="1">
      <alignment horizontal="center" vertical="top" wrapText="1"/>
    </xf>
    <xf numFmtId="2" fontId="23" fillId="0" borderId="18" xfId="0" applyNumberFormat="1" applyFont="1" applyBorder="1" applyAlignment="1">
      <alignment horizontal="center" vertical="center" wrapText="1"/>
    </xf>
    <xf numFmtId="2" fontId="23" fillId="0" borderId="14" xfId="0" applyNumberFormat="1" applyFont="1" applyBorder="1" applyAlignment="1">
      <alignment horizontal="center" vertical="center" wrapText="1"/>
    </xf>
    <xf numFmtId="2" fontId="23" fillId="0" borderId="16" xfId="0" applyNumberFormat="1" applyFont="1" applyBorder="1" applyAlignment="1">
      <alignment horizontal="center" vertical="center" wrapText="1"/>
    </xf>
    <xf numFmtId="2" fontId="23" fillId="0" borderId="10" xfId="0" applyNumberFormat="1" applyFont="1" applyBorder="1" applyAlignment="1">
      <alignment horizontal="center" vertical="center" wrapText="1"/>
    </xf>
    <xf numFmtId="0" fontId="2" fillId="0" borderId="15" xfId="0" applyFont="1" applyBorder="1" applyAlignment="1">
      <alignment horizontal="center" vertical="center"/>
    </xf>
    <xf numFmtId="10" fontId="12" fillId="0" borderId="14" xfId="0" applyNumberFormat="1" applyFont="1" applyBorder="1" applyAlignment="1">
      <alignment horizontal="center" vertical="center" wrapText="1"/>
    </xf>
    <xf numFmtId="1" fontId="12" fillId="0" borderId="14" xfId="0" applyNumberFormat="1" applyFont="1" applyBorder="1" applyAlignment="1">
      <alignment horizontal="center" vertical="center"/>
    </xf>
    <xf numFmtId="10" fontId="12" fillId="0" borderId="14" xfId="0" applyNumberFormat="1" applyFont="1" applyBorder="1" applyAlignment="1">
      <alignment horizontal="center" vertical="center"/>
    </xf>
    <xf numFmtId="1" fontId="12" fillId="0" borderId="10" xfId="0" applyNumberFormat="1" applyFont="1" applyBorder="1" applyAlignment="1">
      <alignment horizontal="center" vertical="center"/>
    </xf>
    <xf numFmtId="1" fontId="23" fillId="0" borderId="14" xfId="0" applyNumberFormat="1" applyFont="1" applyBorder="1" applyAlignment="1">
      <alignment horizontal="center" vertical="center"/>
    </xf>
    <xf numFmtId="1" fontId="12" fillId="0" borderId="19" xfId="0" applyNumberFormat="1" applyFont="1" applyBorder="1" applyAlignment="1">
      <alignment horizontal="center" vertical="center"/>
    </xf>
    <xf numFmtId="0" fontId="23" fillId="0" borderId="18" xfId="0" applyFont="1" applyBorder="1" applyAlignment="1">
      <alignment horizontal="center" vertical="center"/>
    </xf>
    <xf numFmtId="0" fontId="3" fillId="0" borderId="0" xfId="0" applyFont="1" applyBorder="1" applyAlignment="1">
      <alignment horizontal="center"/>
    </xf>
    <xf numFmtId="0" fontId="2" fillId="0" borderId="18" xfId="0" applyFont="1" applyBorder="1" applyAlignment="1">
      <alignment horizontal="center"/>
    </xf>
    <xf numFmtId="0" fontId="2" fillId="0" borderId="16" xfId="0" applyFont="1" applyBorder="1" applyAlignment="1">
      <alignment horizontal="center"/>
    </xf>
    <xf numFmtId="0" fontId="5" fillId="0" borderId="0" xfId="0" applyFont="1" applyFill="1" applyAlignment="1">
      <alignment horizontal="center" wrapText="1"/>
    </xf>
    <xf numFmtId="0" fontId="5" fillId="0" borderId="0" xfId="0" applyFont="1" applyFill="1" applyAlignment="1">
      <alignment horizontal="center" vertical="top" wrapText="1"/>
    </xf>
    <xf numFmtId="0" fontId="5" fillId="0" borderId="0" xfId="0" applyFont="1" applyAlignment="1">
      <alignment horizontal="center" wrapText="1"/>
    </xf>
    <xf numFmtId="0" fontId="0" fillId="0" borderId="10" xfId="0" applyFont="1" applyBorder="1" applyAlignment="1">
      <alignment horizontal="justify" vertical="justify" wrapText="1"/>
    </xf>
    <xf numFmtId="0" fontId="0" fillId="0" borderId="21" xfId="0" applyFont="1" applyBorder="1" applyAlignment="1">
      <alignment horizontal="justify" vertical="justify" wrapText="1"/>
    </xf>
    <xf numFmtId="0" fontId="6" fillId="0" borderId="0" xfId="0" applyFont="1" applyAlignment="1">
      <alignment horizontal="center"/>
    </xf>
    <xf numFmtId="0" fontId="6" fillId="0" borderId="0" xfId="0" applyFont="1" applyAlignment="1">
      <alignment/>
    </xf>
    <xf numFmtId="0" fontId="4"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70"/>
  <sheetViews>
    <sheetView zoomScale="115" zoomScaleNormal="115" zoomScalePageLayoutView="0" workbookViewId="0" topLeftCell="A10">
      <selection activeCell="A34" sqref="A34"/>
    </sheetView>
  </sheetViews>
  <sheetFormatPr defaultColWidth="9.140625" defaultRowHeight="12.75"/>
  <cols>
    <col min="1" max="1" width="33.28125" style="0" bestFit="1" customWidth="1"/>
    <col min="2" max="2" width="4.7109375" style="0" hidden="1" customWidth="1"/>
    <col min="3" max="3" width="9.140625" style="0" hidden="1" customWidth="1"/>
    <col min="42" max="42" width="0.2890625" style="0" hidden="1" customWidth="1"/>
    <col min="43" max="48" width="9.140625" style="0" hidden="1" customWidth="1"/>
  </cols>
  <sheetData>
    <row r="1" ht="12.75">
      <c r="A1" s="46" t="s">
        <v>66</v>
      </c>
    </row>
    <row r="2" ht="12.75">
      <c r="A2" s="16" t="s">
        <v>74</v>
      </c>
    </row>
    <row r="3" spans="2:3" ht="12.75">
      <c r="B3" s="46"/>
      <c r="C3" s="46"/>
    </row>
    <row r="4" spans="2:3" ht="12.75">
      <c r="B4" s="16"/>
      <c r="C4" s="16"/>
    </row>
    <row r="5" spans="1:3" ht="12.75">
      <c r="A5" s="35"/>
      <c r="B5" s="18"/>
      <c r="C5" s="18"/>
    </row>
    <row r="6" spans="1:3" ht="12.75">
      <c r="A6" s="35"/>
      <c r="B6" s="18"/>
      <c r="C6" s="18"/>
    </row>
    <row r="7" spans="1:3" ht="12.75">
      <c r="A7" s="35"/>
      <c r="B7" s="18"/>
      <c r="C7" s="18"/>
    </row>
    <row r="8" spans="1:3" ht="12.75">
      <c r="A8" s="35"/>
      <c r="B8" s="18"/>
      <c r="C8" s="18"/>
    </row>
    <row r="9" spans="1:3" ht="12.75">
      <c r="A9" s="35"/>
      <c r="B9" s="18"/>
      <c r="C9" s="18"/>
    </row>
    <row r="10" spans="1:3" ht="12.75">
      <c r="A10" s="35"/>
      <c r="B10" s="18"/>
      <c r="C10" s="18"/>
    </row>
    <row r="11" spans="1:3" ht="12.75">
      <c r="A11" s="35"/>
      <c r="B11" s="18"/>
      <c r="C11" s="18"/>
    </row>
    <row r="12" spans="1:3" ht="12.75">
      <c r="A12" s="35"/>
      <c r="B12" s="18"/>
      <c r="C12" s="18"/>
    </row>
    <row r="13" spans="1:3" ht="12.75">
      <c r="A13" s="35"/>
      <c r="B13" s="18"/>
      <c r="C13" s="18"/>
    </row>
    <row r="14" spans="1:3" ht="12.75">
      <c r="A14" s="35"/>
      <c r="B14" s="18"/>
      <c r="C14" s="18"/>
    </row>
    <row r="15" spans="1:3" ht="12.75">
      <c r="A15" s="35"/>
      <c r="B15" s="18"/>
      <c r="C15" s="18"/>
    </row>
    <row r="16" spans="1:10" ht="18" customHeight="1">
      <c r="A16" s="325" t="s">
        <v>26</v>
      </c>
      <c r="B16" s="325"/>
      <c r="C16" s="325"/>
      <c r="D16" s="325"/>
      <c r="E16" s="325"/>
      <c r="F16" s="325"/>
      <c r="G16" s="325"/>
      <c r="H16" s="325"/>
      <c r="I16" s="325"/>
      <c r="J16" s="325"/>
    </row>
    <row r="17" spans="1:3" ht="14.25" customHeight="1">
      <c r="A17" s="39"/>
      <c r="B17" s="39"/>
      <c r="C17" s="39"/>
    </row>
    <row r="18" spans="1:3" ht="14.25" customHeight="1">
      <c r="A18" s="39"/>
      <c r="B18" s="39"/>
      <c r="C18" s="39"/>
    </row>
    <row r="19" spans="1:3" ht="14.25" customHeight="1">
      <c r="A19" s="39"/>
      <c r="B19" s="39"/>
      <c r="C19" s="39"/>
    </row>
    <row r="20" spans="1:3" ht="14.25" customHeight="1">
      <c r="A20" s="39"/>
      <c r="B20" s="39"/>
      <c r="C20" s="39"/>
    </row>
    <row r="21" spans="1:3" ht="14.25" customHeight="1">
      <c r="A21" s="39"/>
      <c r="B21" s="39"/>
      <c r="C21" s="39"/>
    </row>
    <row r="22" spans="1:3" ht="14.25" customHeight="1">
      <c r="A22" s="39"/>
      <c r="B22" s="39"/>
      <c r="C22" s="39"/>
    </row>
    <row r="23" spans="1:3" ht="14.25" customHeight="1">
      <c r="A23" s="39"/>
      <c r="B23" s="39"/>
      <c r="C23" s="39"/>
    </row>
    <row r="24" spans="1:3" ht="12.75">
      <c r="A24" s="17"/>
      <c r="B24" s="17"/>
      <c r="C24" s="17"/>
    </row>
    <row r="25" spans="1:3" ht="12.75">
      <c r="A25" s="17" t="s">
        <v>70</v>
      </c>
      <c r="B25" s="28"/>
      <c r="C25" s="28"/>
    </row>
    <row r="26" spans="1:3" ht="12.75">
      <c r="A26" s="17" t="s">
        <v>352</v>
      </c>
      <c r="B26" s="17"/>
      <c r="C26" s="17"/>
    </row>
    <row r="27" spans="1:3" ht="12.75">
      <c r="A27" s="17" t="s">
        <v>72</v>
      </c>
      <c r="B27" s="17"/>
      <c r="C27" s="17"/>
    </row>
    <row r="28" spans="1:3" ht="12.75">
      <c r="A28" s="17" t="s">
        <v>73</v>
      </c>
      <c r="B28" s="17"/>
      <c r="C28" s="17"/>
    </row>
    <row r="29" spans="1:3" ht="12.75">
      <c r="A29" s="25" t="s">
        <v>364</v>
      </c>
      <c r="B29" s="28"/>
      <c r="C29" s="28"/>
    </row>
    <row r="30" spans="1:3" ht="12.75">
      <c r="A30" s="25"/>
      <c r="B30" s="24"/>
      <c r="C30" s="24"/>
    </row>
    <row r="31" ht="12.75">
      <c r="A31" s="33" t="s">
        <v>283</v>
      </c>
    </row>
    <row r="33" ht="12.75">
      <c r="A33" s="33" t="s">
        <v>285</v>
      </c>
    </row>
    <row r="34" ht="12.75">
      <c r="A34" s="33" t="s">
        <v>284</v>
      </c>
    </row>
    <row r="35" spans="1:3" ht="12.75">
      <c r="A35" s="47"/>
      <c r="B35" s="47"/>
      <c r="C35" s="47"/>
    </row>
    <row r="36" spans="1:3" ht="12.75">
      <c r="A36" s="47"/>
      <c r="B36" s="47"/>
      <c r="C36" s="47"/>
    </row>
    <row r="37" spans="1:3" ht="12.75">
      <c r="A37" s="50"/>
      <c r="B37" s="50"/>
      <c r="C37" s="50"/>
    </row>
    <row r="38" spans="1:3" ht="12.75">
      <c r="A38" s="14"/>
      <c r="B38" s="14"/>
      <c r="C38" s="14"/>
    </row>
    <row r="39" spans="1:3" ht="12.75">
      <c r="A39" s="14"/>
      <c r="B39" s="14"/>
      <c r="C39" s="14"/>
    </row>
    <row r="40" spans="1:3" ht="12.75">
      <c r="A40" s="14"/>
      <c r="B40" s="14"/>
      <c r="C40" s="14"/>
    </row>
    <row r="41" spans="1:3" ht="12.75">
      <c r="A41" s="14"/>
      <c r="B41" s="14"/>
      <c r="C41" s="14"/>
    </row>
    <row r="42" spans="1:3" ht="12.75">
      <c r="A42" s="14"/>
      <c r="B42" s="14"/>
      <c r="C42" s="14"/>
    </row>
    <row r="43" spans="1:3" ht="12.75">
      <c r="A43" s="14"/>
      <c r="B43" s="14"/>
      <c r="C43" s="14"/>
    </row>
    <row r="44" spans="1:3" ht="12.75">
      <c r="A44" s="14"/>
      <c r="B44" s="14"/>
      <c r="C44" s="14"/>
    </row>
    <row r="45" spans="1:3" ht="12.75">
      <c r="A45" s="14"/>
      <c r="B45" s="14"/>
      <c r="C45" s="14"/>
    </row>
    <row r="46" spans="1:3" ht="12.75">
      <c r="A46" s="14"/>
      <c r="B46" s="14"/>
      <c r="C46" s="14"/>
    </row>
    <row r="47" spans="1:3" ht="12.75">
      <c r="A47" s="14"/>
      <c r="B47" s="14"/>
      <c r="C47" s="14"/>
    </row>
    <row r="48" spans="1:3" ht="12.75">
      <c r="A48" s="49"/>
      <c r="B48" s="49"/>
      <c r="C48" s="49"/>
    </row>
    <row r="49" spans="1:3" ht="12.75">
      <c r="A49" s="14"/>
      <c r="B49" s="14"/>
      <c r="C49" s="14"/>
    </row>
    <row r="50" spans="1:3" ht="12.75">
      <c r="A50" s="48"/>
      <c r="B50" s="48"/>
      <c r="C50" s="48"/>
    </row>
    <row r="51" spans="1:3" ht="12.75">
      <c r="A51" s="48"/>
      <c r="B51" s="48"/>
      <c r="C51" s="48"/>
    </row>
    <row r="52" spans="1:3" ht="12.75">
      <c r="A52" s="48"/>
      <c r="B52" s="48"/>
      <c r="C52" s="48"/>
    </row>
    <row r="53" spans="1:3" ht="12.75">
      <c r="A53" s="48"/>
      <c r="B53" s="48"/>
      <c r="C53" s="48"/>
    </row>
    <row r="54" spans="1:3" ht="12.75">
      <c r="A54" s="48"/>
      <c r="B54" s="48"/>
      <c r="C54" s="48"/>
    </row>
    <row r="55" spans="1:3" ht="12.75">
      <c r="A55" s="48"/>
      <c r="B55" s="48"/>
      <c r="C55" s="48"/>
    </row>
    <row r="56" spans="1:3" ht="12.75">
      <c r="A56" s="48"/>
      <c r="B56" s="48"/>
      <c r="C56" s="48"/>
    </row>
    <row r="57" spans="1:3" ht="12.75">
      <c r="A57" s="14"/>
      <c r="B57" s="14"/>
      <c r="C57" s="14"/>
    </row>
    <row r="58" spans="1:3" ht="12.75">
      <c r="A58" s="47"/>
      <c r="B58" s="47"/>
      <c r="C58" s="47"/>
    </row>
    <row r="59" spans="1:3" ht="12.75">
      <c r="A59" s="14"/>
      <c r="B59" s="47"/>
      <c r="C59" s="47"/>
    </row>
    <row r="60" spans="1:3" ht="12.75">
      <c r="A60" s="14"/>
      <c r="B60" s="49"/>
      <c r="C60" s="49"/>
    </row>
    <row r="61" spans="1:3" ht="12.75">
      <c r="A61" s="47"/>
      <c r="B61" s="47"/>
      <c r="C61" s="47"/>
    </row>
    <row r="62" spans="1:3" ht="12.75">
      <c r="A62" s="47"/>
      <c r="B62" s="47"/>
      <c r="C62" s="47"/>
    </row>
    <row r="63" spans="1:3" ht="12.75">
      <c r="A63" s="47"/>
      <c r="B63" s="47"/>
      <c r="C63" s="47"/>
    </row>
    <row r="64" spans="1:3" ht="12.75">
      <c r="A64" s="14"/>
      <c r="B64" s="47"/>
      <c r="C64" s="47"/>
    </row>
    <row r="65" spans="1:3" ht="12.75">
      <c r="A65" s="14"/>
      <c r="B65" s="47"/>
      <c r="C65" s="47"/>
    </row>
    <row r="66" spans="1:3" ht="12.75">
      <c r="A66" s="47"/>
      <c r="B66" s="47"/>
      <c r="C66" s="47"/>
    </row>
    <row r="67" spans="1:3" ht="12.75">
      <c r="A67" s="14"/>
      <c r="B67" s="51"/>
      <c r="C67" s="51"/>
    </row>
    <row r="68" spans="2:3" ht="12.75">
      <c r="B68" s="5"/>
      <c r="C68" s="5"/>
    </row>
    <row r="69" spans="2:3" ht="12.75">
      <c r="B69" s="4"/>
      <c r="C69" s="27"/>
    </row>
    <row r="70" spans="1:3" ht="12.75">
      <c r="A70" s="10"/>
      <c r="B70" s="10"/>
      <c r="C70" s="10"/>
    </row>
  </sheetData>
  <sheetProtection/>
  <mergeCells count="1">
    <mergeCell ref="A16:J16"/>
  </mergeCells>
  <printOptions/>
  <pageMargins left="0.62992125984252" right="0.590551181102362" top="0.748031496062992" bottom="0.984251968503937" header="0.511811023622047" footer="0.511811023622047"/>
  <pageSetup horizontalDpi="600" verticalDpi="600" orientation="portrait" paperSize="9" scale="90" r:id="rId1"/>
  <headerFooter alignWithMargins="0">
    <oddFooter>&amp;R1/7</oddFooter>
  </headerFooter>
</worksheet>
</file>

<file path=xl/worksheets/sheet10.xml><?xml version="1.0" encoding="utf-8"?>
<worksheet xmlns="http://schemas.openxmlformats.org/spreadsheetml/2006/main" xmlns:r="http://schemas.openxmlformats.org/officeDocument/2006/relationships">
  <dimension ref="A1:T74"/>
  <sheetViews>
    <sheetView zoomScale="85" zoomScaleNormal="85" zoomScalePageLayoutView="0" workbookViewId="0" topLeftCell="A1">
      <pane ySplit="1" topLeftCell="A17" activePane="bottomLeft" state="frozen"/>
      <selection pane="topLeft" activeCell="A1" sqref="A1"/>
      <selection pane="bottomLeft" activeCell="B72" sqref="B72"/>
    </sheetView>
  </sheetViews>
  <sheetFormatPr defaultColWidth="9.140625" defaultRowHeight="12.75"/>
  <cols>
    <col min="2" max="2" width="53.57421875" style="0" customWidth="1"/>
  </cols>
  <sheetData>
    <row r="1" spans="2:20" ht="18">
      <c r="B1" s="265"/>
      <c r="D1" s="217" t="s">
        <v>9</v>
      </c>
      <c r="E1" s="217" t="s">
        <v>10</v>
      </c>
      <c r="F1" s="217" t="s">
        <v>11</v>
      </c>
      <c r="G1" s="217" t="s">
        <v>12</v>
      </c>
      <c r="I1" s="218" t="s">
        <v>16</v>
      </c>
      <c r="J1" s="219" t="s">
        <v>17</v>
      </c>
      <c r="K1" s="217" t="s">
        <v>9</v>
      </c>
      <c r="L1" s="217" t="s">
        <v>10</v>
      </c>
      <c r="M1" s="217" t="s">
        <v>11</v>
      </c>
      <c r="N1" s="217" t="s">
        <v>12</v>
      </c>
      <c r="P1" s="218" t="s">
        <v>16</v>
      </c>
      <c r="Q1" s="219" t="s">
        <v>17</v>
      </c>
      <c r="R1" s="205" t="s">
        <v>272</v>
      </c>
      <c r="S1" s="205" t="s">
        <v>273</v>
      </c>
      <c r="T1" s="205" t="s">
        <v>274</v>
      </c>
    </row>
    <row r="2" spans="1:17" ht="12.75">
      <c r="A2" s="70">
        <v>7</v>
      </c>
      <c r="B2" s="133" t="s">
        <v>141</v>
      </c>
      <c r="C2" s="55" t="s">
        <v>81</v>
      </c>
      <c r="D2" s="55"/>
      <c r="E2" s="55">
        <v>2</v>
      </c>
      <c r="F2" s="55"/>
      <c r="G2" s="55"/>
      <c r="H2" s="54"/>
      <c r="I2" s="55" t="s">
        <v>9</v>
      </c>
      <c r="J2" s="55">
        <v>2</v>
      </c>
      <c r="K2" s="55"/>
      <c r="L2" s="55"/>
      <c r="M2" s="55"/>
      <c r="N2" s="55"/>
      <c r="O2" s="55"/>
      <c r="P2" s="55"/>
      <c r="Q2" s="56"/>
    </row>
    <row r="3" spans="1:17" ht="12.75">
      <c r="A3" s="70">
        <v>8</v>
      </c>
      <c r="B3" s="133" t="s">
        <v>338</v>
      </c>
      <c r="C3" s="55" t="s">
        <v>355</v>
      </c>
      <c r="D3" s="55"/>
      <c r="E3" s="55">
        <v>1</v>
      </c>
      <c r="F3" s="55"/>
      <c r="G3" s="55"/>
      <c r="H3" s="54"/>
      <c r="I3" s="55" t="s">
        <v>281</v>
      </c>
      <c r="J3" s="55" t="s">
        <v>263</v>
      </c>
      <c r="K3" s="55"/>
      <c r="L3" s="55"/>
      <c r="M3" s="55"/>
      <c r="N3" s="55"/>
      <c r="O3" s="55"/>
      <c r="P3" s="55"/>
      <c r="Q3" s="56"/>
    </row>
    <row r="4" spans="1:17" ht="12.75">
      <c r="A4" s="307">
        <v>1</v>
      </c>
      <c r="B4" s="108" t="s">
        <v>366</v>
      </c>
      <c r="C4" s="76" t="s">
        <v>353</v>
      </c>
      <c r="D4" s="99">
        <v>2</v>
      </c>
      <c r="E4" s="99">
        <v>1</v>
      </c>
      <c r="F4" s="99"/>
      <c r="G4" s="227"/>
      <c r="H4" s="57"/>
      <c r="I4" s="99" t="s">
        <v>9</v>
      </c>
      <c r="J4" s="99">
        <v>4</v>
      </c>
      <c r="K4" s="241"/>
      <c r="L4" s="241"/>
      <c r="M4" s="241"/>
      <c r="N4" s="241"/>
      <c r="O4" s="241"/>
      <c r="P4" s="241"/>
      <c r="Q4" s="242"/>
    </row>
    <row r="5" spans="1:17" ht="12.75">
      <c r="A5" s="70">
        <v>16</v>
      </c>
      <c r="B5" s="133" t="s">
        <v>144</v>
      </c>
      <c r="C5" s="55" t="s">
        <v>131</v>
      </c>
      <c r="D5" s="55"/>
      <c r="E5" s="55"/>
      <c r="F5" s="55"/>
      <c r="G5" s="55"/>
      <c r="H5" s="55"/>
      <c r="I5" s="55"/>
      <c r="J5" s="55"/>
      <c r="K5" s="52"/>
      <c r="L5" s="52">
        <v>2</v>
      </c>
      <c r="M5" s="52"/>
      <c r="N5" s="52"/>
      <c r="O5" s="57"/>
      <c r="P5" s="52" t="s">
        <v>9</v>
      </c>
      <c r="Q5" s="53">
        <v>3</v>
      </c>
    </row>
    <row r="6" spans="1:17" ht="12.75">
      <c r="A6" s="70">
        <v>17</v>
      </c>
      <c r="B6" s="133" t="s">
        <v>337</v>
      </c>
      <c r="C6" s="55" t="s">
        <v>358</v>
      </c>
      <c r="D6" s="55"/>
      <c r="E6" s="55"/>
      <c r="F6" s="55"/>
      <c r="G6" s="55"/>
      <c r="H6" s="55"/>
      <c r="I6" s="55"/>
      <c r="J6" s="55"/>
      <c r="K6" s="52"/>
      <c r="L6" s="52">
        <v>1</v>
      </c>
      <c r="M6" s="52"/>
      <c r="N6" s="52"/>
      <c r="O6" s="54"/>
      <c r="P6" s="55" t="s">
        <v>282</v>
      </c>
      <c r="Q6" s="53" t="s">
        <v>263</v>
      </c>
    </row>
    <row r="7" spans="1:17" ht="12.75">
      <c r="A7" s="70">
        <v>23</v>
      </c>
      <c r="B7" s="102" t="s">
        <v>153</v>
      </c>
      <c r="C7" s="55" t="s">
        <v>159</v>
      </c>
      <c r="D7" s="55"/>
      <c r="E7" s="55">
        <v>1</v>
      </c>
      <c r="F7" s="55"/>
      <c r="G7" s="55"/>
      <c r="H7" s="57"/>
      <c r="I7" s="55" t="s">
        <v>9</v>
      </c>
      <c r="J7" s="55">
        <v>3</v>
      </c>
      <c r="K7" s="55"/>
      <c r="L7" s="55"/>
      <c r="M7" s="55"/>
      <c r="N7" s="55"/>
      <c r="O7" s="55"/>
      <c r="P7" s="55"/>
      <c r="Q7" s="56"/>
    </row>
    <row r="8" spans="1:17" ht="12.75">
      <c r="A8" s="70">
        <v>24</v>
      </c>
      <c r="B8" s="103" t="s">
        <v>340</v>
      </c>
      <c r="C8" s="79" t="s">
        <v>300</v>
      </c>
      <c r="D8" s="57"/>
      <c r="E8" s="57">
        <v>1</v>
      </c>
      <c r="F8" s="57"/>
      <c r="G8" s="57"/>
      <c r="H8" s="57"/>
      <c r="I8" s="62" t="s">
        <v>282</v>
      </c>
      <c r="J8" s="54" t="s">
        <v>263</v>
      </c>
      <c r="K8" s="74"/>
      <c r="L8" s="74"/>
      <c r="M8" s="74"/>
      <c r="N8" s="74"/>
      <c r="O8" s="74"/>
      <c r="P8" s="72"/>
      <c r="Q8" s="61"/>
    </row>
    <row r="9" spans="1:17" ht="12.75">
      <c r="A9" s="70">
        <v>33</v>
      </c>
      <c r="B9" s="102" t="s">
        <v>154</v>
      </c>
      <c r="C9" s="55" t="s">
        <v>304</v>
      </c>
      <c r="D9" s="55"/>
      <c r="E9" s="55"/>
      <c r="F9" s="55"/>
      <c r="G9" s="55"/>
      <c r="H9" s="55"/>
      <c r="I9" s="55"/>
      <c r="J9" s="55"/>
      <c r="K9" s="76"/>
      <c r="L9" s="76">
        <v>1</v>
      </c>
      <c r="M9" s="76"/>
      <c r="N9" s="76"/>
      <c r="O9" s="57"/>
      <c r="P9" s="55" t="s">
        <v>9</v>
      </c>
      <c r="Q9" s="295">
        <v>2</v>
      </c>
    </row>
    <row r="10" spans="1:17" ht="12.75">
      <c r="A10" s="70">
        <v>34</v>
      </c>
      <c r="B10" s="103" t="s">
        <v>341</v>
      </c>
      <c r="C10" s="79" t="s">
        <v>305</v>
      </c>
      <c r="D10" s="76"/>
      <c r="E10" s="76"/>
      <c r="F10" s="76"/>
      <c r="G10" s="76"/>
      <c r="H10" s="76"/>
      <c r="I10" s="76"/>
      <c r="J10" s="76"/>
      <c r="K10" s="57"/>
      <c r="L10" s="57">
        <v>1</v>
      </c>
      <c r="M10" s="57"/>
      <c r="N10" s="57"/>
      <c r="O10" s="57"/>
      <c r="P10" s="62" t="s">
        <v>282</v>
      </c>
      <c r="Q10" s="101" t="s">
        <v>263</v>
      </c>
    </row>
    <row r="11" spans="1:17" ht="12.75">
      <c r="A11" s="307">
        <v>7</v>
      </c>
      <c r="B11" s="222" t="s">
        <v>372</v>
      </c>
      <c r="C11" s="148" t="s">
        <v>328</v>
      </c>
      <c r="D11" s="154">
        <v>0</v>
      </c>
      <c r="E11" s="154">
        <v>1</v>
      </c>
      <c r="F11" s="154"/>
      <c r="G11" s="154"/>
      <c r="H11" s="151"/>
      <c r="I11" s="154" t="s">
        <v>9</v>
      </c>
      <c r="J11" s="154">
        <v>1</v>
      </c>
      <c r="K11" s="252"/>
      <c r="L11" s="249"/>
      <c r="M11" s="249"/>
      <c r="N11" s="249"/>
      <c r="O11" s="249"/>
      <c r="P11" s="249"/>
      <c r="Q11" s="257"/>
    </row>
    <row r="12" spans="1:17" ht="12.75">
      <c r="A12" s="70">
        <v>57</v>
      </c>
      <c r="B12" s="270" t="s">
        <v>275</v>
      </c>
      <c r="C12" s="148" t="s">
        <v>261</v>
      </c>
      <c r="D12" s="148"/>
      <c r="E12" s="148"/>
      <c r="F12" s="148"/>
      <c r="G12" s="148"/>
      <c r="H12" s="148"/>
      <c r="I12" s="148"/>
      <c r="J12" s="148"/>
      <c r="K12" s="154"/>
      <c r="L12" s="154">
        <v>2</v>
      </c>
      <c r="M12" s="154"/>
      <c r="N12" s="154"/>
      <c r="O12" s="121"/>
      <c r="P12" s="154" t="s">
        <v>9</v>
      </c>
      <c r="Q12" s="156">
        <v>3</v>
      </c>
    </row>
    <row r="13" spans="1:20" ht="12.75">
      <c r="A13" s="70"/>
      <c r="B13" s="270"/>
      <c r="C13" s="259"/>
      <c r="D13" s="259">
        <f>SUM(D2:D12)</f>
        <v>2</v>
      </c>
      <c r="E13" s="259">
        <f aca="true" t="shared" si="0" ref="E13:Q13">SUM(E2:E12)</f>
        <v>7</v>
      </c>
      <c r="F13" s="259">
        <f t="shared" si="0"/>
        <v>0</v>
      </c>
      <c r="G13" s="259">
        <f t="shared" si="0"/>
        <v>0</v>
      </c>
      <c r="H13" s="259">
        <f t="shared" si="0"/>
        <v>0</v>
      </c>
      <c r="I13" s="259">
        <f t="shared" si="0"/>
        <v>0</v>
      </c>
      <c r="J13" s="259">
        <f t="shared" si="0"/>
        <v>10</v>
      </c>
      <c r="K13" s="259">
        <f t="shared" si="0"/>
        <v>0</v>
      </c>
      <c r="L13" s="259">
        <f t="shared" si="0"/>
        <v>7</v>
      </c>
      <c r="M13" s="259">
        <f t="shared" si="0"/>
        <v>0</v>
      </c>
      <c r="N13" s="259">
        <f t="shared" si="0"/>
        <v>0</v>
      </c>
      <c r="O13" s="259">
        <f t="shared" si="0"/>
        <v>0</v>
      </c>
      <c r="P13" s="259">
        <f t="shared" si="0"/>
        <v>0</v>
      </c>
      <c r="Q13" s="259">
        <f t="shared" si="0"/>
        <v>8</v>
      </c>
      <c r="R13" s="260">
        <f>(SUM(D13:Q13)-T13)*14</f>
        <v>224</v>
      </c>
      <c r="S13" s="260">
        <f>(D13+K13)*14</f>
        <v>28</v>
      </c>
      <c r="T13" s="260">
        <f>Q13+J13</f>
        <v>18</v>
      </c>
    </row>
    <row r="14" spans="1:17" ht="12.75">
      <c r="A14" s="70">
        <v>15</v>
      </c>
      <c r="B14" s="133" t="s">
        <v>210</v>
      </c>
      <c r="C14" s="55" t="s">
        <v>357</v>
      </c>
      <c r="D14" s="55"/>
      <c r="E14" s="55"/>
      <c r="F14" s="55"/>
      <c r="G14" s="55"/>
      <c r="H14" s="55"/>
      <c r="I14" s="55"/>
      <c r="J14" s="55"/>
      <c r="K14" s="57">
        <v>2</v>
      </c>
      <c r="L14" s="57">
        <v>1</v>
      </c>
      <c r="M14" s="57"/>
      <c r="N14" s="57"/>
      <c r="O14" s="57"/>
      <c r="P14" s="57" t="s">
        <v>9</v>
      </c>
      <c r="Q14" s="58">
        <v>3</v>
      </c>
    </row>
    <row r="15" spans="1:17" ht="12.75">
      <c r="A15" s="70">
        <v>19</v>
      </c>
      <c r="B15" s="102" t="s">
        <v>94</v>
      </c>
      <c r="C15" s="55" t="s">
        <v>291</v>
      </c>
      <c r="D15" s="55">
        <v>2</v>
      </c>
      <c r="E15" s="55"/>
      <c r="F15" s="55">
        <v>2</v>
      </c>
      <c r="G15" s="55"/>
      <c r="H15" s="57"/>
      <c r="I15" s="55" t="s">
        <v>75</v>
      </c>
      <c r="J15" s="55">
        <v>4</v>
      </c>
      <c r="K15" s="55"/>
      <c r="L15" s="55"/>
      <c r="M15" s="55"/>
      <c r="N15" s="55"/>
      <c r="O15" s="55"/>
      <c r="P15" s="55"/>
      <c r="Q15" s="56"/>
    </row>
    <row r="16" spans="1:17" ht="12.75">
      <c r="A16" s="70">
        <v>20</v>
      </c>
      <c r="B16" s="102" t="s">
        <v>339</v>
      </c>
      <c r="C16" s="55" t="s">
        <v>215</v>
      </c>
      <c r="D16" s="55">
        <v>3</v>
      </c>
      <c r="E16" s="55"/>
      <c r="F16" s="55">
        <v>2</v>
      </c>
      <c r="G16" s="55"/>
      <c r="H16" s="57"/>
      <c r="I16" s="55" t="s">
        <v>75</v>
      </c>
      <c r="J16" s="55">
        <v>5</v>
      </c>
      <c r="K16" s="55"/>
      <c r="L16" s="55"/>
      <c r="M16" s="55"/>
      <c r="N16" s="55"/>
      <c r="O16" s="55"/>
      <c r="P16" s="55"/>
      <c r="Q16" s="56"/>
    </row>
    <row r="17" spans="1:17" ht="12.75">
      <c r="A17" s="70">
        <v>25</v>
      </c>
      <c r="B17" s="102" t="s">
        <v>92</v>
      </c>
      <c r="C17" s="54" t="s">
        <v>301</v>
      </c>
      <c r="D17" s="55">
        <v>2</v>
      </c>
      <c r="E17" s="291">
        <v>1</v>
      </c>
      <c r="F17" s="55"/>
      <c r="G17" s="55"/>
      <c r="H17" s="57"/>
      <c r="I17" s="105" t="s">
        <v>9</v>
      </c>
      <c r="J17" s="55">
        <v>4</v>
      </c>
      <c r="K17" s="99"/>
      <c r="L17" s="99"/>
      <c r="M17" s="99"/>
      <c r="N17" s="99"/>
      <c r="O17" s="99"/>
      <c r="P17" s="99"/>
      <c r="Q17" s="100"/>
    </row>
    <row r="18" spans="1:17" ht="12.75">
      <c r="A18" s="70">
        <v>26</v>
      </c>
      <c r="B18" s="102" t="s">
        <v>262</v>
      </c>
      <c r="C18" s="76" t="s">
        <v>308</v>
      </c>
      <c r="D18" s="55">
        <v>1</v>
      </c>
      <c r="E18" s="55">
        <v>1</v>
      </c>
      <c r="F18" s="55"/>
      <c r="G18" s="55"/>
      <c r="H18" s="57"/>
      <c r="I18" s="105" t="s">
        <v>9</v>
      </c>
      <c r="J18" s="55">
        <v>2</v>
      </c>
      <c r="K18" s="99"/>
      <c r="L18" s="99"/>
      <c r="M18" s="99"/>
      <c r="N18" s="99"/>
      <c r="O18" s="99"/>
      <c r="P18" s="99"/>
      <c r="Q18" s="100"/>
    </row>
    <row r="19" spans="1:17" ht="12.75">
      <c r="A19" s="70">
        <v>28</v>
      </c>
      <c r="B19" s="102" t="s">
        <v>293</v>
      </c>
      <c r="C19" s="55" t="s">
        <v>266</v>
      </c>
      <c r="D19" s="55"/>
      <c r="E19" s="55"/>
      <c r="F19" s="55"/>
      <c r="G19" s="55"/>
      <c r="H19" s="55"/>
      <c r="I19" s="55"/>
      <c r="J19" s="55"/>
      <c r="K19" s="76">
        <v>2</v>
      </c>
      <c r="L19" s="76"/>
      <c r="M19" s="76">
        <v>1</v>
      </c>
      <c r="N19" s="76"/>
      <c r="O19" s="57"/>
      <c r="P19" s="55" t="s">
        <v>75</v>
      </c>
      <c r="Q19" s="56">
        <v>3</v>
      </c>
    </row>
    <row r="20" spans="1:17" ht="12.75">
      <c r="A20" s="70">
        <v>30</v>
      </c>
      <c r="B20" s="292" t="s">
        <v>359</v>
      </c>
      <c r="C20" s="290" t="s">
        <v>360</v>
      </c>
      <c r="D20" s="290"/>
      <c r="E20" s="290"/>
      <c r="F20" s="290"/>
      <c r="G20" s="290"/>
      <c r="H20" s="290"/>
      <c r="I20" s="293"/>
      <c r="J20" s="293"/>
      <c r="K20" s="293">
        <v>2</v>
      </c>
      <c r="L20" s="293"/>
      <c r="M20" s="293">
        <v>2</v>
      </c>
      <c r="N20" s="293">
        <v>1</v>
      </c>
      <c r="O20" s="290"/>
      <c r="P20" s="293" t="s">
        <v>75</v>
      </c>
      <c r="Q20" s="294">
        <v>5</v>
      </c>
    </row>
    <row r="21" spans="1:17" ht="12.75">
      <c r="A21" s="70">
        <v>32</v>
      </c>
      <c r="B21" s="102" t="s">
        <v>93</v>
      </c>
      <c r="C21" s="54" t="s">
        <v>303</v>
      </c>
      <c r="D21" s="99"/>
      <c r="E21" s="99"/>
      <c r="F21" s="99"/>
      <c r="G21" s="99"/>
      <c r="H21" s="99"/>
      <c r="I21" s="99"/>
      <c r="J21" s="99"/>
      <c r="K21" s="55">
        <v>2</v>
      </c>
      <c r="L21" s="291">
        <v>1</v>
      </c>
      <c r="M21" s="55"/>
      <c r="N21" s="55"/>
      <c r="O21" s="57"/>
      <c r="P21" s="55" t="s">
        <v>9</v>
      </c>
      <c r="Q21" s="56">
        <v>3</v>
      </c>
    </row>
    <row r="22" spans="1:17" ht="12.75">
      <c r="A22" s="70">
        <v>35</v>
      </c>
      <c r="B22" s="102" t="s">
        <v>223</v>
      </c>
      <c r="C22" s="55" t="s">
        <v>306</v>
      </c>
      <c r="D22" s="55"/>
      <c r="E22" s="55"/>
      <c r="F22" s="55"/>
      <c r="G22" s="55"/>
      <c r="H22" s="55"/>
      <c r="I22" s="55"/>
      <c r="J22" s="248"/>
      <c r="K22" s="248"/>
      <c r="L22" s="248"/>
      <c r="M22" s="302"/>
      <c r="N22" s="248">
        <f>90/14</f>
        <v>6.428571428571429</v>
      </c>
      <c r="O22" s="302"/>
      <c r="P22" s="57" t="s">
        <v>9</v>
      </c>
      <c r="Q22" s="58">
        <v>4</v>
      </c>
    </row>
    <row r="23" spans="1:17" ht="12.75">
      <c r="A23" s="70">
        <v>36</v>
      </c>
      <c r="B23" s="133" t="s">
        <v>224</v>
      </c>
      <c r="C23" s="76" t="s">
        <v>102</v>
      </c>
      <c r="D23" s="55">
        <v>2</v>
      </c>
      <c r="E23" s="291">
        <v>1</v>
      </c>
      <c r="F23" s="55"/>
      <c r="G23" s="55"/>
      <c r="H23" s="54"/>
      <c r="I23" s="55" t="s">
        <v>75</v>
      </c>
      <c r="J23" s="55">
        <v>4</v>
      </c>
      <c r="K23" s="55"/>
      <c r="L23" s="55"/>
      <c r="M23" s="55"/>
      <c r="N23" s="55"/>
      <c r="O23" s="55"/>
      <c r="P23" s="55"/>
      <c r="Q23" s="56"/>
    </row>
    <row r="24" spans="1:17" ht="12.75">
      <c r="A24" s="70">
        <v>37</v>
      </c>
      <c r="B24" s="133" t="s">
        <v>361</v>
      </c>
      <c r="C24" s="76" t="s">
        <v>103</v>
      </c>
      <c r="D24" s="55">
        <v>2</v>
      </c>
      <c r="E24" s="55"/>
      <c r="F24" s="291">
        <v>2</v>
      </c>
      <c r="G24" s="55">
        <v>1</v>
      </c>
      <c r="H24" s="54"/>
      <c r="I24" s="55" t="s">
        <v>75</v>
      </c>
      <c r="J24" s="55">
        <v>5</v>
      </c>
      <c r="K24" s="55"/>
      <c r="L24" s="55"/>
      <c r="M24" s="55"/>
      <c r="N24" s="55"/>
      <c r="O24" s="55"/>
      <c r="P24" s="55"/>
      <c r="Q24" s="56"/>
    </row>
    <row r="25" spans="1:17" ht="12.75">
      <c r="A25" s="70">
        <v>38</v>
      </c>
      <c r="B25" s="133" t="s">
        <v>351</v>
      </c>
      <c r="C25" s="76" t="s">
        <v>219</v>
      </c>
      <c r="D25" s="55">
        <v>2</v>
      </c>
      <c r="E25" s="55"/>
      <c r="F25" s="55">
        <v>2</v>
      </c>
      <c r="G25" s="55"/>
      <c r="H25" s="54"/>
      <c r="I25" s="55" t="s">
        <v>75</v>
      </c>
      <c r="J25" s="55">
        <v>5</v>
      </c>
      <c r="K25" s="247"/>
      <c r="L25" s="55"/>
      <c r="M25" s="55"/>
      <c r="N25" s="55"/>
      <c r="O25" s="55"/>
      <c r="P25" s="55"/>
      <c r="Q25" s="56"/>
    </row>
    <row r="26" spans="1:17" ht="12.75">
      <c r="A26" s="70">
        <v>40</v>
      </c>
      <c r="B26" s="108" t="s">
        <v>213</v>
      </c>
      <c r="C26" s="76" t="s">
        <v>231</v>
      </c>
      <c r="D26" s="99">
        <v>2</v>
      </c>
      <c r="E26" s="99">
        <v>1</v>
      </c>
      <c r="F26" s="99"/>
      <c r="G26" s="99"/>
      <c r="H26" s="54"/>
      <c r="I26" s="99" t="s">
        <v>9</v>
      </c>
      <c r="J26" s="99">
        <v>4</v>
      </c>
      <c r="K26" s="99"/>
      <c r="L26" s="99"/>
      <c r="M26" s="99"/>
      <c r="N26" s="99"/>
      <c r="O26" s="99"/>
      <c r="P26" s="99"/>
      <c r="Q26" s="100"/>
    </row>
    <row r="27" spans="1:17" ht="12.75">
      <c r="A27" s="70">
        <v>41</v>
      </c>
      <c r="B27" s="133" t="s">
        <v>233</v>
      </c>
      <c r="C27" s="76" t="s">
        <v>101</v>
      </c>
      <c r="D27" s="55"/>
      <c r="E27" s="55"/>
      <c r="F27" s="55"/>
      <c r="G27" s="55"/>
      <c r="H27" s="55"/>
      <c r="I27" s="55"/>
      <c r="J27" s="55"/>
      <c r="K27" s="55">
        <v>2</v>
      </c>
      <c r="L27" s="55">
        <v>1</v>
      </c>
      <c r="M27" s="55"/>
      <c r="N27" s="291">
        <v>1</v>
      </c>
      <c r="O27" s="57"/>
      <c r="P27" s="55" t="s">
        <v>75</v>
      </c>
      <c r="Q27" s="295">
        <v>4</v>
      </c>
    </row>
    <row r="28" spans="1:17" ht="12.75">
      <c r="A28" s="70">
        <v>42</v>
      </c>
      <c r="B28" s="133" t="s">
        <v>350</v>
      </c>
      <c r="C28" s="76" t="s">
        <v>104</v>
      </c>
      <c r="D28" s="55"/>
      <c r="E28" s="55"/>
      <c r="F28" s="55"/>
      <c r="G28" s="55"/>
      <c r="H28" s="55"/>
      <c r="I28" s="55"/>
      <c r="J28" s="55"/>
      <c r="K28" s="55">
        <v>2</v>
      </c>
      <c r="L28" s="130"/>
      <c r="M28" s="55"/>
      <c r="N28" s="55">
        <v>2</v>
      </c>
      <c r="O28" s="54"/>
      <c r="P28" s="55" t="s">
        <v>75</v>
      </c>
      <c r="Q28" s="56">
        <v>4</v>
      </c>
    </row>
    <row r="29" spans="1:17" ht="12.75">
      <c r="A29" s="70">
        <v>43</v>
      </c>
      <c r="B29" s="133" t="s">
        <v>362</v>
      </c>
      <c r="C29" s="76" t="s">
        <v>310</v>
      </c>
      <c r="D29" s="55"/>
      <c r="E29" s="55"/>
      <c r="F29" s="55"/>
      <c r="G29" s="55"/>
      <c r="H29" s="55"/>
      <c r="I29" s="55"/>
      <c r="J29" s="55"/>
      <c r="K29" s="55">
        <v>2</v>
      </c>
      <c r="L29" s="55"/>
      <c r="M29" s="291">
        <v>2</v>
      </c>
      <c r="N29" s="55">
        <v>1</v>
      </c>
      <c r="O29" s="57"/>
      <c r="P29" s="55" t="s">
        <v>75</v>
      </c>
      <c r="Q29" s="295">
        <v>5</v>
      </c>
    </row>
    <row r="30" spans="1:17" ht="12.75">
      <c r="A30" s="70">
        <v>44</v>
      </c>
      <c r="B30" s="133" t="s">
        <v>212</v>
      </c>
      <c r="C30" s="76" t="s">
        <v>216</v>
      </c>
      <c r="D30" s="55"/>
      <c r="E30" s="55"/>
      <c r="F30" s="55"/>
      <c r="G30" s="55"/>
      <c r="H30" s="55"/>
      <c r="I30" s="55"/>
      <c r="J30" s="55"/>
      <c r="K30" s="55">
        <v>2</v>
      </c>
      <c r="L30" s="55"/>
      <c r="M30" s="55">
        <v>2</v>
      </c>
      <c r="N30" s="55"/>
      <c r="O30" s="57"/>
      <c r="P30" s="55" t="s">
        <v>9</v>
      </c>
      <c r="Q30" s="56">
        <v>4</v>
      </c>
    </row>
    <row r="31" spans="1:17" ht="12.75">
      <c r="A31" s="70">
        <v>46</v>
      </c>
      <c r="B31" s="270" t="s">
        <v>121</v>
      </c>
      <c r="C31" s="148" t="s">
        <v>122</v>
      </c>
      <c r="D31" s="148">
        <v>3</v>
      </c>
      <c r="E31" s="148"/>
      <c r="F31" s="148">
        <v>2</v>
      </c>
      <c r="G31" s="148"/>
      <c r="H31" s="121"/>
      <c r="I31" s="148" t="s">
        <v>75</v>
      </c>
      <c r="J31" s="148">
        <v>5</v>
      </c>
      <c r="K31" s="148"/>
      <c r="L31" s="148"/>
      <c r="M31" s="148"/>
      <c r="N31" s="148"/>
      <c r="O31" s="148"/>
      <c r="P31" s="148"/>
      <c r="Q31" s="149"/>
    </row>
    <row r="32" spans="1:17" ht="12.75">
      <c r="A32" s="70">
        <v>47</v>
      </c>
      <c r="B32" s="270" t="s">
        <v>294</v>
      </c>
      <c r="C32" s="150" t="s">
        <v>124</v>
      </c>
      <c r="D32" s="151">
        <v>2</v>
      </c>
      <c r="E32" s="288">
        <v>1</v>
      </c>
      <c r="F32" s="151"/>
      <c r="G32" s="151"/>
      <c r="H32" s="121"/>
      <c r="I32" s="151" t="s">
        <v>9</v>
      </c>
      <c r="J32" s="288">
        <v>3</v>
      </c>
      <c r="K32" s="148"/>
      <c r="L32" s="148"/>
      <c r="M32" s="148"/>
      <c r="N32" s="148"/>
      <c r="O32" s="148"/>
      <c r="P32" s="148"/>
      <c r="Q32" s="149"/>
    </row>
    <row r="33" spans="1:17" ht="12.75">
      <c r="A33" s="70">
        <v>50</v>
      </c>
      <c r="B33" s="296" t="s">
        <v>363</v>
      </c>
      <c r="C33" s="148" t="s">
        <v>242</v>
      </c>
      <c r="D33" s="297">
        <v>2</v>
      </c>
      <c r="E33" s="297"/>
      <c r="F33" s="297">
        <v>2</v>
      </c>
      <c r="G33" s="297">
        <v>1</v>
      </c>
      <c r="H33" s="297"/>
      <c r="I33" s="297" t="s">
        <v>75</v>
      </c>
      <c r="J33" s="297">
        <v>6</v>
      </c>
      <c r="K33" s="297"/>
      <c r="L33" s="297"/>
      <c r="M33" s="297"/>
      <c r="N33" s="297"/>
      <c r="O33" s="297"/>
      <c r="P33" s="297"/>
      <c r="Q33" s="298"/>
    </row>
    <row r="34" spans="1:17" ht="12.75">
      <c r="A34" s="70">
        <v>51</v>
      </c>
      <c r="B34" s="270" t="s">
        <v>252</v>
      </c>
      <c r="C34" s="148" t="s">
        <v>255</v>
      </c>
      <c r="D34" s="154">
        <v>2</v>
      </c>
      <c r="E34" s="154">
        <v>1</v>
      </c>
      <c r="F34" s="154"/>
      <c r="G34" s="154"/>
      <c r="H34" s="121"/>
      <c r="I34" s="154" t="s">
        <v>9</v>
      </c>
      <c r="J34" s="154">
        <v>3</v>
      </c>
      <c r="K34" s="148"/>
      <c r="L34" s="148"/>
      <c r="M34" s="148"/>
      <c r="N34" s="148"/>
      <c r="O34" s="148"/>
      <c r="P34" s="148"/>
      <c r="Q34" s="149"/>
    </row>
    <row r="35" spans="1:17" ht="12.75">
      <c r="A35" s="70">
        <v>54</v>
      </c>
      <c r="B35" s="270" t="s">
        <v>297</v>
      </c>
      <c r="C35" s="148" t="s">
        <v>220</v>
      </c>
      <c r="D35" s="148"/>
      <c r="E35" s="148"/>
      <c r="F35" s="148"/>
      <c r="G35" s="148"/>
      <c r="H35" s="148"/>
      <c r="I35" s="148"/>
      <c r="J35" s="148"/>
      <c r="K35" s="148">
        <v>2</v>
      </c>
      <c r="L35" s="148"/>
      <c r="M35" s="148"/>
      <c r="N35" s="148">
        <v>1</v>
      </c>
      <c r="O35" s="121"/>
      <c r="P35" s="148" t="s">
        <v>75</v>
      </c>
      <c r="Q35" s="149">
        <v>3</v>
      </c>
    </row>
    <row r="36" spans="1:17" ht="12.75">
      <c r="A36" s="70">
        <v>55</v>
      </c>
      <c r="B36" s="270" t="s">
        <v>217</v>
      </c>
      <c r="C36" s="148" t="s">
        <v>239</v>
      </c>
      <c r="D36" s="148"/>
      <c r="E36" s="148"/>
      <c r="F36" s="148"/>
      <c r="G36" s="148"/>
      <c r="H36" s="148"/>
      <c r="I36" s="148"/>
      <c r="J36" s="148"/>
      <c r="K36" s="148">
        <v>2</v>
      </c>
      <c r="L36" s="148"/>
      <c r="M36" s="304">
        <v>1</v>
      </c>
      <c r="N36" s="148"/>
      <c r="O36" s="306"/>
      <c r="P36" s="148" t="s">
        <v>75</v>
      </c>
      <c r="Q36" s="149">
        <v>3</v>
      </c>
    </row>
    <row r="37" spans="1:17" ht="12.75">
      <c r="A37" s="70">
        <v>56</v>
      </c>
      <c r="B37" s="270" t="s">
        <v>253</v>
      </c>
      <c r="C37" s="148" t="s">
        <v>254</v>
      </c>
      <c r="D37" s="148"/>
      <c r="E37" s="148"/>
      <c r="F37" s="148"/>
      <c r="G37" s="148"/>
      <c r="H37" s="148"/>
      <c r="I37" s="148"/>
      <c r="J37" s="148"/>
      <c r="K37" s="154">
        <v>2</v>
      </c>
      <c r="L37" s="154">
        <v>1</v>
      </c>
      <c r="M37" s="154"/>
      <c r="N37" s="154"/>
      <c r="O37" s="121"/>
      <c r="P37" s="148" t="s">
        <v>75</v>
      </c>
      <c r="Q37" s="149">
        <v>3</v>
      </c>
    </row>
    <row r="38" spans="1:20" ht="12.75">
      <c r="A38" s="70"/>
      <c r="B38" s="270"/>
      <c r="C38" s="261"/>
      <c r="D38" s="261">
        <f aca="true" t="shared" si="1" ref="D38:Q38">SUM(D14:D37)</f>
        <v>25</v>
      </c>
      <c r="E38" s="261">
        <f t="shared" si="1"/>
        <v>6</v>
      </c>
      <c r="F38" s="261">
        <f t="shared" si="1"/>
        <v>12</v>
      </c>
      <c r="G38" s="261">
        <f t="shared" si="1"/>
        <v>2</v>
      </c>
      <c r="H38" s="261">
        <f t="shared" si="1"/>
        <v>0</v>
      </c>
      <c r="I38" s="261">
        <f t="shared" si="1"/>
        <v>0</v>
      </c>
      <c r="J38" s="261">
        <f t="shared" si="1"/>
        <v>50</v>
      </c>
      <c r="K38" s="261">
        <f t="shared" si="1"/>
        <v>22</v>
      </c>
      <c r="L38" s="261">
        <f t="shared" si="1"/>
        <v>4</v>
      </c>
      <c r="M38" s="261">
        <f t="shared" si="1"/>
        <v>8</v>
      </c>
      <c r="N38" s="261">
        <f t="shared" si="1"/>
        <v>12.428571428571429</v>
      </c>
      <c r="O38" s="261">
        <f t="shared" si="1"/>
        <v>0</v>
      </c>
      <c r="P38" s="261">
        <f t="shared" si="1"/>
        <v>0</v>
      </c>
      <c r="Q38" s="261">
        <f t="shared" si="1"/>
        <v>44</v>
      </c>
      <c r="R38" s="266">
        <f>(SUM(D38:Q38)-T38)*14</f>
        <v>1279.9999999999998</v>
      </c>
      <c r="S38" s="266">
        <f>14*(D38+K38)</f>
        <v>658</v>
      </c>
      <c r="T38" s="266">
        <f>Q38+J38</f>
        <v>94</v>
      </c>
    </row>
    <row r="39" spans="1:17" ht="12.75">
      <c r="A39" s="70">
        <v>1</v>
      </c>
      <c r="B39" s="133" t="s">
        <v>226</v>
      </c>
      <c r="C39" s="55" t="s">
        <v>76</v>
      </c>
      <c r="D39" s="55">
        <v>2</v>
      </c>
      <c r="E39" s="55">
        <v>2</v>
      </c>
      <c r="F39" s="55"/>
      <c r="G39" s="55"/>
      <c r="H39" s="54"/>
      <c r="I39" s="55" t="s">
        <v>75</v>
      </c>
      <c r="J39" s="55">
        <v>5</v>
      </c>
      <c r="K39" s="55"/>
      <c r="L39" s="55"/>
      <c r="M39" s="55"/>
      <c r="N39" s="55"/>
      <c r="O39" s="55"/>
      <c r="P39" s="55"/>
      <c r="Q39" s="56"/>
    </row>
    <row r="40" spans="1:17" ht="12.75">
      <c r="A40" s="70">
        <v>2</v>
      </c>
      <c r="B40" s="133" t="s">
        <v>139</v>
      </c>
      <c r="C40" s="55" t="s">
        <v>77</v>
      </c>
      <c r="D40" s="55">
        <v>2</v>
      </c>
      <c r="E40" s="55"/>
      <c r="F40" s="55">
        <v>1</v>
      </c>
      <c r="G40" s="55"/>
      <c r="H40" s="54"/>
      <c r="I40" s="55" t="s">
        <v>75</v>
      </c>
      <c r="J40" s="55">
        <v>4</v>
      </c>
      <c r="K40" s="55"/>
      <c r="L40" s="55"/>
      <c r="M40" s="55"/>
      <c r="N40" s="55"/>
      <c r="O40" s="55"/>
      <c r="P40" s="55"/>
      <c r="Q40" s="56"/>
    </row>
    <row r="41" spans="1:17" ht="12.75">
      <c r="A41" s="70">
        <v>3</v>
      </c>
      <c r="B41" s="133" t="s">
        <v>245</v>
      </c>
      <c r="C41" s="55" t="s">
        <v>78</v>
      </c>
      <c r="D41" s="291">
        <v>2</v>
      </c>
      <c r="E41" s="55"/>
      <c r="F41" s="55">
        <v>2</v>
      </c>
      <c r="G41" s="55"/>
      <c r="H41" s="54"/>
      <c r="I41" s="55" t="s">
        <v>75</v>
      </c>
      <c r="J41" s="55">
        <v>4</v>
      </c>
      <c r="K41" s="55"/>
      <c r="L41" s="55"/>
      <c r="M41" s="55"/>
      <c r="N41" s="55"/>
      <c r="O41" s="55"/>
      <c r="P41" s="55"/>
      <c r="Q41" s="56"/>
    </row>
    <row r="42" spans="1:17" ht="12.75">
      <c r="A42" s="70">
        <v>4</v>
      </c>
      <c r="B42" s="133" t="s">
        <v>140</v>
      </c>
      <c r="C42" s="55" t="s">
        <v>79</v>
      </c>
      <c r="D42" s="291">
        <v>2</v>
      </c>
      <c r="E42" s="55"/>
      <c r="F42" s="55">
        <v>2</v>
      </c>
      <c r="G42" s="55"/>
      <c r="H42" s="54"/>
      <c r="I42" s="55" t="s">
        <v>75</v>
      </c>
      <c r="J42" s="55">
        <v>4</v>
      </c>
      <c r="K42" s="55"/>
      <c r="L42" s="55"/>
      <c r="M42" s="55"/>
      <c r="N42" s="55"/>
      <c r="O42" s="55"/>
      <c r="P42" s="55"/>
      <c r="Q42" s="56"/>
    </row>
    <row r="43" spans="1:17" ht="12.75">
      <c r="A43" s="70">
        <v>5</v>
      </c>
      <c r="B43" s="133" t="s">
        <v>227</v>
      </c>
      <c r="C43" s="55" t="s">
        <v>80</v>
      </c>
      <c r="D43" s="55"/>
      <c r="E43" s="55"/>
      <c r="F43" s="55">
        <v>2</v>
      </c>
      <c r="G43" s="55"/>
      <c r="H43" s="54"/>
      <c r="I43" s="291" t="s">
        <v>9</v>
      </c>
      <c r="J43" s="291">
        <v>3</v>
      </c>
      <c r="K43" s="55"/>
      <c r="L43" s="55"/>
      <c r="M43" s="55"/>
      <c r="N43" s="55"/>
      <c r="O43" s="55"/>
      <c r="P43" s="55"/>
      <c r="Q43" s="56"/>
    </row>
    <row r="44" spans="1:17" ht="12.75">
      <c r="A44" s="70">
        <v>9</v>
      </c>
      <c r="B44" s="133" t="s">
        <v>228</v>
      </c>
      <c r="C44" s="55" t="s">
        <v>83</v>
      </c>
      <c r="D44" s="55"/>
      <c r="E44" s="55"/>
      <c r="F44" s="55"/>
      <c r="G44" s="55"/>
      <c r="H44" s="55"/>
      <c r="I44" s="55"/>
      <c r="J44" s="55"/>
      <c r="K44" s="55">
        <v>2</v>
      </c>
      <c r="L44" s="55">
        <v>1</v>
      </c>
      <c r="M44" s="55"/>
      <c r="N44" s="55"/>
      <c r="O44" s="57"/>
      <c r="P44" s="55" t="s">
        <v>75</v>
      </c>
      <c r="Q44" s="56">
        <v>4</v>
      </c>
    </row>
    <row r="45" spans="1:17" ht="12.75">
      <c r="A45" s="70">
        <v>10</v>
      </c>
      <c r="B45" s="133" t="s">
        <v>229</v>
      </c>
      <c r="C45" s="55" t="s">
        <v>82</v>
      </c>
      <c r="D45" s="55"/>
      <c r="E45" s="55"/>
      <c r="F45" s="55"/>
      <c r="G45" s="55"/>
      <c r="H45" s="55"/>
      <c r="I45" s="55"/>
      <c r="J45" s="55"/>
      <c r="K45" s="55">
        <v>1</v>
      </c>
      <c r="L45" s="55">
        <v>1</v>
      </c>
      <c r="M45" s="55"/>
      <c r="N45" s="55"/>
      <c r="O45" s="57"/>
      <c r="P45" s="55" t="s">
        <v>75</v>
      </c>
      <c r="Q45" s="56">
        <v>3</v>
      </c>
    </row>
    <row r="46" spans="1:17" ht="12.75">
      <c r="A46" s="70">
        <v>11</v>
      </c>
      <c r="B46" s="133" t="s">
        <v>142</v>
      </c>
      <c r="C46" s="55" t="s">
        <v>84</v>
      </c>
      <c r="D46" s="55"/>
      <c r="E46" s="55"/>
      <c r="F46" s="55"/>
      <c r="G46" s="55"/>
      <c r="H46" s="55"/>
      <c r="I46" s="55"/>
      <c r="J46" s="55"/>
      <c r="K46" s="52">
        <v>2</v>
      </c>
      <c r="L46" s="52"/>
      <c r="M46" s="55">
        <v>1</v>
      </c>
      <c r="N46" s="52"/>
      <c r="O46" s="57"/>
      <c r="P46" s="52" t="s">
        <v>75</v>
      </c>
      <c r="Q46" s="53">
        <v>4</v>
      </c>
    </row>
    <row r="47" spans="1:17" ht="12.75">
      <c r="A47" s="70">
        <v>12</v>
      </c>
      <c r="B47" s="133" t="s">
        <v>246</v>
      </c>
      <c r="C47" s="55" t="s">
        <v>85</v>
      </c>
      <c r="D47" s="55"/>
      <c r="E47" s="55"/>
      <c r="F47" s="55"/>
      <c r="G47" s="55"/>
      <c r="H47" s="55"/>
      <c r="I47" s="55"/>
      <c r="J47" s="55"/>
      <c r="K47" s="52">
        <v>3</v>
      </c>
      <c r="L47" s="52"/>
      <c r="M47" s="301">
        <v>2</v>
      </c>
      <c r="N47" s="52"/>
      <c r="O47" s="305"/>
      <c r="P47" s="52" t="s">
        <v>75</v>
      </c>
      <c r="Q47" s="53">
        <v>5</v>
      </c>
    </row>
    <row r="48" spans="1:17" ht="12.75">
      <c r="A48" s="70">
        <v>13</v>
      </c>
      <c r="B48" s="133" t="s">
        <v>143</v>
      </c>
      <c r="C48" s="55" t="s">
        <v>86</v>
      </c>
      <c r="D48" s="55"/>
      <c r="E48" s="55"/>
      <c r="F48" s="55"/>
      <c r="G48" s="55"/>
      <c r="H48" s="55"/>
      <c r="I48" s="55"/>
      <c r="J48" s="55"/>
      <c r="K48" s="52">
        <v>2</v>
      </c>
      <c r="L48" s="52"/>
      <c r="M48" s="52">
        <v>2</v>
      </c>
      <c r="N48" s="52"/>
      <c r="O48" s="57"/>
      <c r="P48" s="52" t="s">
        <v>75</v>
      </c>
      <c r="Q48" s="53">
        <v>5</v>
      </c>
    </row>
    <row r="49" spans="1:17" ht="12.75">
      <c r="A49" s="70">
        <v>14</v>
      </c>
      <c r="B49" s="133" t="s">
        <v>278</v>
      </c>
      <c r="C49" s="55" t="s">
        <v>356</v>
      </c>
      <c r="D49" s="55"/>
      <c r="E49" s="55"/>
      <c r="F49" s="55"/>
      <c r="G49" s="55"/>
      <c r="H49" s="55"/>
      <c r="I49" s="55"/>
      <c r="J49" s="55"/>
      <c r="K49" s="52">
        <v>1</v>
      </c>
      <c r="L49" s="52"/>
      <c r="M49" s="52">
        <v>2</v>
      </c>
      <c r="N49" s="52"/>
      <c r="O49" s="57"/>
      <c r="P49" s="52" t="s">
        <v>9</v>
      </c>
      <c r="Q49" s="53">
        <v>3</v>
      </c>
    </row>
    <row r="50" spans="1:17" ht="12.75">
      <c r="A50" s="70">
        <v>18</v>
      </c>
      <c r="B50" s="310" t="s">
        <v>379</v>
      </c>
      <c r="C50" s="55" t="s">
        <v>380</v>
      </c>
      <c r="D50" s="55">
        <v>2</v>
      </c>
      <c r="E50" s="55"/>
      <c r="F50" s="55">
        <v>1</v>
      </c>
      <c r="G50" s="55"/>
      <c r="H50" s="57"/>
      <c r="I50" s="55" t="s">
        <v>75</v>
      </c>
      <c r="J50" s="55">
        <v>4</v>
      </c>
      <c r="K50" s="55"/>
      <c r="L50" s="55"/>
      <c r="M50" s="55"/>
      <c r="N50" s="55"/>
      <c r="O50" s="55"/>
      <c r="P50" s="55"/>
      <c r="Q50" s="56"/>
    </row>
    <row r="51" spans="1:20" ht="12.75">
      <c r="A51" s="70"/>
      <c r="B51" s="133"/>
      <c r="C51" s="262"/>
      <c r="D51" s="262">
        <f>SUM(D39:D50)</f>
        <v>10</v>
      </c>
      <c r="E51" s="262">
        <f aca="true" t="shared" si="2" ref="E51:Q51">SUM(E39:E50)</f>
        <v>2</v>
      </c>
      <c r="F51" s="262">
        <f t="shared" si="2"/>
        <v>8</v>
      </c>
      <c r="G51" s="262">
        <f t="shared" si="2"/>
        <v>0</v>
      </c>
      <c r="H51" s="262">
        <f t="shared" si="2"/>
        <v>0</v>
      </c>
      <c r="I51" s="262">
        <f t="shared" si="2"/>
        <v>0</v>
      </c>
      <c r="J51" s="262">
        <f t="shared" si="2"/>
        <v>24</v>
      </c>
      <c r="K51" s="262">
        <f t="shared" si="2"/>
        <v>11</v>
      </c>
      <c r="L51" s="262">
        <f t="shared" si="2"/>
        <v>2</v>
      </c>
      <c r="M51" s="262">
        <f t="shared" si="2"/>
        <v>7</v>
      </c>
      <c r="N51" s="262">
        <f t="shared" si="2"/>
        <v>0</v>
      </c>
      <c r="O51" s="262">
        <f t="shared" si="2"/>
        <v>0</v>
      </c>
      <c r="P51" s="262">
        <f t="shared" si="2"/>
        <v>0</v>
      </c>
      <c r="Q51" s="262">
        <f t="shared" si="2"/>
        <v>24</v>
      </c>
      <c r="R51" s="263">
        <f>(SUM(D51:Q51)-T51)*14</f>
        <v>560</v>
      </c>
      <c r="S51" s="263">
        <f>(D51+K51)*14</f>
        <v>294</v>
      </c>
      <c r="T51" s="263">
        <f>J51+Q51</f>
        <v>48</v>
      </c>
    </row>
    <row r="52" spans="1:17" ht="12.75">
      <c r="A52" s="70">
        <v>59</v>
      </c>
      <c r="B52" s="270" t="s">
        <v>238</v>
      </c>
      <c r="C52" s="120" t="s">
        <v>257</v>
      </c>
      <c r="D52" s="157"/>
      <c r="E52" s="157"/>
      <c r="F52" s="157"/>
      <c r="G52" s="157"/>
      <c r="H52" s="157"/>
      <c r="I52" s="157"/>
      <c r="J52" s="157"/>
      <c r="K52" s="158"/>
      <c r="L52" s="158"/>
      <c r="M52" s="158"/>
      <c r="N52" s="159">
        <v>4</v>
      </c>
      <c r="O52" s="160"/>
      <c r="P52" s="159" t="s">
        <v>9</v>
      </c>
      <c r="Q52" s="161">
        <v>4</v>
      </c>
    </row>
    <row r="53" spans="1:17" ht="12.75">
      <c r="A53" s="70">
        <v>21</v>
      </c>
      <c r="B53" s="102" t="s">
        <v>342</v>
      </c>
      <c r="C53" s="55" t="s">
        <v>211</v>
      </c>
      <c r="D53" s="55">
        <v>2</v>
      </c>
      <c r="E53" s="55"/>
      <c r="F53" s="55">
        <v>2</v>
      </c>
      <c r="G53" s="55"/>
      <c r="H53" s="57"/>
      <c r="I53" s="55" t="s">
        <v>75</v>
      </c>
      <c r="J53" s="55">
        <v>4</v>
      </c>
      <c r="K53" s="55"/>
      <c r="L53" s="55"/>
      <c r="M53" s="55"/>
      <c r="N53" s="55"/>
      <c r="O53" s="55"/>
      <c r="P53" s="55"/>
      <c r="Q53" s="56"/>
    </row>
    <row r="54" spans="1:17" ht="12.75">
      <c r="A54" s="70">
        <v>22</v>
      </c>
      <c r="B54" s="102" t="s">
        <v>156</v>
      </c>
      <c r="C54" s="55" t="s">
        <v>299</v>
      </c>
      <c r="D54" s="55">
        <v>2</v>
      </c>
      <c r="E54" s="55"/>
      <c r="F54" s="55">
        <v>1</v>
      </c>
      <c r="G54" s="55"/>
      <c r="H54" s="57"/>
      <c r="I54" s="55" t="s">
        <v>75</v>
      </c>
      <c r="J54" s="55">
        <v>4</v>
      </c>
      <c r="K54" s="55"/>
      <c r="L54" s="55"/>
      <c r="M54" s="55"/>
      <c r="N54" s="55"/>
      <c r="O54" s="55"/>
      <c r="P54" s="55"/>
      <c r="Q54" s="56"/>
    </row>
    <row r="55" spans="1:17" ht="12.75">
      <c r="A55" s="70">
        <v>27</v>
      </c>
      <c r="B55" s="102" t="s">
        <v>230</v>
      </c>
      <c r="C55" s="55" t="s">
        <v>265</v>
      </c>
      <c r="D55" s="55"/>
      <c r="E55" s="55"/>
      <c r="F55" s="55"/>
      <c r="G55" s="55"/>
      <c r="H55" s="55"/>
      <c r="I55" s="55"/>
      <c r="J55" s="55"/>
      <c r="K55" s="76">
        <v>2</v>
      </c>
      <c r="L55" s="76"/>
      <c r="M55" s="76">
        <v>2</v>
      </c>
      <c r="N55" s="76"/>
      <c r="O55" s="57"/>
      <c r="P55" s="55" t="s">
        <v>75</v>
      </c>
      <c r="Q55" s="56">
        <v>4</v>
      </c>
    </row>
    <row r="56" spans="1:17" ht="12.75">
      <c r="A56" s="70">
        <v>29</v>
      </c>
      <c r="B56" s="104" t="s">
        <v>292</v>
      </c>
      <c r="C56" s="55" t="s">
        <v>267</v>
      </c>
      <c r="D56" s="55"/>
      <c r="E56" s="55"/>
      <c r="F56" s="55"/>
      <c r="G56" s="55"/>
      <c r="H56" s="55"/>
      <c r="I56" s="55"/>
      <c r="J56" s="55"/>
      <c r="K56" s="55">
        <v>3</v>
      </c>
      <c r="L56" s="55"/>
      <c r="M56" s="291">
        <v>2</v>
      </c>
      <c r="N56" s="55"/>
      <c r="O56" s="57"/>
      <c r="P56" s="55" t="s">
        <v>75</v>
      </c>
      <c r="Q56" s="56">
        <v>5</v>
      </c>
    </row>
    <row r="57" spans="1:17" ht="12.75">
      <c r="A57" s="70">
        <v>31</v>
      </c>
      <c r="B57" s="102" t="s">
        <v>157</v>
      </c>
      <c r="C57" s="55" t="s">
        <v>302</v>
      </c>
      <c r="D57" s="55"/>
      <c r="E57" s="55"/>
      <c r="F57" s="55"/>
      <c r="G57" s="55"/>
      <c r="H57" s="55"/>
      <c r="I57" s="55"/>
      <c r="J57" s="55"/>
      <c r="K57" s="55">
        <v>2</v>
      </c>
      <c r="L57" s="55"/>
      <c r="M57" s="55"/>
      <c r="N57" s="55">
        <v>2</v>
      </c>
      <c r="O57" s="57"/>
      <c r="P57" s="55" t="s">
        <v>75</v>
      </c>
      <c r="Q57" s="56">
        <v>4</v>
      </c>
    </row>
    <row r="58" spans="1:17" ht="12.75">
      <c r="A58" s="70">
        <v>39</v>
      </c>
      <c r="B58" s="133" t="s">
        <v>277</v>
      </c>
      <c r="C58" s="76" t="s">
        <v>240</v>
      </c>
      <c r="D58" s="55">
        <v>2</v>
      </c>
      <c r="E58" s="55"/>
      <c r="F58" s="55">
        <v>1</v>
      </c>
      <c r="G58" s="55"/>
      <c r="H58" s="54"/>
      <c r="I58" s="55" t="s">
        <v>75</v>
      </c>
      <c r="J58" s="55">
        <v>4</v>
      </c>
      <c r="K58" s="99"/>
      <c r="L58" s="99"/>
      <c r="M58" s="99"/>
      <c r="N58" s="99"/>
      <c r="O58" s="99"/>
      <c r="P58" s="99"/>
      <c r="Q58" s="100"/>
    </row>
    <row r="59" spans="1:17" ht="12.75">
      <c r="A59" s="307">
        <v>2</v>
      </c>
      <c r="B59" s="108" t="s">
        <v>367</v>
      </c>
      <c r="C59" s="76" t="s">
        <v>313</v>
      </c>
      <c r="D59" s="99">
        <v>2</v>
      </c>
      <c r="E59" s="99">
        <v>2</v>
      </c>
      <c r="F59" s="99"/>
      <c r="G59" s="227"/>
      <c r="H59" s="57"/>
      <c r="I59" s="99" t="s">
        <v>75</v>
      </c>
      <c r="J59" s="99">
        <v>4</v>
      </c>
      <c r="K59" s="55"/>
      <c r="L59" s="55"/>
      <c r="M59" s="55"/>
      <c r="N59" s="55"/>
      <c r="O59" s="55"/>
      <c r="P59" s="55"/>
      <c r="Q59" s="56"/>
    </row>
    <row r="60" spans="1:17" ht="19.5">
      <c r="A60" s="307">
        <v>3</v>
      </c>
      <c r="B60" s="221" t="s">
        <v>368</v>
      </c>
      <c r="C60" s="76" t="s">
        <v>107</v>
      </c>
      <c r="D60" s="99">
        <v>2</v>
      </c>
      <c r="E60" s="99">
        <v>2</v>
      </c>
      <c r="F60" s="99"/>
      <c r="G60" s="99"/>
      <c r="H60" s="57"/>
      <c r="I60" s="99" t="s">
        <v>9</v>
      </c>
      <c r="J60" s="99">
        <v>4</v>
      </c>
      <c r="K60" s="99"/>
      <c r="L60" s="99"/>
      <c r="M60" s="99"/>
      <c r="N60" s="99"/>
      <c r="O60" s="99"/>
      <c r="P60" s="99"/>
      <c r="Q60" s="100"/>
    </row>
    <row r="61" spans="1:17" ht="12.75">
      <c r="A61" s="70">
        <v>45</v>
      </c>
      <c r="B61" s="133" t="s">
        <v>95</v>
      </c>
      <c r="C61" s="76" t="s">
        <v>311</v>
      </c>
      <c r="D61" s="55"/>
      <c r="E61" s="55"/>
      <c r="F61" s="55"/>
      <c r="G61" s="55"/>
      <c r="H61" s="55"/>
      <c r="I61" s="55"/>
      <c r="J61" s="248"/>
      <c r="K61" s="248"/>
      <c r="L61" s="248"/>
      <c r="M61" s="302"/>
      <c r="N61" s="248">
        <f>90/14</f>
        <v>6.428571428571429</v>
      </c>
      <c r="O61" s="302"/>
      <c r="P61" s="55" t="s">
        <v>9</v>
      </c>
      <c r="Q61" s="56">
        <v>4</v>
      </c>
    </row>
    <row r="62" spans="1:17" ht="19.5">
      <c r="A62" s="307">
        <v>4</v>
      </c>
      <c r="B62" s="221" t="s">
        <v>369</v>
      </c>
      <c r="C62" s="76" t="s">
        <v>318</v>
      </c>
      <c r="D62" s="99"/>
      <c r="E62" s="99"/>
      <c r="F62" s="99"/>
      <c r="G62" s="99"/>
      <c r="H62" s="99"/>
      <c r="I62" s="99"/>
      <c r="J62" s="99"/>
      <c r="K62" s="99">
        <v>2</v>
      </c>
      <c r="L62" s="99">
        <v>2</v>
      </c>
      <c r="M62" s="99"/>
      <c r="N62" s="99">
        <v>1</v>
      </c>
      <c r="O62" s="57"/>
      <c r="P62" s="99" t="s">
        <v>75</v>
      </c>
      <c r="Q62" s="100">
        <v>5</v>
      </c>
    </row>
    <row r="63" spans="1:17" ht="18">
      <c r="A63" s="307">
        <v>5</v>
      </c>
      <c r="B63" s="108" t="s">
        <v>370</v>
      </c>
      <c r="C63" s="76" t="s">
        <v>109</v>
      </c>
      <c r="D63" s="99"/>
      <c r="E63" s="99"/>
      <c r="F63" s="99"/>
      <c r="G63" s="99"/>
      <c r="H63" s="99"/>
      <c r="I63" s="99"/>
      <c r="J63" s="254"/>
      <c r="K63" s="256">
        <v>2</v>
      </c>
      <c r="L63" s="256">
        <v>2</v>
      </c>
      <c r="M63" s="303"/>
      <c r="N63" s="255"/>
      <c r="O63" s="305"/>
      <c r="P63" s="99" t="s">
        <v>75</v>
      </c>
      <c r="Q63" s="100">
        <v>4</v>
      </c>
    </row>
    <row r="64" spans="1:17" s="33" customFormat="1" ht="12.75" customHeight="1">
      <c r="A64" s="70">
        <v>48</v>
      </c>
      <c r="B64" s="270" t="s">
        <v>295</v>
      </c>
      <c r="C64" s="151" t="s">
        <v>296</v>
      </c>
      <c r="D64" s="151">
        <v>1</v>
      </c>
      <c r="E64" s="151"/>
      <c r="F64" s="151">
        <v>1</v>
      </c>
      <c r="G64" s="151"/>
      <c r="H64" s="151"/>
      <c r="I64" s="151" t="s">
        <v>9</v>
      </c>
      <c r="J64" s="151">
        <v>3</v>
      </c>
      <c r="K64" s="148"/>
      <c r="L64" s="148"/>
      <c r="M64" s="148"/>
      <c r="N64" s="148"/>
      <c r="O64" s="148"/>
      <c r="P64" s="148"/>
      <c r="Q64" s="149"/>
    </row>
    <row r="65" spans="1:17" s="33" customFormat="1" ht="12.75" customHeight="1">
      <c r="A65" s="70">
        <v>49</v>
      </c>
      <c r="B65" s="270" t="s">
        <v>298</v>
      </c>
      <c r="C65" s="151" t="s">
        <v>235</v>
      </c>
      <c r="D65" s="151">
        <v>2</v>
      </c>
      <c r="E65" s="151">
        <v>2</v>
      </c>
      <c r="F65" s="151"/>
      <c r="G65" s="151"/>
      <c r="H65" s="121"/>
      <c r="I65" s="151" t="s">
        <v>75</v>
      </c>
      <c r="J65" s="151">
        <v>5</v>
      </c>
      <c r="K65" s="148"/>
      <c r="L65" s="148"/>
      <c r="M65" s="148"/>
      <c r="N65" s="148"/>
      <c r="O65" s="148"/>
      <c r="P65" s="148"/>
      <c r="Q65" s="149"/>
    </row>
    <row r="66" spans="1:17" ht="18" customHeight="1">
      <c r="A66" s="307">
        <v>6</v>
      </c>
      <c r="B66" s="108" t="s">
        <v>371</v>
      </c>
      <c r="C66" s="148" t="s">
        <v>270</v>
      </c>
      <c r="D66" s="154">
        <v>2</v>
      </c>
      <c r="E66" s="154">
        <v>1</v>
      </c>
      <c r="F66" s="154"/>
      <c r="G66" s="154"/>
      <c r="H66" s="151"/>
      <c r="I66" s="154" t="s">
        <v>75</v>
      </c>
      <c r="J66" s="154">
        <v>4</v>
      </c>
      <c r="K66" s="154"/>
      <c r="L66" s="154"/>
      <c r="M66" s="154"/>
      <c r="N66" s="154"/>
      <c r="O66" s="154"/>
      <c r="P66" s="154"/>
      <c r="Q66" s="156"/>
    </row>
    <row r="67" spans="1:17" ht="12.75">
      <c r="A67" s="70">
        <v>52</v>
      </c>
      <c r="B67" s="270" t="s">
        <v>123</v>
      </c>
      <c r="C67" s="148" t="s">
        <v>125</v>
      </c>
      <c r="D67" s="154"/>
      <c r="E67" s="154"/>
      <c r="F67" s="154"/>
      <c r="G67" s="154"/>
      <c r="H67" s="154"/>
      <c r="I67" s="154"/>
      <c r="J67" s="154"/>
      <c r="K67" s="148">
        <v>2</v>
      </c>
      <c r="L67" s="148"/>
      <c r="M67" s="148">
        <v>1</v>
      </c>
      <c r="N67" s="148"/>
      <c r="O67" s="121"/>
      <c r="P67" s="148" t="s">
        <v>75</v>
      </c>
      <c r="Q67" s="149">
        <v>3</v>
      </c>
    </row>
    <row r="68" spans="1:17" ht="21.75" customHeight="1">
      <c r="A68" s="70">
        <v>53</v>
      </c>
      <c r="B68" s="270" t="s">
        <v>234</v>
      </c>
      <c r="C68" s="148" t="s">
        <v>218</v>
      </c>
      <c r="D68" s="148"/>
      <c r="E68" s="148"/>
      <c r="F68" s="148"/>
      <c r="G68" s="148"/>
      <c r="H68" s="148"/>
      <c r="I68" s="148"/>
      <c r="J68" s="148"/>
      <c r="K68" s="148">
        <v>2</v>
      </c>
      <c r="L68" s="148"/>
      <c r="M68" s="148">
        <v>1</v>
      </c>
      <c r="N68" s="148"/>
      <c r="O68" s="121"/>
      <c r="P68" s="148" t="s">
        <v>75</v>
      </c>
      <c r="Q68" s="149">
        <v>3</v>
      </c>
    </row>
    <row r="69" spans="1:17" ht="19.5" customHeight="1">
      <c r="A69" s="70">
        <v>58</v>
      </c>
      <c r="B69" s="270" t="s">
        <v>256</v>
      </c>
      <c r="C69" s="148" t="s">
        <v>236</v>
      </c>
      <c r="D69" s="148"/>
      <c r="E69" s="148"/>
      <c r="F69" s="148"/>
      <c r="G69" s="148"/>
      <c r="H69" s="148"/>
      <c r="I69" s="148"/>
      <c r="J69" s="148"/>
      <c r="K69" s="154">
        <v>2</v>
      </c>
      <c r="L69" s="154">
        <v>1</v>
      </c>
      <c r="M69" s="154"/>
      <c r="N69" s="154"/>
      <c r="O69" s="151"/>
      <c r="P69" s="154" t="s">
        <v>9</v>
      </c>
      <c r="Q69" s="156">
        <v>3</v>
      </c>
    </row>
    <row r="70" spans="1:17" s="239" customFormat="1" ht="9" customHeight="1">
      <c r="A70" s="70">
        <v>60</v>
      </c>
      <c r="B70" s="133" t="s">
        <v>237</v>
      </c>
      <c r="C70" s="151" t="s">
        <v>258</v>
      </c>
      <c r="D70" s="250"/>
      <c r="E70" s="250"/>
      <c r="F70" s="250"/>
      <c r="G70" s="250"/>
      <c r="H70" s="148"/>
      <c r="I70" s="251"/>
      <c r="J70" s="253"/>
      <c r="K70" s="253"/>
      <c r="L70" s="253"/>
      <c r="M70" s="216"/>
      <c r="N70" s="253">
        <f>60/14</f>
        <v>4.285714285714286</v>
      </c>
      <c r="O70" s="216"/>
      <c r="P70" s="251" t="s">
        <v>9</v>
      </c>
      <c r="Q70" s="258">
        <v>2</v>
      </c>
    </row>
    <row r="71" spans="1:17" ht="17.25" customHeight="1">
      <c r="A71" s="307">
        <v>8</v>
      </c>
      <c r="B71" s="109" t="s">
        <v>373</v>
      </c>
      <c r="C71" s="148" t="s">
        <v>330</v>
      </c>
      <c r="D71" s="154"/>
      <c r="E71" s="154"/>
      <c r="F71" s="154"/>
      <c r="G71" s="154"/>
      <c r="H71" s="154"/>
      <c r="I71" s="154"/>
      <c r="J71" s="154"/>
      <c r="K71" s="152">
        <v>1</v>
      </c>
      <c r="L71" s="152">
        <v>1</v>
      </c>
      <c r="M71" s="152"/>
      <c r="N71" s="152"/>
      <c r="O71" s="151"/>
      <c r="P71" s="152" t="s">
        <v>9</v>
      </c>
      <c r="Q71" s="153">
        <v>3</v>
      </c>
    </row>
    <row r="72" spans="1:17" ht="12.75">
      <c r="A72" s="70">
        <v>6</v>
      </c>
      <c r="B72" s="309" t="s">
        <v>378</v>
      </c>
      <c r="C72" s="289" t="s">
        <v>381</v>
      </c>
      <c r="D72" s="289">
        <v>2</v>
      </c>
      <c r="E72" s="289">
        <v>1</v>
      </c>
      <c r="F72" s="289"/>
      <c r="G72" s="289"/>
      <c r="H72" s="290"/>
      <c r="I72" s="289" t="s">
        <v>75</v>
      </c>
      <c r="J72" s="289">
        <v>4</v>
      </c>
      <c r="K72" s="55"/>
      <c r="L72" s="55"/>
      <c r="M72" s="55"/>
      <c r="N72" s="55"/>
      <c r="O72" s="55"/>
      <c r="P72" s="55"/>
      <c r="Q72" s="56"/>
    </row>
    <row r="73" spans="1:20" ht="12.75">
      <c r="A73" s="240"/>
      <c r="C73" s="264"/>
      <c r="D73" s="264">
        <f>SUM(D52:D72)</f>
        <v>17</v>
      </c>
      <c r="E73" s="264">
        <f aca="true" t="shared" si="3" ref="E73:Q73">SUM(E52:E72)</f>
        <v>8</v>
      </c>
      <c r="F73" s="264">
        <f t="shared" si="3"/>
        <v>5</v>
      </c>
      <c r="G73" s="264">
        <f t="shared" si="3"/>
        <v>0</v>
      </c>
      <c r="H73" s="264">
        <f t="shared" si="3"/>
        <v>0</v>
      </c>
      <c r="I73" s="264">
        <f t="shared" si="3"/>
        <v>0</v>
      </c>
      <c r="J73" s="264">
        <f t="shared" si="3"/>
        <v>36</v>
      </c>
      <c r="K73" s="264">
        <f t="shared" si="3"/>
        <v>18</v>
      </c>
      <c r="L73" s="264">
        <f t="shared" si="3"/>
        <v>6</v>
      </c>
      <c r="M73" s="264">
        <f t="shared" si="3"/>
        <v>6</v>
      </c>
      <c r="N73" s="264">
        <f t="shared" si="3"/>
        <v>17.714285714285715</v>
      </c>
      <c r="O73" s="264">
        <f t="shared" si="3"/>
        <v>0</v>
      </c>
      <c r="P73" s="264">
        <f t="shared" si="3"/>
        <v>0</v>
      </c>
      <c r="Q73" s="264">
        <f t="shared" si="3"/>
        <v>44</v>
      </c>
      <c r="R73" s="264">
        <f>(SUM(D73:Q73)-T73)*14</f>
        <v>1088</v>
      </c>
      <c r="S73" s="264">
        <f>14*(D73+K73)</f>
        <v>490</v>
      </c>
      <c r="T73" s="264">
        <f>Q73+J73</f>
        <v>80</v>
      </c>
    </row>
    <row r="74" spans="18:20" ht="12.75">
      <c r="R74">
        <f>SUM(R13:R73)</f>
        <v>3152</v>
      </c>
      <c r="S74">
        <f>SUM(S13:S73)</f>
        <v>1470</v>
      </c>
      <c r="T74">
        <f>SUM(T13:T73)</f>
        <v>240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F64"/>
  <sheetViews>
    <sheetView tabSelected="1" zoomScale="115" zoomScaleNormal="115" zoomScalePageLayoutView="0" workbookViewId="0" topLeftCell="A1">
      <selection activeCell="T26" sqref="T26"/>
    </sheetView>
  </sheetViews>
  <sheetFormatPr defaultColWidth="9.140625" defaultRowHeight="12.75"/>
  <cols>
    <col min="1" max="1" width="2.7109375" style="0" customWidth="1"/>
    <col min="2" max="2" width="30.57421875" style="0" customWidth="1"/>
    <col min="3" max="3" width="11.140625" style="3" customWidth="1"/>
    <col min="4" max="4" width="2.7109375" style="0" customWidth="1"/>
    <col min="5" max="6" width="2.421875" style="0" customWidth="1"/>
    <col min="7" max="7" width="2.140625" style="0" customWidth="1"/>
    <col min="8" max="8" width="4.00390625" style="0" customWidth="1"/>
    <col min="9" max="9" width="6.421875" style="0" customWidth="1"/>
    <col min="10" max="10" width="5.00390625" style="0" customWidth="1"/>
    <col min="11" max="11" width="2.7109375" style="0" customWidth="1"/>
    <col min="12" max="13" width="2.421875" style="0" customWidth="1"/>
    <col min="14" max="14" width="2.7109375" style="0" customWidth="1"/>
    <col min="15" max="15" width="3.421875" style="0" customWidth="1"/>
    <col min="16" max="16" width="6.421875" style="0" customWidth="1"/>
    <col min="17" max="17" width="6.28125" style="0" customWidth="1"/>
    <col min="18" max="19" width="9.140625" style="0" hidden="1" customWidth="1"/>
    <col min="24" max="24" width="10.7109375" style="0" customWidth="1"/>
  </cols>
  <sheetData>
    <row r="1" spans="1:3" ht="12.75">
      <c r="A1" s="376" t="s">
        <v>66</v>
      </c>
      <c r="B1" s="376"/>
      <c r="C1" s="376"/>
    </row>
    <row r="2" spans="1:3" ht="12.75">
      <c r="A2" s="377" t="s">
        <v>74</v>
      </c>
      <c r="B2" s="377"/>
      <c r="C2" s="377"/>
    </row>
    <row r="3" spans="1:19" ht="10.5" customHeight="1">
      <c r="A3" s="379" t="s">
        <v>21</v>
      </c>
      <c r="B3" s="379"/>
      <c r="C3" s="379"/>
      <c r="D3" s="379"/>
      <c r="E3" s="379"/>
      <c r="F3" s="379"/>
      <c r="G3" s="379"/>
      <c r="H3" s="379"/>
      <c r="I3" s="379"/>
      <c r="J3" s="379"/>
      <c r="K3" s="379"/>
      <c r="L3" s="379"/>
      <c r="M3" s="379"/>
      <c r="N3" s="379"/>
      <c r="O3" s="379"/>
      <c r="P3" s="379"/>
      <c r="Q3" s="26"/>
      <c r="R3" s="6"/>
      <c r="S3" s="6"/>
    </row>
    <row r="4" spans="1:20" ht="12.75">
      <c r="A4" s="378" t="s">
        <v>364</v>
      </c>
      <c r="B4" s="378"/>
      <c r="C4" s="378"/>
      <c r="D4" s="378"/>
      <c r="E4" s="378"/>
      <c r="F4" s="378"/>
      <c r="G4" s="17"/>
      <c r="H4" s="17"/>
      <c r="I4" s="17"/>
      <c r="J4" s="17"/>
      <c r="K4" s="17"/>
      <c r="L4" s="17"/>
      <c r="M4" s="17"/>
      <c r="N4" s="17"/>
      <c r="O4" s="17"/>
      <c r="P4" s="17"/>
      <c r="Q4" s="17"/>
      <c r="R4" s="17"/>
      <c r="S4" s="17"/>
      <c r="T4" s="17"/>
    </row>
    <row r="5" spans="1:58" ht="12.75">
      <c r="A5" s="378" t="s">
        <v>70</v>
      </c>
      <c r="B5" s="378"/>
      <c r="C5" s="378"/>
      <c r="D5" s="378"/>
      <c r="E5" s="378"/>
      <c r="F5" s="378"/>
      <c r="G5" s="17"/>
      <c r="H5" s="17"/>
      <c r="I5" s="45"/>
      <c r="J5" s="45"/>
      <c r="K5" s="45"/>
      <c r="L5" s="17"/>
      <c r="M5" s="17"/>
      <c r="N5" s="17"/>
      <c r="O5" s="17"/>
      <c r="P5" s="17"/>
      <c r="Q5" s="17"/>
      <c r="R5" s="17"/>
      <c r="S5" s="17"/>
      <c r="T5" s="17"/>
      <c r="U5" s="17"/>
      <c r="V5" s="17"/>
      <c r="W5" s="17"/>
      <c r="X5" s="17"/>
      <c r="Y5" s="19"/>
      <c r="Z5" s="19"/>
      <c r="AA5" s="19"/>
      <c r="AB5" s="19"/>
      <c r="AC5" s="19"/>
      <c r="AD5" s="19"/>
      <c r="AE5" s="19"/>
      <c r="AF5" s="19"/>
      <c r="AG5" s="19"/>
      <c r="AH5" s="19"/>
      <c r="AI5" s="19"/>
      <c r="AJ5" s="19"/>
      <c r="AK5" s="19"/>
      <c r="AL5" s="19"/>
      <c r="AM5" s="19"/>
      <c r="AN5" s="19"/>
      <c r="AO5" s="19"/>
      <c r="AP5" s="19"/>
      <c r="AQ5" s="19"/>
      <c r="AR5" s="19"/>
      <c r="AS5" s="17"/>
      <c r="AT5" s="17"/>
      <c r="AU5" s="17"/>
      <c r="AV5" s="17"/>
      <c r="AW5" s="17"/>
      <c r="AX5" s="17"/>
      <c r="AY5" s="17"/>
      <c r="AZ5" s="17"/>
      <c r="BA5" s="17"/>
      <c r="BB5" s="17"/>
      <c r="BC5" s="11"/>
      <c r="BD5" s="11"/>
      <c r="BE5" s="10"/>
      <c r="BF5" s="10"/>
    </row>
    <row r="6" spans="1:20" ht="12.75">
      <c r="A6" s="374" t="s">
        <v>352</v>
      </c>
      <c r="B6" s="375"/>
      <c r="C6" s="375"/>
      <c r="D6" s="375"/>
      <c r="E6" s="375"/>
      <c r="F6" s="375"/>
      <c r="G6" s="22"/>
      <c r="H6" s="22"/>
      <c r="L6" s="7"/>
      <c r="M6" s="7"/>
      <c r="N6" s="7"/>
      <c r="O6" s="7"/>
      <c r="P6" s="7"/>
      <c r="Q6" s="7"/>
      <c r="R6" s="23"/>
      <c r="S6" s="23"/>
      <c r="T6" s="16"/>
    </row>
    <row r="7" spans="1:20" ht="12.75">
      <c r="A7" s="376" t="s">
        <v>214</v>
      </c>
      <c r="B7" s="377"/>
      <c r="C7" s="377"/>
      <c r="D7" s="377"/>
      <c r="E7" s="377"/>
      <c r="F7" s="377"/>
      <c r="G7" s="382" t="s">
        <v>73</v>
      </c>
      <c r="H7" s="382"/>
      <c r="I7" s="382"/>
      <c r="J7" s="382"/>
      <c r="K7" s="382"/>
      <c r="L7" s="382"/>
      <c r="M7" s="382"/>
      <c r="N7" s="382"/>
      <c r="O7" s="382"/>
      <c r="P7" s="15"/>
      <c r="Q7" s="15"/>
      <c r="R7" s="5"/>
      <c r="S7" s="16"/>
      <c r="T7" s="16"/>
    </row>
    <row r="8" spans="1:21" ht="15.75" customHeight="1" thickBot="1">
      <c r="A8" s="365" t="s">
        <v>5</v>
      </c>
      <c r="B8" s="365"/>
      <c r="C8" s="365"/>
      <c r="D8" s="365"/>
      <c r="E8" s="365"/>
      <c r="F8" s="365"/>
      <c r="G8" s="365"/>
      <c r="H8" s="365"/>
      <c r="I8" s="365"/>
      <c r="J8" s="365"/>
      <c r="K8" s="365"/>
      <c r="L8" s="365"/>
      <c r="M8" s="365"/>
      <c r="N8" s="365"/>
      <c r="O8" s="365"/>
      <c r="P8" s="365"/>
      <c r="Q8" s="365"/>
      <c r="U8" s="4"/>
    </row>
    <row r="9" spans="1:17" ht="13.5" customHeight="1">
      <c r="A9" s="370" t="s">
        <v>15</v>
      </c>
      <c r="B9" s="339" t="s">
        <v>6</v>
      </c>
      <c r="C9" s="361" t="s">
        <v>87</v>
      </c>
      <c r="D9" s="339" t="s">
        <v>7</v>
      </c>
      <c r="E9" s="339"/>
      <c r="F9" s="339"/>
      <c r="G9" s="339"/>
      <c r="H9" s="339"/>
      <c r="I9" s="339"/>
      <c r="J9" s="339"/>
      <c r="K9" s="339" t="s">
        <v>8</v>
      </c>
      <c r="L9" s="339"/>
      <c r="M9" s="339"/>
      <c r="N9" s="339"/>
      <c r="O9" s="339"/>
      <c r="P9" s="339"/>
      <c r="Q9" s="340"/>
    </row>
    <row r="10" spans="1:17" ht="12.75" customHeight="1">
      <c r="A10" s="371"/>
      <c r="B10" s="372"/>
      <c r="C10" s="338"/>
      <c r="D10" s="332" t="s">
        <v>9</v>
      </c>
      <c r="E10" s="332" t="s">
        <v>10</v>
      </c>
      <c r="F10" s="332" t="s">
        <v>11</v>
      </c>
      <c r="G10" s="332" t="s">
        <v>12</v>
      </c>
      <c r="H10" s="332" t="s">
        <v>269</v>
      </c>
      <c r="I10" s="338" t="s">
        <v>16</v>
      </c>
      <c r="J10" s="354" t="s">
        <v>17</v>
      </c>
      <c r="K10" s="332" t="s">
        <v>9</v>
      </c>
      <c r="L10" s="332" t="s">
        <v>10</v>
      </c>
      <c r="M10" s="332" t="s">
        <v>11</v>
      </c>
      <c r="N10" s="332" t="s">
        <v>12</v>
      </c>
      <c r="O10" s="332" t="s">
        <v>269</v>
      </c>
      <c r="P10" s="338" t="s">
        <v>16</v>
      </c>
      <c r="Q10" s="331" t="s">
        <v>17</v>
      </c>
    </row>
    <row r="11" spans="1:17" ht="6" customHeight="1">
      <c r="A11" s="371"/>
      <c r="B11" s="372"/>
      <c r="C11" s="362"/>
      <c r="D11" s="332"/>
      <c r="E11" s="353"/>
      <c r="F11" s="332"/>
      <c r="G11" s="332"/>
      <c r="H11" s="332"/>
      <c r="I11" s="338"/>
      <c r="J11" s="354"/>
      <c r="K11" s="332"/>
      <c r="L11" s="332"/>
      <c r="M11" s="353"/>
      <c r="N11" s="332"/>
      <c r="O11" s="332"/>
      <c r="P11" s="338"/>
      <c r="Q11" s="331"/>
    </row>
    <row r="12" spans="1:17" ht="12.75">
      <c r="A12" s="70">
        <v>1</v>
      </c>
      <c r="B12" s="133" t="s">
        <v>226</v>
      </c>
      <c r="C12" s="57" t="s">
        <v>76</v>
      </c>
      <c r="D12" s="57">
        <v>2</v>
      </c>
      <c r="E12" s="57">
        <v>2</v>
      </c>
      <c r="F12" s="57"/>
      <c r="G12" s="57"/>
      <c r="H12" s="54">
        <f aca="true" t="shared" si="0" ref="H12:H18">25*J12-14*SUM(D12:G12)-2</f>
        <v>67</v>
      </c>
      <c r="I12" s="57" t="s">
        <v>75</v>
      </c>
      <c r="J12" s="57">
        <v>5</v>
      </c>
      <c r="K12" s="57"/>
      <c r="L12" s="57"/>
      <c r="M12" s="57"/>
      <c r="N12" s="55"/>
      <c r="O12" s="55"/>
      <c r="P12" s="55"/>
      <c r="Q12" s="56"/>
    </row>
    <row r="13" spans="1:17" ht="12.75">
      <c r="A13" s="70">
        <v>2</v>
      </c>
      <c r="B13" s="133" t="s">
        <v>139</v>
      </c>
      <c r="C13" s="57" t="s">
        <v>77</v>
      </c>
      <c r="D13" s="57">
        <v>2</v>
      </c>
      <c r="E13" s="57"/>
      <c r="F13" s="57">
        <v>1</v>
      </c>
      <c r="G13" s="57"/>
      <c r="H13" s="54">
        <f t="shared" si="0"/>
        <v>56</v>
      </c>
      <c r="I13" s="57" t="s">
        <v>75</v>
      </c>
      <c r="J13" s="57">
        <v>4</v>
      </c>
      <c r="K13" s="57"/>
      <c r="L13" s="57"/>
      <c r="M13" s="57"/>
      <c r="N13" s="55"/>
      <c r="O13" s="55"/>
      <c r="P13" s="55"/>
      <c r="Q13" s="56"/>
    </row>
    <row r="14" spans="1:17" ht="12.75">
      <c r="A14" s="70">
        <v>3</v>
      </c>
      <c r="B14" s="133" t="s">
        <v>245</v>
      </c>
      <c r="C14" s="57" t="s">
        <v>78</v>
      </c>
      <c r="D14" s="57">
        <v>2</v>
      </c>
      <c r="E14" s="57"/>
      <c r="F14" s="57">
        <v>2</v>
      </c>
      <c r="G14" s="57"/>
      <c r="H14" s="54">
        <f t="shared" si="0"/>
        <v>42</v>
      </c>
      <c r="I14" s="57" t="s">
        <v>75</v>
      </c>
      <c r="J14" s="57">
        <v>4</v>
      </c>
      <c r="K14" s="57"/>
      <c r="L14" s="57"/>
      <c r="M14" s="57"/>
      <c r="N14" s="55"/>
      <c r="O14" s="55"/>
      <c r="P14" s="55"/>
      <c r="Q14" s="56"/>
    </row>
    <row r="15" spans="1:17" ht="12.75">
      <c r="A15" s="70">
        <v>4</v>
      </c>
      <c r="B15" s="133" t="s">
        <v>140</v>
      </c>
      <c r="C15" s="57" t="s">
        <v>79</v>
      </c>
      <c r="D15" s="57">
        <v>2</v>
      </c>
      <c r="E15" s="57"/>
      <c r="F15" s="57">
        <v>2</v>
      </c>
      <c r="G15" s="57"/>
      <c r="H15" s="54">
        <f t="shared" si="0"/>
        <v>42</v>
      </c>
      <c r="I15" s="57" t="s">
        <v>75</v>
      </c>
      <c r="J15" s="57">
        <v>4</v>
      </c>
      <c r="K15" s="57"/>
      <c r="L15" s="57"/>
      <c r="M15" s="57"/>
      <c r="N15" s="55"/>
      <c r="O15" s="55"/>
      <c r="P15" s="55"/>
      <c r="Q15" s="56"/>
    </row>
    <row r="16" spans="1:17" s="21" customFormat="1" ht="12.75">
      <c r="A16" s="70">
        <v>5</v>
      </c>
      <c r="B16" s="133" t="s">
        <v>227</v>
      </c>
      <c r="C16" s="57" t="s">
        <v>80</v>
      </c>
      <c r="D16" s="57"/>
      <c r="E16" s="57"/>
      <c r="F16" s="57">
        <v>2</v>
      </c>
      <c r="G16" s="57"/>
      <c r="H16" s="54">
        <f t="shared" si="0"/>
        <v>45</v>
      </c>
      <c r="I16" s="57" t="s">
        <v>9</v>
      </c>
      <c r="J16" s="57">
        <v>3</v>
      </c>
      <c r="K16" s="57"/>
      <c r="L16" s="57"/>
      <c r="M16" s="57"/>
      <c r="N16" s="55"/>
      <c r="O16" s="55"/>
      <c r="P16" s="55"/>
      <c r="Q16" s="56"/>
    </row>
    <row r="17" spans="1:17" s="21" customFormat="1" ht="12.75">
      <c r="A17" s="70">
        <v>6</v>
      </c>
      <c r="B17" s="319" t="s">
        <v>378</v>
      </c>
      <c r="C17" s="57" t="s">
        <v>381</v>
      </c>
      <c r="D17" s="57">
        <v>2</v>
      </c>
      <c r="E17" s="57">
        <v>1</v>
      </c>
      <c r="F17" s="57"/>
      <c r="G17" s="57"/>
      <c r="H17" s="54">
        <f t="shared" si="0"/>
        <v>56</v>
      </c>
      <c r="I17" s="57" t="s">
        <v>75</v>
      </c>
      <c r="J17" s="57">
        <v>4</v>
      </c>
      <c r="K17" s="57"/>
      <c r="L17" s="57"/>
      <c r="M17" s="57"/>
      <c r="N17" s="55"/>
      <c r="O17" s="55"/>
      <c r="P17" s="55"/>
      <c r="Q17" s="56"/>
    </row>
    <row r="18" spans="1:17" ht="12.75">
      <c r="A18" s="70">
        <v>7</v>
      </c>
      <c r="B18" s="133" t="s">
        <v>141</v>
      </c>
      <c r="C18" s="57" t="s">
        <v>81</v>
      </c>
      <c r="D18" s="57"/>
      <c r="E18" s="57">
        <v>2</v>
      </c>
      <c r="F18" s="57"/>
      <c r="G18" s="57"/>
      <c r="H18" s="54">
        <f t="shared" si="0"/>
        <v>20</v>
      </c>
      <c r="I18" s="57" t="s">
        <v>9</v>
      </c>
      <c r="J18" s="57">
        <v>2</v>
      </c>
      <c r="K18" s="57"/>
      <c r="L18" s="57"/>
      <c r="M18" s="57"/>
      <c r="N18" s="55"/>
      <c r="O18" s="55"/>
      <c r="P18" s="55"/>
      <c r="Q18" s="56"/>
    </row>
    <row r="19" spans="1:17" ht="11.25" customHeight="1">
      <c r="A19" s="70">
        <v>8</v>
      </c>
      <c r="B19" s="133" t="s">
        <v>338</v>
      </c>
      <c r="C19" s="57" t="s">
        <v>355</v>
      </c>
      <c r="D19" s="57"/>
      <c r="E19" s="57">
        <v>1</v>
      </c>
      <c r="F19" s="57"/>
      <c r="G19" s="57"/>
      <c r="H19" s="54">
        <v>9</v>
      </c>
      <c r="I19" s="57" t="s">
        <v>281</v>
      </c>
      <c r="J19" s="57" t="s">
        <v>263</v>
      </c>
      <c r="K19" s="57"/>
      <c r="L19" s="57"/>
      <c r="M19" s="57"/>
      <c r="N19" s="55"/>
      <c r="O19" s="55"/>
      <c r="P19" s="55"/>
      <c r="Q19" s="56"/>
    </row>
    <row r="20" spans="1:17" ht="18">
      <c r="A20" s="70">
        <v>9</v>
      </c>
      <c r="B20" s="133" t="s">
        <v>228</v>
      </c>
      <c r="C20" s="57" t="s">
        <v>83</v>
      </c>
      <c r="D20" s="57"/>
      <c r="E20" s="57"/>
      <c r="F20" s="57"/>
      <c r="G20" s="57"/>
      <c r="H20" s="57"/>
      <c r="I20" s="57"/>
      <c r="J20" s="57"/>
      <c r="K20" s="57">
        <v>2</v>
      </c>
      <c r="L20" s="57">
        <v>1</v>
      </c>
      <c r="M20" s="57"/>
      <c r="N20" s="55"/>
      <c r="O20" s="57">
        <f>25*Q20-14*SUM(K20:N20)-2</f>
        <v>56</v>
      </c>
      <c r="P20" s="55" t="s">
        <v>75</v>
      </c>
      <c r="Q20" s="56">
        <v>4</v>
      </c>
    </row>
    <row r="21" spans="1:17" ht="18">
      <c r="A21" s="70">
        <v>10</v>
      </c>
      <c r="B21" s="133" t="s">
        <v>229</v>
      </c>
      <c r="C21" s="57" t="s">
        <v>82</v>
      </c>
      <c r="D21" s="57"/>
      <c r="E21" s="57"/>
      <c r="F21" s="57"/>
      <c r="G21" s="57"/>
      <c r="H21" s="57"/>
      <c r="I21" s="57"/>
      <c r="J21" s="57"/>
      <c r="K21" s="57">
        <v>1</v>
      </c>
      <c r="L21" s="57">
        <v>1</v>
      </c>
      <c r="M21" s="57"/>
      <c r="N21" s="55"/>
      <c r="O21" s="57">
        <f aca="true" t="shared" si="1" ref="O21:O27">25*Q21-14*SUM(K21:N21)-2</f>
        <v>45</v>
      </c>
      <c r="P21" s="55" t="s">
        <v>75</v>
      </c>
      <c r="Q21" s="56">
        <v>3</v>
      </c>
    </row>
    <row r="22" spans="1:17" ht="12.75">
      <c r="A22" s="70">
        <v>11</v>
      </c>
      <c r="B22" s="133" t="s">
        <v>142</v>
      </c>
      <c r="C22" s="55" t="s">
        <v>84</v>
      </c>
      <c r="D22" s="55"/>
      <c r="E22" s="55"/>
      <c r="F22" s="55"/>
      <c r="G22" s="55"/>
      <c r="H22" s="55"/>
      <c r="I22" s="55"/>
      <c r="J22" s="55"/>
      <c r="K22" s="52">
        <v>2</v>
      </c>
      <c r="L22" s="52"/>
      <c r="M22" s="55">
        <v>1</v>
      </c>
      <c r="N22" s="52"/>
      <c r="O22" s="57">
        <f t="shared" si="1"/>
        <v>56</v>
      </c>
      <c r="P22" s="52" t="s">
        <v>75</v>
      </c>
      <c r="Q22" s="53">
        <v>4</v>
      </c>
    </row>
    <row r="23" spans="1:17" ht="12.75">
      <c r="A23" s="70">
        <v>12</v>
      </c>
      <c r="B23" s="133" t="s">
        <v>246</v>
      </c>
      <c r="C23" s="55" t="s">
        <v>85</v>
      </c>
      <c r="D23" s="55"/>
      <c r="E23" s="55"/>
      <c r="F23" s="55"/>
      <c r="G23" s="55"/>
      <c r="H23" s="55"/>
      <c r="I23" s="55"/>
      <c r="J23" s="55"/>
      <c r="K23" s="52">
        <v>3</v>
      </c>
      <c r="L23" s="52"/>
      <c r="M23" s="52">
        <v>2</v>
      </c>
      <c r="N23" s="52"/>
      <c r="O23" s="57">
        <f t="shared" si="1"/>
        <v>53</v>
      </c>
      <c r="P23" s="52" t="s">
        <v>75</v>
      </c>
      <c r="Q23" s="53">
        <v>5</v>
      </c>
    </row>
    <row r="24" spans="1:17" ht="12.75">
      <c r="A24" s="70">
        <v>13</v>
      </c>
      <c r="B24" s="133" t="s">
        <v>143</v>
      </c>
      <c r="C24" s="55" t="s">
        <v>86</v>
      </c>
      <c r="D24" s="55"/>
      <c r="E24" s="55"/>
      <c r="F24" s="55"/>
      <c r="G24" s="55"/>
      <c r="H24" s="55"/>
      <c r="I24" s="55"/>
      <c r="J24" s="55"/>
      <c r="K24" s="52">
        <v>2</v>
      </c>
      <c r="L24" s="52"/>
      <c r="M24" s="52">
        <v>2</v>
      </c>
      <c r="N24" s="52"/>
      <c r="O24" s="57">
        <f t="shared" si="1"/>
        <v>67</v>
      </c>
      <c r="P24" s="52" t="s">
        <v>75</v>
      </c>
      <c r="Q24" s="53">
        <v>5</v>
      </c>
    </row>
    <row r="25" spans="1:17" ht="12.75" customHeight="1">
      <c r="A25" s="70">
        <v>14</v>
      </c>
      <c r="B25" s="133" t="s">
        <v>278</v>
      </c>
      <c r="C25" s="55" t="s">
        <v>356</v>
      </c>
      <c r="D25" s="55"/>
      <c r="E25" s="55"/>
      <c r="F25" s="55"/>
      <c r="G25" s="55"/>
      <c r="H25" s="55"/>
      <c r="I25" s="55"/>
      <c r="J25" s="55"/>
      <c r="K25" s="52">
        <v>1</v>
      </c>
      <c r="L25" s="52"/>
      <c r="M25" s="52">
        <v>2</v>
      </c>
      <c r="N25" s="52"/>
      <c r="O25" s="57">
        <f t="shared" si="1"/>
        <v>31</v>
      </c>
      <c r="P25" s="52" t="s">
        <v>9</v>
      </c>
      <c r="Q25" s="53">
        <v>3</v>
      </c>
    </row>
    <row r="26" spans="1:17" ht="18">
      <c r="A26" s="70">
        <v>15</v>
      </c>
      <c r="B26" s="133" t="s">
        <v>210</v>
      </c>
      <c r="C26" s="55" t="s">
        <v>357</v>
      </c>
      <c r="D26" s="55"/>
      <c r="E26" s="55"/>
      <c r="F26" s="55"/>
      <c r="G26" s="55"/>
      <c r="H26" s="55"/>
      <c r="I26" s="55"/>
      <c r="J26" s="55"/>
      <c r="K26" s="57">
        <v>2</v>
      </c>
      <c r="L26" s="57">
        <v>1</v>
      </c>
      <c r="M26" s="57"/>
      <c r="N26" s="57"/>
      <c r="O26" s="57">
        <f t="shared" si="1"/>
        <v>31</v>
      </c>
      <c r="P26" s="57" t="s">
        <v>9</v>
      </c>
      <c r="Q26" s="58">
        <v>3</v>
      </c>
    </row>
    <row r="27" spans="1:17" ht="12.75">
      <c r="A27" s="70">
        <v>16</v>
      </c>
      <c r="B27" s="133" t="s">
        <v>144</v>
      </c>
      <c r="C27" s="55" t="s">
        <v>131</v>
      </c>
      <c r="D27" s="55"/>
      <c r="E27" s="55"/>
      <c r="F27" s="55"/>
      <c r="G27" s="55"/>
      <c r="H27" s="55"/>
      <c r="I27" s="55"/>
      <c r="J27" s="55"/>
      <c r="K27" s="52"/>
      <c r="L27" s="52">
        <v>2</v>
      </c>
      <c r="M27" s="52"/>
      <c r="N27" s="52"/>
      <c r="O27" s="57">
        <f t="shared" si="1"/>
        <v>45</v>
      </c>
      <c r="P27" s="52" t="s">
        <v>9</v>
      </c>
      <c r="Q27" s="53">
        <v>3</v>
      </c>
    </row>
    <row r="28" spans="1:17" ht="10.5" customHeight="1">
      <c r="A28" s="70">
        <v>17</v>
      </c>
      <c r="B28" s="133" t="s">
        <v>337</v>
      </c>
      <c r="C28" s="55" t="s">
        <v>358</v>
      </c>
      <c r="D28" s="55"/>
      <c r="E28" s="55"/>
      <c r="F28" s="55"/>
      <c r="G28" s="55"/>
      <c r="H28" s="55"/>
      <c r="I28" s="55"/>
      <c r="J28" s="55"/>
      <c r="K28" s="52"/>
      <c r="L28" s="52">
        <v>1</v>
      </c>
      <c r="M28" s="52"/>
      <c r="N28" s="52"/>
      <c r="O28" s="54">
        <v>9</v>
      </c>
      <c r="P28" s="55" t="s">
        <v>282</v>
      </c>
      <c r="Q28" s="53" t="s">
        <v>263</v>
      </c>
    </row>
    <row r="29" spans="1:17" ht="10.5" customHeight="1">
      <c r="A29" s="366" t="s">
        <v>22</v>
      </c>
      <c r="B29" s="367"/>
      <c r="C29" s="367"/>
      <c r="D29" s="117">
        <f>SUM(D12:D28)</f>
        <v>10</v>
      </c>
      <c r="E29" s="117">
        <f>SUM(E12:E28)</f>
        <v>6</v>
      </c>
      <c r="F29" s="117">
        <f>SUM(F12:F28)</f>
        <v>7</v>
      </c>
      <c r="G29" s="117"/>
      <c r="H29" s="343">
        <f>SUM(H12:H27)</f>
        <v>337</v>
      </c>
      <c r="I29" s="345" t="s">
        <v>110</v>
      </c>
      <c r="J29" s="343">
        <f>SUM(J12:J27)</f>
        <v>26</v>
      </c>
      <c r="K29" s="117">
        <f>SUM(K12:K28)</f>
        <v>13</v>
      </c>
      <c r="L29" s="117">
        <f>SUM(L12:L28)</f>
        <v>6</v>
      </c>
      <c r="M29" s="117">
        <f>SUM(M12:M28)</f>
        <v>7</v>
      </c>
      <c r="N29" s="117"/>
      <c r="O29" s="343">
        <f>SUM(O12:O28)</f>
        <v>393</v>
      </c>
      <c r="P29" s="345" t="s">
        <v>259</v>
      </c>
      <c r="Q29" s="347">
        <f>SUM(Q12:Q28)</f>
        <v>30</v>
      </c>
    </row>
    <row r="30" spans="1:17" ht="11.25" customHeight="1" thickBot="1">
      <c r="A30" s="368"/>
      <c r="B30" s="369"/>
      <c r="C30" s="369"/>
      <c r="D30" s="349">
        <f>SUM(D29:G29)</f>
        <v>23</v>
      </c>
      <c r="E30" s="349"/>
      <c r="F30" s="349"/>
      <c r="G30" s="349"/>
      <c r="H30" s="344"/>
      <c r="I30" s="342"/>
      <c r="J30" s="344"/>
      <c r="K30" s="349">
        <f>SUM(K29:N29)</f>
        <v>26</v>
      </c>
      <c r="L30" s="349"/>
      <c r="M30" s="349"/>
      <c r="N30" s="349"/>
      <c r="O30" s="344"/>
      <c r="P30" s="342"/>
      <c r="Q30" s="348"/>
    </row>
    <row r="31" spans="1:17" ht="8.25" customHeight="1" thickBot="1">
      <c r="A31" s="283"/>
      <c r="B31" s="283"/>
      <c r="C31" s="283"/>
      <c r="D31" s="284"/>
      <c r="E31" s="284"/>
      <c r="F31" s="284"/>
      <c r="G31" s="284"/>
      <c r="H31" s="285"/>
      <c r="I31" s="286"/>
      <c r="J31" s="285"/>
      <c r="K31" s="284"/>
      <c r="L31" s="284"/>
      <c r="M31" s="284"/>
      <c r="N31" s="284"/>
      <c r="O31" s="285"/>
      <c r="P31" s="286"/>
      <c r="Q31" s="285"/>
    </row>
    <row r="32" spans="1:17" ht="15.75" customHeight="1">
      <c r="A32" s="358" t="s">
        <v>15</v>
      </c>
      <c r="B32" s="373" t="s">
        <v>13</v>
      </c>
      <c r="C32" s="333" t="s">
        <v>87</v>
      </c>
      <c r="D32" s="336" t="s">
        <v>29</v>
      </c>
      <c r="E32" s="336"/>
      <c r="F32" s="336"/>
      <c r="G32" s="336"/>
      <c r="H32" s="336"/>
      <c r="I32" s="336"/>
      <c r="J32" s="336"/>
      <c r="K32" s="336" t="s">
        <v>30</v>
      </c>
      <c r="L32" s="336"/>
      <c r="M32" s="336"/>
      <c r="N32" s="336"/>
      <c r="O32" s="336"/>
      <c r="P32" s="336"/>
      <c r="Q32" s="337"/>
    </row>
    <row r="33" spans="1:17" ht="12.75" customHeight="1">
      <c r="A33" s="359"/>
      <c r="B33" s="350"/>
      <c r="C33" s="334"/>
      <c r="D33" s="332" t="s">
        <v>9</v>
      </c>
      <c r="E33" s="332" t="s">
        <v>10</v>
      </c>
      <c r="F33" s="332" t="s">
        <v>11</v>
      </c>
      <c r="G33" s="332" t="s">
        <v>12</v>
      </c>
      <c r="H33" s="332" t="s">
        <v>40</v>
      </c>
      <c r="I33" s="338" t="s">
        <v>16</v>
      </c>
      <c r="J33" s="338" t="s">
        <v>17</v>
      </c>
      <c r="K33" s="332" t="s">
        <v>9</v>
      </c>
      <c r="L33" s="332" t="s">
        <v>10</v>
      </c>
      <c r="M33" s="332" t="s">
        <v>11</v>
      </c>
      <c r="N33" s="332" t="s">
        <v>12</v>
      </c>
      <c r="O33" s="332" t="s">
        <v>40</v>
      </c>
      <c r="P33" s="338" t="s">
        <v>16</v>
      </c>
      <c r="Q33" s="357" t="s">
        <v>17</v>
      </c>
    </row>
    <row r="34" spans="1:17" s="1" customFormat="1" ht="6.75" customHeight="1">
      <c r="A34" s="359"/>
      <c r="B34" s="350"/>
      <c r="C34" s="335"/>
      <c r="D34" s="332"/>
      <c r="E34" s="332"/>
      <c r="F34" s="332"/>
      <c r="G34" s="346"/>
      <c r="H34" s="332"/>
      <c r="I34" s="338"/>
      <c r="J34" s="338"/>
      <c r="K34" s="332"/>
      <c r="L34" s="332"/>
      <c r="M34" s="332"/>
      <c r="N34" s="346"/>
      <c r="O34" s="332"/>
      <c r="P34" s="338"/>
      <c r="Q34" s="357"/>
    </row>
    <row r="35" spans="1:17" s="239" customFormat="1" ht="10.5" customHeight="1">
      <c r="A35" s="70">
        <v>18</v>
      </c>
      <c r="B35" s="108" t="s">
        <v>160</v>
      </c>
      <c r="C35" s="76" t="s">
        <v>353</v>
      </c>
      <c r="D35" s="328">
        <v>2</v>
      </c>
      <c r="E35" s="328">
        <v>1</v>
      </c>
      <c r="F35" s="328"/>
      <c r="G35" s="329"/>
      <c r="H35" s="330">
        <f>25*J35-14*SUM(D35:G35)-2</f>
        <v>56</v>
      </c>
      <c r="I35" s="328" t="s">
        <v>9</v>
      </c>
      <c r="J35" s="328">
        <v>4</v>
      </c>
      <c r="K35" s="326"/>
      <c r="L35" s="326"/>
      <c r="M35" s="326"/>
      <c r="N35" s="326"/>
      <c r="O35" s="326"/>
      <c r="P35" s="326"/>
      <c r="Q35" s="327"/>
    </row>
    <row r="36" spans="1:20" s="243" customFormat="1" ht="11.25">
      <c r="A36" s="70">
        <v>19</v>
      </c>
      <c r="B36" s="220" t="s">
        <v>323</v>
      </c>
      <c r="C36" s="76" t="s">
        <v>88</v>
      </c>
      <c r="D36" s="328"/>
      <c r="E36" s="328"/>
      <c r="F36" s="328"/>
      <c r="G36" s="329"/>
      <c r="H36" s="330"/>
      <c r="I36" s="328"/>
      <c r="J36" s="328"/>
      <c r="K36" s="326"/>
      <c r="L36" s="326"/>
      <c r="M36" s="326"/>
      <c r="N36" s="326"/>
      <c r="O36" s="326"/>
      <c r="P36" s="326"/>
      <c r="Q36" s="327"/>
      <c r="R36" s="201"/>
      <c r="S36" s="201"/>
      <c r="T36" s="201"/>
    </row>
    <row r="37" spans="1:17" ht="12.75">
      <c r="A37" s="366" t="s">
        <v>22</v>
      </c>
      <c r="B37" s="367"/>
      <c r="C37" s="367"/>
      <c r="D37" s="117">
        <f>D35</f>
        <v>2</v>
      </c>
      <c r="E37" s="117">
        <f>E35</f>
        <v>1</v>
      </c>
      <c r="F37" s="117"/>
      <c r="G37" s="117"/>
      <c r="H37" s="343">
        <f>H35</f>
        <v>56</v>
      </c>
      <c r="I37" s="345" t="s">
        <v>336</v>
      </c>
      <c r="J37" s="343">
        <f>J35</f>
        <v>4</v>
      </c>
      <c r="K37" s="117"/>
      <c r="L37" s="117"/>
      <c r="M37" s="117"/>
      <c r="N37" s="117"/>
      <c r="O37" s="343"/>
      <c r="P37" s="345"/>
      <c r="Q37" s="347"/>
    </row>
    <row r="38" spans="1:17" ht="13.5" thickBot="1">
      <c r="A38" s="368"/>
      <c r="B38" s="369"/>
      <c r="C38" s="369"/>
      <c r="D38" s="349">
        <f>SUM(D37:G37)</f>
        <v>3</v>
      </c>
      <c r="E38" s="349"/>
      <c r="F38" s="349"/>
      <c r="G38" s="349"/>
      <c r="H38" s="344"/>
      <c r="I38" s="342"/>
      <c r="J38" s="344"/>
      <c r="K38" s="349"/>
      <c r="L38" s="349"/>
      <c r="M38" s="349"/>
      <c r="N38" s="349"/>
      <c r="O38" s="344"/>
      <c r="P38" s="342"/>
      <c r="Q38" s="348"/>
    </row>
    <row r="39" spans="1:17" ht="10.5" customHeight="1" thickBot="1">
      <c r="A39" s="13"/>
      <c r="B39" s="13"/>
      <c r="C39" s="13"/>
      <c r="D39" s="37"/>
      <c r="E39" s="37"/>
      <c r="F39" s="37"/>
      <c r="G39" s="37"/>
      <c r="H39" s="37"/>
      <c r="I39" s="38"/>
      <c r="J39" s="29"/>
      <c r="K39" s="37"/>
      <c r="L39" s="37"/>
      <c r="M39" s="37"/>
      <c r="N39" s="37"/>
      <c r="O39" s="37"/>
      <c r="P39" s="38"/>
      <c r="Q39" s="29"/>
    </row>
    <row r="40" spans="1:17" ht="12.75" customHeight="1">
      <c r="A40" s="13"/>
      <c r="B40" s="32" t="s">
        <v>25</v>
      </c>
      <c r="C40" s="2"/>
      <c r="D40" s="111">
        <f>D29+D35</f>
        <v>12</v>
      </c>
      <c r="E40" s="112">
        <f>E29+E35</f>
        <v>7</v>
      </c>
      <c r="F40" s="112">
        <f>F29+F35</f>
        <v>7</v>
      </c>
      <c r="G40" s="112"/>
      <c r="H40" s="355">
        <f>H29+H35</f>
        <v>393</v>
      </c>
      <c r="I40" s="341" t="s">
        <v>259</v>
      </c>
      <c r="J40" s="355">
        <f>J29+J35</f>
        <v>30</v>
      </c>
      <c r="K40" s="112">
        <f aca="true" t="shared" si="2" ref="K40:P40">K29</f>
        <v>13</v>
      </c>
      <c r="L40" s="112">
        <f t="shared" si="2"/>
        <v>6</v>
      </c>
      <c r="M40" s="112">
        <f t="shared" si="2"/>
        <v>7</v>
      </c>
      <c r="N40" s="112"/>
      <c r="O40" s="355">
        <f t="shared" si="2"/>
        <v>393</v>
      </c>
      <c r="P40" s="341" t="str">
        <f t="shared" si="2"/>
        <v>5E, 4C</v>
      </c>
      <c r="Q40" s="356">
        <f>Q29</f>
        <v>30</v>
      </c>
    </row>
    <row r="41" spans="1:17" ht="12.75" customHeight="1" thickBot="1">
      <c r="A41" s="13"/>
      <c r="B41" s="32"/>
      <c r="C41" s="2"/>
      <c r="D41" s="363">
        <v>26</v>
      </c>
      <c r="E41" s="364"/>
      <c r="F41" s="364"/>
      <c r="G41" s="364"/>
      <c r="H41" s="344"/>
      <c r="I41" s="342"/>
      <c r="J41" s="344"/>
      <c r="K41" s="364">
        <f>SUM(K40:N40)</f>
        <v>26</v>
      </c>
      <c r="L41" s="364"/>
      <c r="M41" s="364"/>
      <c r="N41" s="364"/>
      <c r="O41" s="344"/>
      <c r="P41" s="342"/>
      <c r="Q41" s="348"/>
    </row>
    <row r="42" spans="1:17" ht="9" customHeight="1" thickBot="1">
      <c r="A42" s="13"/>
      <c r="B42" s="32"/>
      <c r="C42" s="2"/>
      <c r="D42" s="51"/>
      <c r="E42" s="51"/>
      <c r="F42" s="51"/>
      <c r="G42" s="51"/>
      <c r="H42" s="29"/>
      <c r="I42" s="233"/>
      <c r="J42" s="29"/>
      <c r="K42" s="51"/>
      <c r="L42" s="51"/>
      <c r="M42" s="51"/>
      <c r="N42" s="51"/>
      <c r="O42" s="29"/>
      <c r="P42" s="233"/>
      <c r="Q42" s="29"/>
    </row>
    <row r="43" spans="1:20" s="1" customFormat="1" ht="12.75">
      <c r="A43" s="358" t="s">
        <v>15</v>
      </c>
      <c r="B43" s="351" t="s">
        <v>14</v>
      </c>
      <c r="C43" s="361" t="s">
        <v>87</v>
      </c>
      <c r="D43" s="351" t="s">
        <v>7</v>
      </c>
      <c r="E43" s="351"/>
      <c r="F43" s="351"/>
      <c r="G43" s="351"/>
      <c r="H43" s="351"/>
      <c r="I43" s="351"/>
      <c r="J43" s="351"/>
      <c r="K43" s="351" t="s">
        <v>8</v>
      </c>
      <c r="L43" s="351"/>
      <c r="M43" s="351"/>
      <c r="N43" s="351"/>
      <c r="O43" s="351"/>
      <c r="P43" s="351"/>
      <c r="Q43" s="352"/>
      <c r="R43" s="2"/>
      <c r="S43" s="2"/>
      <c r="T43" s="2"/>
    </row>
    <row r="44" spans="1:20" s="1" customFormat="1" ht="11.25">
      <c r="A44" s="359"/>
      <c r="B44" s="360"/>
      <c r="C44" s="338"/>
      <c r="D44" s="350" t="s">
        <v>9</v>
      </c>
      <c r="E44" s="350" t="s">
        <v>10</v>
      </c>
      <c r="F44" s="350" t="s">
        <v>11</v>
      </c>
      <c r="G44" s="350" t="s">
        <v>12</v>
      </c>
      <c r="H44" s="350" t="s">
        <v>269</v>
      </c>
      <c r="I44" s="338" t="s">
        <v>16</v>
      </c>
      <c r="J44" s="354" t="s">
        <v>17</v>
      </c>
      <c r="K44" s="350" t="s">
        <v>9</v>
      </c>
      <c r="L44" s="350" t="s">
        <v>10</v>
      </c>
      <c r="M44" s="350" t="s">
        <v>11</v>
      </c>
      <c r="N44" s="350" t="s">
        <v>12</v>
      </c>
      <c r="O44" s="350" t="s">
        <v>269</v>
      </c>
      <c r="P44" s="338" t="s">
        <v>16</v>
      </c>
      <c r="Q44" s="331" t="s">
        <v>17</v>
      </c>
      <c r="R44" s="2"/>
      <c r="S44" s="2"/>
      <c r="T44" s="2"/>
    </row>
    <row r="45" spans="1:20" s="1" customFormat="1" ht="11.25">
      <c r="A45" s="359"/>
      <c r="B45" s="360"/>
      <c r="C45" s="362"/>
      <c r="D45" s="350"/>
      <c r="E45" s="353"/>
      <c r="F45" s="350"/>
      <c r="G45" s="350"/>
      <c r="H45" s="350"/>
      <c r="I45" s="338"/>
      <c r="J45" s="354"/>
      <c r="K45" s="350"/>
      <c r="L45" s="350"/>
      <c r="M45" s="353"/>
      <c r="N45" s="350"/>
      <c r="O45" s="350"/>
      <c r="P45" s="338"/>
      <c r="Q45" s="331"/>
      <c r="R45" s="2"/>
      <c r="S45" s="2"/>
      <c r="T45" s="2"/>
    </row>
    <row r="46" spans="1:20" s="1" customFormat="1" ht="11.25">
      <c r="A46" s="73">
        <v>19</v>
      </c>
      <c r="B46" s="155" t="s">
        <v>149</v>
      </c>
      <c r="C46" s="75" t="s">
        <v>88</v>
      </c>
      <c r="D46" s="54"/>
      <c r="E46" s="54">
        <v>2</v>
      </c>
      <c r="F46" s="54"/>
      <c r="G46" s="54"/>
      <c r="H46" s="54">
        <f>25*J46-14*SUM(D46:G46)-2</f>
        <v>20</v>
      </c>
      <c r="I46" s="54" t="s">
        <v>9</v>
      </c>
      <c r="J46" s="54">
        <v>2</v>
      </c>
      <c r="K46" s="74"/>
      <c r="L46" s="74"/>
      <c r="M46" s="74"/>
      <c r="N46" s="74"/>
      <c r="O46" s="74"/>
      <c r="P46" s="72"/>
      <c r="Q46" s="61"/>
      <c r="R46" s="2"/>
      <c r="S46" s="2"/>
      <c r="T46" s="2"/>
    </row>
    <row r="47" spans="1:20" s="1" customFormat="1" ht="11.25">
      <c r="A47" s="73">
        <v>20</v>
      </c>
      <c r="B47" s="155" t="s">
        <v>150</v>
      </c>
      <c r="C47" s="75" t="s">
        <v>132</v>
      </c>
      <c r="D47" s="57"/>
      <c r="E47" s="57">
        <v>2</v>
      </c>
      <c r="F47" s="57"/>
      <c r="G47" s="57"/>
      <c r="H47" s="54">
        <f>25*J47-14*SUM(D47:G47)-2</f>
        <v>20</v>
      </c>
      <c r="I47" s="54" t="s">
        <v>9</v>
      </c>
      <c r="J47" s="54">
        <v>2</v>
      </c>
      <c r="K47" s="74"/>
      <c r="L47" s="74"/>
      <c r="M47" s="74"/>
      <c r="N47" s="74"/>
      <c r="O47" s="74"/>
      <c r="P47" s="72"/>
      <c r="Q47" s="61"/>
      <c r="R47" s="2"/>
      <c r="S47" s="2"/>
      <c r="T47" s="2"/>
    </row>
    <row r="48" spans="1:20" s="1" customFormat="1" ht="11.25">
      <c r="A48" s="73">
        <v>21</v>
      </c>
      <c r="B48" s="155" t="s">
        <v>151</v>
      </c>
      <c r="C48" s="75" t="s">
        <v>243</v>
      </c>
      <c r="D48" s="57"/>
      <c r="E48" s="57">
        <v>2</v>
      </c>
      <c r="F48" s="57"/>
      <c r="G48" s="57"/>
      <c r="H48" s="54">
        <f>25*J48-14*SUM(D48:G48)-2</f>
        <v>20</v>
      </c>
      <c r="I48" s="54" t="s">
        <v>9</v>
      </c>
      <c r="J48" s="54">
        <v>2</v>
      </c>
      <c r="K48" s="74"/>
      <c r="L48" s="74"/>
      <c r="M48" s="74"/>
      <c r="N48" s="74"/>
      <c r="O48" s="74"/>
      <c r="P48" s="72"/>
      <c r="Q48" s="61"/>
      <c r="R48" s="2"/>
      <c r="S48" s="2"/>
      <c r="T48" s="2"/>
    </row>
    <row r="49" spans="1:20" s="1" customFormat="1" ht="11.25">
      <c r="A49" s="73">
        <v>22</v>
      </c>
      <c r="B49" s="155" t="s">
        <v>152</v>
      </c>
      <c r="C49" s="75" t="s">
        <v>327</v>
      </c>
      <c r="D49" s="57"/>
      <c r="E49" s="57">
        <v>2</v>
      </c>
      <c r="F49" s="57"/>
      <c r="G49" s="57"/>
      <c r="H49" s="54">
        <f>25*J49-14*SUM(D49:G49)-2</f>
        <v>20</v>
      </c>
      <c r="I49" s="54" t="s">
        <v>9</v>
      </c>
      <c r="J49" s="54">
        <v>2</v>
      </c>
      <c r="K49" s="74"/>
      <c r="L49" s="74"/>
      <c r="M49" s="74"/>
      <c r="N49" s="74"/>
      <c r="O49" s="74"/>
      <c r="P49" s="72"/>
      <c r="Q49" s="61"/>
      <c r="R49" s="2"/>
      <c r="S49" s="2"/>
      <c r="T49" s="2"/>
    </row>
    <row r="50" spans="1:17" ht="10.5" customHeight="1">
      <c r="A50" s="73">
        <v>23</v>
      </c>
      <c r="B50" s="155" t="s">
        <v>89</v>
      </c>
      <c r="C50" s="94" t="s">
        <v>91</v>
      </c>
      <c r="D50" s="76">
        <v>2</v>
      </c>
      <c r="E50" s="76">
        <v>2</v>
      </c>
      <c r="F50" s="76"/>
      <c r="G50" s="76"/>
      <c r="H50" s="54">
        <f>25*J50-14*SUM(D50:G50)-2</f>
        <v>67</v>
      </c>
      <c r="I50" s="76" t="s">
        <v>75</v>
      </c>
      <c r="J50" s="76">
        <v>5</v>
      </c>
      <c r="K50" s="74"/>
      <c r="L50" s="74"/>
      <c r="M50" s="74"/>
      <c r="N50" s="74"/>
      <c r="O50" s="74"/>
      <c r="P50" s="72"/>
      <c r="Q50" s="61"/>
    </row>
    <row r="51" spans="1:17" ht="10.5" customHeight="1">
      <c r="A51" s="73">
        <v>24</v>
      </c>
      <c r="B51" s="155" t="s">
        <v>145</v>
      </c>
      <c r="C51" s="122" t="s">
        <v>133</v>
      </c>
      <c r="D51" s="54"/>
      <c r="E51" s="54"/>
      <c r="F51" s="54"/>
      <c r="G51" s="54"/>
      <c r="H51" s="54"/>
      <c r="I51" s="54"/>
      <c r="J51" s="54"/>
      <c r="K51" s="59"/>
      <c r="L51" s="59">
        <v>2</v>
      </c>
      <c r="M51" s="59"/>
      <c r="N51" s="59"/>
      <c r="O51" s="54">
        <f>25*Q51-14*SUM(K51:N51)-2</f>
        <v>20</v>
      </c>
      <c r="P51" s="60" t="s">
        <v>9</v>
      </c>
      <c r="Q51" s="61">
        <v>2</v>
      </c>
    </row>
    <row r="52" spans="1:17" ht="12.75">
      <c r="A52" s="73">
        <v>25</v>
      </c>
      <c r="B52" s="155" t="s">
        <v>146</v>
      </c>
      <c r="C52" s="122" t="s">
        <v>134</v>
      </c>
      <c r="D52" s="57"/>
      <c r="E52" s="57"/>
      <c r="F52" s="57"/>
      <c r="G52" s="57"/>
      <c r="H52" s="57"/>
      <c r="I52" s="54"/>
      <c r="J52" s="54"/>
      <c r="K52" s="57"/>
      <c r="L52" s="57">
        <v>2</v>
      </c>
      <c r="M52" s="57"/>
      <c r="N52" s="57"/>
      <c r="O52" s="54">
        <f>25*Q52-14*SUM(K52:N52)-2</f>
        <v>20</v>
      </c>
      <c r="P52" s="54" t="s">
        <v>9</v>
      </c>
      <c r="Q52" s="8">
        <v>2</v>
      </c>
    </row>
    <row r="53" spans="1:17" ht="12.75">
      <c r="A53" s="73">
        <v>26</v>
      </c>
      <c r="B53" s="155" t="s">
        <v>147</v>
      </c>
      <c r="C53" s="122" t="s">
        <v>244</v>
      </c>
      <c r="D53" s="57"/>
      <c r="E53" s="57"/>
      <c r="F53" s="57"/>
      <c r="G53" s="57"/>
      <c r="H53" s="57"/>
      <c r="I53" s="54"/>
      <c r="J53" s="54"/>
      <c r="K53" s="57"/>
      <c r="L53" s="57">
        <v>2</v>
      </c>
      <c r="M53" s="57"/>
      <c r="N53" s="57"/>
      <c r="O53" s="54">
        <f>25*Q53-14*SUM(K53:N53)-2</f>
        <v>20</v>
      </c>
      <c r="P53" s="54" t="s">
        <v>9</v>
      </c>
      <c r="Q53" s="8">
        <v>2</v>
      </c>
    </row>
    <row r="54" spans="1:17" s="1" customFormat="1" ht="13.5" customHeight="1">
      <c r="A54" s="73">
        <v>27</v>
      </c>
      <c r="B54" s="155" t="s">
        <v>148</v>
      </c>
      <c r="C54" s="122" t="s">
        <v>287</v>
      </c>
      <c r="D54" s="57"/>
      <c r="E54" s="57"/>
      <c r="F54" s="57"/>
      <c r="G54" s="57"/>
      <c r="H54" s="57"/>
      <c r="I54" s="54"/>
      <c r="J54" s="54"/>
      <c r="K54" s="57"/>
      <c r="L54" s="57">
        <v>1</v>
      </c>
      <c r="M54" s="57"/>
      <c r="N54" s="57"/>
      <c r="O54" s="54">
        <f>25*Q54-14*SUM(K54:N54)-2</f>
        <v>9</v>
      </c>
      <c r="P54" s="54" t="s">
        <v>9</v>
      </c>
      <c r="Q54" s="8">
        <v>1</v>
      </c>
    </row>
    <row r="55" spans="1:17" s="1" customFormat="1" ht="13.5" customHeight="1">
      <c r="A55" s="73">
        <v>28</v>
      </c>
      <c r="B55" s="155" t="s">
        <v>90</v>
      </c>
      <c r="C55" s="94" t="s">
        <v>96</v>
      </c>
      <c r="D55" s="55"/>
      <c r="E55" s="55"/>
      <c r="F55" s="55"/>
      <c r="G55" s="55"/>
      <c r="H55" s="55"/>
      <c r="I55" s="76"/>
      <c r="J55" s="76"/>
      <c r="K55" s="55">
        <v>2</v>
      </c>
      <c r="L55" s="55">
        <v>2</v>
      </c>
      <c r="M55" s="55"/>
      <c r="N55" s="55"/>
      <c r="O55" s="54">
        <f>25*Q55-14*SUM(K55:N55)-2</f>
        <v>67</v>
      </c>
      <c r="P55" s="76" t="s">
        <v>75</v>
      </c>
      <c r="Q55" s="8">
        <v>5</v>
      </c>
    </row>
    <row r="56" spans="1:17" s="1" customFormat="1" ht="18" customHeight="1">
      <c r="A56" s="366" t="s">
        <v>24</v>
      </c>
      <c r="B56" s="367"/>
      <c r="C56" s="367"/>
      <c r="D56" s="117">
        <f>SUM(D46:D55)</f>
        <v>2</v>
      </c>
      <c r="E56" s="117">
        <f>SUM(E46:E55)</f>
        <v>10</v>
      </c>
      <c r="F56" s="117"/>
      <c r="G56" s="117"/>
      <c r="H56" s="343">
        <f>SUM(H46:H50)</f>
        <v>147</v>
      </c>
      <c r="I56" s="343" t="s">
        <v>222</v>
      </c>
      <c r="J56" s="343">
        <f aca="true" t="shared" si="3" ref="J56:O56">SUM(J46:J55)</f>
        <v>13</v>
      </c>
      <c r="K56" s="117">
        <f t="shared" si="3"/>
        <v>2</v>
      </c>
      <c r="L56" s="117">
        <f t="shared" si="3"/>
        <v>9</v>
      </c>
      <c r="M56" s="117"/>
      <c r="N56" s="117"/>
      <c r="O56" s="343">
        <f t="shared" si="3"/>
        <v>136</v>
      </c>
      <c r="P56" s="343" t="s">
        <v>221</v>
      </c>
      <c r="Q56" s="347">
        <f>SUM(Q46:Q55)</f>
        <v>12</v>
      </c>
    </row>
    <row r="57" spans="1:17" ht="13.5" thickBot="1">
      <c r="A57" s="368" t="s">
        <v>279</v>
      </c>
      <c r="B57" s="369"/>
      <c r="C57" s="369"/>
      <c r="D57" s="344">
        <f>SUM(D56:G56)</f>
        <v>12</v>
      </c>
      <c r="E57" s="344"/>
      <c r="F57" s="344"/>
      <c r="G57" s="344"/>
      <c r="H57" s="344"/>
      <c r="I57" s="344"/>
      <c r="J57" s="344"/>
      <c r="K57" s="344">
        <v>11</v>
      </c>
      <c r="L57" s="344"/>
      <c r="M57" s="344"/>
      <c r="N57" s="344"/>
      <c r="O57" s="344"/>
      <c r="P57" s="344"/>
      <c r="Q57" s="348"/>
    </row>
    <row r="58" spans="1:17" ht="11.25" customHeight="1">
      <c r="A58" s="1"/>
      <c r="B58" s="380" t="s">
        <v>286</v>
      </c>
      <c r="C58" s="380"/>
      <c r="D58" s="380"/>
      <c r="E58" s="380"/>
      <c r="F58" s="380"/>
      <c r="G58" s="380"/>
      <c r="H58" s="380"/>
      <c r="I58" s="380"/>
      <c r="J58" s="380"/>
      <c r="K58" s="380"/>
      <c r="L58" s="380"/>
      <c r="M58" s="380"/>
      <c r="N58" s="380"/>
      <c r="O58" s="380"/>
      <c r="P58" s="380"/>
      <c r="Q58" s="113"/>
    </row>
    <row r="59" spans="2:16" ht="10.5" customHeight="1">
      <c r="B59" s="106" t="s">
        <v>276</v>
      </c>
      <c r="C59" s="1"/>
      <c r="D59" s="71"/>
      <c r="E59" s="71"/>
      <c r="F59" s="71"/>
      <c r="G59" s="71"/>
      <c r="H59" s="71"/>
      <c r="I59" s="71"/>
      <c r="J59" s="1"/>
      <c r="K59" s="71"/>
      <c r="L59" s="71"/>
      <c r="M59" s="71"/>
      <c r="N59" s="71"/>
      <c r="O59" s="71"/>
      <c r="P59" s="71"/>
    </row>
    <row r="60" spans="2:16" ht="12.75">
      <c r="B60" s="106"/>
      <c r="C60" s="1"/>
      <c r="D60" s="71"/>
      <c r="E60" s="71"/>
      <c r="F60" s="71"/>
      <c r="G60" s="71"/>
      <c r="H60" s="71"/>
      <c r="I60" s="71"/>
      <c r="J60" s="1"/>
      <c r="K60" s="71"/>
      <c r="L60" s="71"/>
      <c r="M60" s="71"/>
      <c r="N60" s="71"/>
      <c r="O60" s="71"/>
      <c r="P60" s="71"/>
    </row>
    <row r="61" spans="1:17" ht="12.75">
      <c r="A61" s="125"/>
      <c r="B61" s="311" t="s">
        <v>374</v>
      </c>
      <c r="C61" s="124"/>
      <c r="D61" s="125" t="s">
        <v>135</v>
      </c>
      <c r="E61" s="125"/>
      <c r="F61" s="125"/>
      <c r="G61" s="125"/>
      <c r="H61" s="125"/>
      <c r="I61" s="124"/>
      <c r="J61" s="124"/>
      <c r="K61" s="381" t="s">
        <v>136</v>
      </c>
      <c r="L61" s="381"/>
      <c r="M61" s="381"/>
      <c r="N61" s="381"/>
      <c r="O61" s="381"/>
      <c r="P61" s="381"/>
      <c r="Q61" s="381"/>
    </row>
    <row r="62" spans="1:17" ht="12.75">
      <c r="A62" s="124"/>
      <c r="B62" s="312" t="s">
        <v>375</v>
      </c>
      <c r="C62" s="383" t="s">
        <v>225</v>
      </c>
      <c r="D62" s="383"/>
      <c r="E62" s="383"/>
      <c r="F62" s="383"/>
      <c r="G62" s="383"/>
      <c r="H62" s="383"/>
      <c r="I62" s="383"/>
      <c r="J62" s="383" t="s">
        <v>137</v>
      </c>
      <c r="K62" s="383"/>
      <c r="L62" s="383"/>
      <c r="M62" s="383"/>
      <c r="N62" s="383"/>
      <c r="O62" s="383"/>
      <c r="P62" s="383"/>
      <c r="Q62" s="383"/>
    </row>
    <row r="63" spans="1:17" ht="12.75">
      <c r="A63" s="124"/>
      <c r="B63" s="124"/>
      <c r="C63" s="384" t="s">
        <v>138</v>
      </c>
      <c r="D63" s="384"/>
      <c r="E63" s="384"/>
      <c r="F63" s="384"/>
      <c r="G63" s="384"/>
      <c r="H63" s="384"/>
      <c r="I63" s="384"/>
      <c r="J63" s="384"/>
      <c r="K63" s="127"/>
      <c r="L63" s="127"/>
      <c r="M63" s="127"/>
      <c r="N63" s="127"/>
      <c r="O63" s="127"/>
      <c r="P63" s="127"/>
      <c r="Q63" s="127"/>
    </row>
    <row r="64" spans="1:17" ht="12.75">
      <c r="A64" s="124"/>
      <c r="B64" s="124"/>
      <c r="C64" s="383" t="s">
        <v>177</v>
      </c>
      <c r="D64" s="383"/>
      <c r="E64" s="383"/>
      <c r="F64" s="383"/>
      <c r="G64" s="383"/>
      <c r="H64" s="383"/>
      <c r="I64" s="383"/>
      <c r="J64" s="383"/>
      <c r="K64" s="124"/>
      <c r="L64" s="124"/>
      <c r="M64" s="124"/>
      <c r="N64" s="124"/>
      <c r="O64" s="124"/>
      <c r="P64" s="124"/>
      <c r="Q64" s="124"/>
    </row>
  </sheetData>
  <sheetProtection/>
  <mergeCells count="122">
    <mergeCell ref="D38:G38"/>
    <mergeCell ref="K38:N38"/>
    <mergeCell ref="G7:O7"/>
    <mergeCell ref="A56:C56"/>
    <mergeCell ref="C64:J64"/>
    <mergeCell ref="C62:I62"/>
    <mergeCell ref="J62:Q62"/>
    <mergeCell ref="C63:J63"/>
    <mergeCell ref="Q56:Q57"/>
    <mergeCell ref="P56:P57"/>
    <mergeCell ref="A57:C57"/>
    <mergeCell ref="B58:P58"/>
    <mergeCell ref="K61:Q61"/>
    <mergeCell ref="O56:O57"/>
    <mergeCell ref="K57:N57"/>
    <mergeCell ref="A1:C1"/>
    <mergeCell ref="A2:C2"/>
    <mergeCell ref="H29:H30"/>
    <mergeCell ref="D30:G30"/>
    <mergeCell ref="A29:C30"/>
    <mergeCell ref="A6:F6"/>
    <mergeCell ref="A7:F7"/>
    <mergeCell ref="A5:F5"/>
    <mergeCell ref="A3:P3"/>
    <mergeCell ref="G10:G11"/>
    <mergeCell ref="I10:I11"/>
    <mergeCell ref="O10:O11"/>
    <mergeCell ref="M10:M11"/>
    <mergeCell ref="A4:F4"/>
    <mergeCell ref="D10:D11"/>
    <mergeCell ref="A9:A11"/>
    <mergeCell ref="B9:B11"/>
    <mergeCell ref="D9:J9"/>
    <mergeCell ref="F10:F11"/>
    <mergeCell ref="N10:N11"/>
    <mergeCell ref="I40:I41"/>
    <mergeCell ref="J40:J41"/>
    <mergeCell ref="A32:A34"/>
    <mergeCell ref="B32:B34"/>
    <mergeCell ref="C9:C11"/>
    <mergeCell ref="O40:O41"/>
    <mergeCell ref="D41:G41"/>
    <mergeCell ref="K41:N41"/>
    <mergeCell ref="A8:Q8"/>
    <mergeCell ref="A37:C38"/>
    <mergeCell ref="H37:H38"/>
    <mergeCell ref="I37:I38"/>
    <mergeCell ref="J37:J38"/>
    <mergeCell ref="H10:H11"/>
    <mergeCell ref="I29:I30"/>
    <mergeCell ref="A43:A45"/>
    <mergeCell ref="L44:L45"/>
    <mergeCell ref="N44:N45"/>
    <mergeCell ref="B43:B45"/>
    <mergeCell ref="F44:F45"/>
    <mergeCell ref="G44:G45"/>
    <mergeCell ref="C43:C45"/>
    <mergeCell ref="I44:I45"/>
    <mergeCell ref="D44:D45"/>
    <mergeCell ref="D43:J43"/>
    <mergeCell ref="E44:E45"/>
    <mergeCell ref="J44:J45"/>
    <mergeCell ref="M44:M45"/>
    <mergeCell ref="K44:K45"/>
    <mergeCell ref="H56:H57"/>
    <mergeCell ref="J56:J57"/>
    <mergeCell ref="I56:I57"/>
    <mergeCell ref="H44:H45"/>
    <mergeCell ref="D57:G57"/>
    <mergeCell ref="E10:E11"/>
    <mergeCell ref="J10:J11"/>
    <mergeCell ref="G33:G34"/>
    <mergeCell ref="H33:H34"/>
    <mergeCell ref="H40:H41"/>
    <mergeCell ref="Q40:Q41"/>
    <mergeCell ref="Q33:Q34"/>
    <mergeCell ref="I33:I34"/>
    <mergeCell ref="J33:J34"/>
    <mergeCell ref="J35:J36"/>
    <mergeCell ref="P44:P45"/>
    <mergeCell ref="P29:P30"/>
    <mergeCell ref="K33:K34"/>
    <mergeCell ref="J29:J30"/>
    <mergeCell ref="Q37:Q38"/>
    <mergeCell ref="K30:N30"/>
    <mergeCell ref="O44:O45"/>
    <mergeCell ref="K43:Q43"/>
    <mergeCell ref="O29:O30"/>
    <mergeCell ref="Q29:Q30"/>
    <mergeCell ref="K9:Q9"/>
    <mergeCell ref="P10:P11"/>
    <mergeCell ref="Q10:Q11"/>
    <mergeCell ref="P40:P41"/>
    <mergeCell ref="O37:O38"/>
    <mergeCell ref="P37:P38"/>
    <mergeCell ref="N33:N34"/>
    <mergeCell ref="O33:O34"/>
    <mergeCell ref="K10:K11"/>
    <mergeCell ref="L10:L11"/>
    <mergeCell ref="Q44:Q45"/>
    <mergeCell ref="L33:L34"/>
    <mergeCell ref="M33:M34"/>
    <mergeCell ref="C32:C34"/>
    <mergeCell ref="D32:J32"/>
    <mergeCell ref="K32:Q32"/>
    <mergeCell ref="D33:D34"/>
    <mergeCell ref="E33:E34"/>
    <mergeCell ref="F33:F34"/>
    <mergeCell ref="P33:P34"/>
    <mergeCell ref="D35:D36"/>
    <mergeCell ref="E35:E36"/>
    <mergeCell ref="F35:F36"/>
    <mergeCell ref="G35:G36"/>
    <mergeCell ref="H35:H36"/>
    <mergeCell ref="I35:I36"/>
    <mergeCell ref="K35:K36"/>
    <mergeCell ref="P35:P36"/>
    <mergeCell ref="Q35:Q36"/>
    <mergeCell ref="L35:L36"/>
    <mergeCell ref="M35:M36"/>
    <mergeCell ref="N35:N36"/>
    <mergeCell ref="O35:O36"/>
  </mergeCells>
  <printOptions/>
  <pageMargins left="0.3937007874015748" right="0.3937007874015748" top="0.4724409448818898" bottom="0.4724409448818898" header="0" footer="0"/>
  <pageSetup horizontalDpi="600" verticalDpi="600" orientation="portrait" paperSize="9" r:id="rId1"/>
  <headerFooter alignWithMargins="0">
    <oddFooter>&amp;R2/7</oddFooter>
  </headerFooter>
</worksheet>
</file>

<file path=xl/worksheets/sheet3.xml><?xml version="1.0" encoding="utf-8"?>
<worksheet xmlns="http://schemas.openxmlformats.org/spreadsheetml/2006/main" xmlns:r="http://schemas.openxmlformats.org/officeDocument/2006/relationships">
  <dimension ref="A1:BF52"/>
  <sheetViews>
    <sheetView zoomScale="115" zoomScaleNormal="115" zoomScalePageLayoutView="0" workbookViewId="0" topLeftCell="A1">
      <selection activeCell="V37" sqref="V37"/>
    </sheetView>
  </sheetViews>
  <sheetFormatPr defaultColWidth="9.140625" defaultRowHeight="12.75"/>
  <cols>
    <col min="1" max="1" width="3.28125" style="0" customWidth="1"/>
    <col min="2" max="2" width="35.28125" style="80" customWidth="1"/>
    <col min="3" max="3" width="8.140625" style="3" customWidth="1"/>
    <col min="4" max="6" width="2.421875" style="0" customWidth="1"/>
    <col min="7" max="7" width="2.140625" style="0" customWidth="1"/>
    <col min="8" max="8" width="4.140625" style="0" customWidth="1"/>
    <col min="9" max="9" width="6.421875" style="0" customWidth="1"/>
    <col min="10" max="10" width="5.7109375" style="0" customWidth="1"/>
    <col min="11" max="11" width="2.7109375" style="0" customWidth="1"/>
    <col min="12" max="13" width="2.421875" style="0" customWidth="1"/>
    <col min="14" max="14" width="2.7109375" style="0" customWidth="1"/>
    <col min="15" max="15" width="3.8515625" style="0" customWidth="1"/>
    <col min="16" max="16" width="6.421875" style="0" customWidth="1"/>
    <col min="17" max="17" width="5.00390625" style="0" customWidth="1"/>
    <col min="18" max="19" width="9.140625" style="0" hidden="1" customWidth="1"/>
    <col min="24" max="24" width="10.7109375" style="0" customWidth="1"/>
  </cols>
  <sheetData>
    <row r="1" spans="1:16" ht="12.75">
      <c r="A1" s="376" t="s">
        <v>66</v>
      </c>
      <c r="B1" s="376"/>
      <c r="C1" s="376"/>
      <c r="D1" s="1"/>
      <c r="E1" s="1"/>
      <c r="F1" s="1"/>
      <c r="G1" s="1"/>
      <c r="H1" s="1"/>
      <c r="I1" s="1"/>
      <c r="J1" s="1"/>
      <c r="K1" s="1"/>
      <c r="L1" s="1"/>
      <c r="M1" s="1"/>
      <c r="N1" s="1"/>
      <c r="O1" s="1"/>
      <c r="P1" s="1"/>
    </row>
    <row r="2" spans="1:16" ht="13.5" customHeight="1">
      <c r="A2" s="376" t="s">
        <v>74</v>
      </c>
      <c r="B2" s="376"/>
      <c r="C2" s="376"/>
      <c r="D2" s="1"/>
      <c r="E2" s="1"/>
      <c r="F2" s="1"/>
      <c r="G2" s="1"/>
      <c r="H2" s="1"/>
      <c r="I2" s="1"/>
      <c r="J2" s="1"/>
      <c r="K2" s="1"/>
      <c r="L2" s="1"/>
      <c r="M2" s="1"/>
      <c r="N2" s="1"/>
      <c r="O2" s="1"/>
      <c r="P2" s="1"/>
    </row>
    <row r="3" spans="1:19" ht="12.75">
      <c r="A3" s="385" t="s">
        <v>288</v>
      </c>
      <c r="B3" s="385"/>
      <c r="C3" s="385"/>
      <c r="D3" s="385"/>
      <c r="E3" s="385"/>
      <c r="F3" s="385"/>
      <c r="G3" s="385"/>
      <c r="H3" s="385"/>
      <c r="I3" s="385"/>
      <c r="J3" s="385"/>
      <c r="K3" s="385"/>
      <c r="L3" s="385"/>
      <c r="M3" s="385"/>
      <c r="N3" s="385"/>
      <c r="O3" s="385"/>
      <c r="P3" s="385"/>
      <c r="Q3" s="26"/>
      <c r="R3" s="6"/>
      <c r="S3" s="6"/>
    </row>
    <row r="4" spans="1:20" ht="12.75">
      <c r="A4" s="378" t="s">
        <v>364</v>
      </c>
      <c r="B4" s="378"/>
      <c r="C4" s="378"/>
      <c r="D4" s="378"/>
      <c r="E4" s="378"/>
      <c r="F4" s="378"/>
      <c r="G4" s="17"/>
      <c r="H4" s="17"/>
      <c r="I4" s="17"/>
      <c r="J4" s="17"/>
      <c r="K4" s="17"/>
      <c r="L4" s="17"/>
      <c r="M4" s="17"/>
      <c r="N4" s="17"/>
      <c r="O4" s="17"/>
      <c r="P4" s="17"/>
      <c r="Q4" s="17"/>
      <c r="R4" s="17"/>
      <c r="S4" s="17"/>
      <c r="T4" s="17"/>
    </row>
    <row r="5" spans="1:58" ht="12.75">
      <c r="A5" s="68" t="s">
        <v>70</v>
      </c>
      <c r="B5" s="68"/>
      <c r="D5" s="68"/>
      <c r="E5" s="68"/>
      <c r="F5" s="68"/>
      <c r="G5" s="17"/>
      <c r="H5" s="17"/>
      <c r="I5" s="44"/>
      <c r="J5" s="44"/>
      <c r="K5" s="44"/>
      <c r="L5" s="17"/>
      <c r="M5" s="17"/>
      <c r="N5" s="17"/>
      <c r="O5" s="17"/>
      <c r="P5" s="17"/>
      <c r="Q5" s="17"/>
      <c r="R5" s="17"/>
      <c r="S5" s="17"/>
      <c r="T5" s="17"/>
      <c r="U5" s="17"/>
      <c r="V5" s="17"/>
      <c r="W5" s="17"/>
      <c r="X5" s="17"/>
      <c r="Y5" s="19"/>
      <c r="Z5" s="19"/>
      <c r="AA5" s="19"/>
      <c r="AB5" s="19"/>
      <c r="AC5" s="19"/>
      <c r="AD5" s="19"/>
      <c r="AE5" s="19"/>
      <c r="AF5" s="19"/>
      <c r="AG5" s="19"/>
      <c r="AH5" s="19"/>
      <c r="AI5" s="19"/>
      <c r="AJ5" s="19"/>
      <c r="AK5" s="19"/>
      <c r="AL5" s="19"/>
      <c r="AM5" s="19"/>
      <c r="AN5" s="19"/>
      <c r="AO5" s="19"/>
      <c r="AP5" s="19"/>
      <c r="AQ5" s="19"/>
      <c r="AR5" s="19"/>
      <c r="AS5" s="17"/>
      <c r="AT5" s="17"/>
      <c r="AU5" s="17"/>
      <c r="AV5" s="17"/>
      <c r="AW5" s="17"/>
      <c r="AX5" s="17"/>
      <c r="AY5" s="17"/>
      <c r="AZ5" s="17"/>
      <c r="BA5" s="17"/>
      <c r="BB5" s="17"/>
      <c r="BC5" s="11"/>
      <c r="BD5" s="11"/>
      <c r="BE5" s="10"/>
      <c r="BF5" s="10"/>
    </row>
    <row r="6" spans="1:58" ht="12.75">
      <c r="A6" s="23" t="s">
        <v>352</v>
      </c>
      <c r="B6" s="68"/>
      <c r="C6" s="23"/>
      <c r="D6" s="68"/>
      <c r="E6" s="68"/>
      <c r="F6" s="68"/>
      <c r="G6" s="17"/>
      <c r="H6" s="17"/>
      <c r="I6" s="44"/>
      <c r="J6" s="44"/>
      <c r="K6" s="44"/>
      <c r="L6" s="17"/>
      <c r="M6" s="17"/>
      <c r="N6" s="17"/>
      <c r="O6" s="17"/>
      <c r="P6" s="17"/>
      <c r="Q6" s="17"/>
      <c r="R6" s="17"/>
      <c r="S6" s="17"/>
      <c r="T6" s="17"/>
      <c r="U6" s="17"/>
      <c r="V6" s="17"/>
      <c r="W6" s="17"/>
      <c r="X6" s="17"/>
      <c r="Y6" s="19"/>
      <c r="Z6" s="19"/>
      <c r="AA6" s="19"/>
      <c r="AB6" s="19"/>
      <c r="AC6" s="19"/>
      <c r="AD6" s="19"/>
      <c r="AE6" s="19"/>
      <c r="AF6" s="19"/>
      <c r="AG6" s="19"/>
      <c r="AH6" s="19"/>
      <c r="AI6" s="19"/>
      <c r="AJ6" s="19"/>
      <c r="AK6" s="19"/>
      <c r="AL6" s="19"/>
      <c r="AM6" s="19"/>
      <c r="AN6" s="19"/>
      <c r="AO6" s="19"/>
      <c r="AP6" s="19"/>
      <c r="AQ6" s="19"/>
      <c r="AR6" s="19"/>
      <c r="AS6" s="17"/>
      <c r="AT6" s="17"/>
      <c r="AU6" s="17"/>
      <c r="AV6" s="17"/>
      <c r="AW6" s="17"/>
      <c r="AX6" s="17"/>
      <c r="AY6" s="17"/>
      <c r="AZ6" s="17"/>
      <c r="BA6" s="17"/>
      <c r="BB6" s="17"/>
      <c r="BC6" s="11"/>
      <c r="BD6" s="11"/>
      <c r="BE6" s="10"/>
      <c r="BF6" s="10"/>
    </row>
    <row r="7" spans="1:20" ht="12.75">
      <c r="A7" s="376" t="s">
        <v>214</v>
      </c>
      <c r="B7" s="376"/>
      <c r="C7" s="376"/>
      <c r="D7" s="376"/>
      <c r="E7" s="376"/>
      <c r="F7" s="376"/>
      <c r="G7" s="376" t="s">
        <v>73</v>
      </c>
      <c r="H7" s="376"/>
      <c r="I7" s="376"/>
      <c r="J7" s="376"/>
      <c r="K7" s="376"/>
      <c r="L7" s="376"/>
      <c r="M7" s="15"/>
      <c r="N7" s="15"/>
      <c r="O7" s="15"/>
      <c r="P7" s="15"/>
      <c r="Q7" s="15"/>
      <c r="R7" s="5"/>
      <c r="S7" s="16"/>
      <c r="T7" s="16"/>
    </row>
    <row r="8" spans="1:21" ht="15" customHeight="1" thickBot="1">
      <c r="A8" s="365" t="s">
        <v>67</v>
      </c>
      <c r="B8" s="365"/>
      <c r="C8" s="365"/>
      <c r="D8" s="365"/>
      <c r="E8" s="365"/>
      <c r="F8" s="365"/>
      <c r="G8" s="365"/>
      <c r="H8" s="365"/>
      <c r="I8" s="365"/>
      <c r="J8" s="365"/>
      <c r="K8" s="365"/>
      <c r="L8" s="365"/>
      <c r="M8" s="365"/>
      <c r="N8" s="365"/>
      <c r="O8" s="365"/>
      <c r="P8" s="365"/>
      <c r="Q8" s="365"/>
      <c r="U8" s="4"/>
    </row>
    <row r="9" spans="1:17" ht="13.5" customHeight="1">
      <c r="A9" s="370" t="s">
        <v>15</v>
      </c>
      <c r="B9" s="386" t="s">
        <v>6</v>
      </c>
      <c r="C9" s="361" t="s">
        <v>158</v>
      </c>
      <c r="D9" s="339" t="s">
        <v>27</v>
      </c>
      <c r="E9" s="339"/>
      <c r="F9" s="339"/>
      <c r="G9" s="339"/>
      <c r="H9" s="339"/>
      <c r="I9" s="339"/>
      <c r="J9" s="339"/>
      <c r="K9" s="339" t="s">
        <v>28</v>
      </c>
      <c r="L9" s="339"/>
      <c r="M9" s="339"/>
      <c r="N9" s="339"/>
      <c r="O9" s="339"/>
      <c r="P9" s="339"/>
      <c r="Q9" s="340"/>
    </row>
    <row r="10" spans="1:17" ht="12.75" customHeight="1">
      <c r="A10" s="371"/>
      <c r="B10" s="387"/>
      <c r="C10" s="338"/>
      <c r="D10" s="332" t="s">
        <v>9</v>
      </c>
      <c r="E10" s="332" t="s">
        <v>10</v>
      </c>
      <c r="F10" s="332" t="s">
        <v>11</v>
      </c>
      <c r="G10" s="332" t="s">
        <v>12</v>
      </c>
      <c r="H10" s="332" t="s">
        <v>269</v>
      </c>
      <c r="I10" s="338" t="s">
        <v>16</v>
      </c>
      <c r="J10" s="354" t="s">
        <v>17</v>
      </c>
      <c r="K10" s="332" t="s">
        <v>9</v>
      </c>
      <c r="L10" s="332" t="s">
        <v>10</v>
      </c>
      <c r="M10" s="332" t="s">
        <v>11</v>
      </c>
      <c r="N10" s="332" t="s">
        <v>12</v>
      </c>
      <c r="O10" s="332" t="s">
        <v>269</v>
      </c>
      <c r="P10" s="338" t="s">
        <v>16</v>
      </c>
      <c r="Q10" s="331" t="s">
        <v>17</v>
      </c>
    </row>
    <row r="11" spans="1:17" ht="12" customHeight="1">
      <c r="A11" s="371"/>
      <c r="B11" s="387"/>
      <c r="C11" s="362"/>
      <c r="D11" s="332"/>
      <c r="E11" s="353"/>
      <c r="F11" s="332"/>
      <c r="G11" s="332"/>
      <c r="H11" s="332"/>
      <c r="I11" s="338"/>
      <c r="J11" s="354"/>
      <c r="K11" s="332"/>
      <c r="L11" s="332"/>
      <c r="M11" s="353"/>
      <c r="N11" s="332"/>
      <c r="O11" s="332"/>
      <c r="P11" s="338"/>
      <c r="Q11" s="331"/>
    </row>
    <row r="12" spans="1:17" s="33" customFormat="1" ht="12.75">
      <c r="A12" s="70">
        <v>1</v>
      </c>
      <c r="B12" s="320" t="s">
        <v>379</v>
      </c>
      <c r="C12" s="55" t="s">
        <v>380</v>
      </c>
      <c r="D12" s="55">
        <v>2</v>
      </c>
      <c r="E12" s="55"/>
      <c r="F12" s="55">
        <v>1</v>
      </c>
      <c r="G12" s="55"/>
      <c r="H12" s="57">
        <f aca="true" t="shared" si="0" ref="H12:H17">25*J12-14*SUM(D12:G12)-2</f>
        <v>56</v>
      </c>
      <c r="I12" s="55" t="s">
        <v>75</v>
      </c>
      <c r="J12" s="55">
        <v>4</v>
      </c>
      <c r="K12" s="55"/>
      <c r="L12" s="55"/>
      <c r="M12" s="55"/>
      <c r="N12" s="55"/>
      <c r="O12" s="55"/>
      <c r="P12" s="55"/>
      <c r="Q12" s="56"/>
    </row>
    <row r="13" spans="1:17" ht="12.75">
      <c r="A13" s="70">
        <v>2</v>
      </c>
      <c r="B13" s="102" t="s">
        <v>94</v>
      </c>
      <c r="C13" s="55" t="s">
        <v>291</v>
      </c>
      <c r="D13" s="55">
        <v>2</v>
      </c>
      <c r="E13" s="55"/>
      <c r="F13" s="55">
        <v>2</v>
      </c>
      <c r="G13" s="55"/>
      <c r="H13" s="57">
        <f t="shared" si="0"/>
        <v>42</v>
      </c>
      <c r="I13" s="55" t="s">
        <v>75</v>
      </c>
      <c r="J13" s="55">
        <v>4</v>
      </c>
      <c r="K13" s="55"/>
      <c r="L13" s="55"/>
      <c r="M13" s="55"/>
      <c r="N13" s="55"/>
      <c r="O13" s="55"/>
      <c r="P13" s="55"/>
      <c r="Q13" s="56"/>
    </row>
    <row r="14" spans="1:17" ht="12" customHeight="1">
      <c r="A14" s="70">
        <v>3</v>
      </c>
      <c r="B14" s="102" t="s">
        <v>339</v>
      </c>
      <c r="C14" s="55" t="s">
        <v>215</v>
      </c>
      <c r="D14" s="55">
        <v>3</v>
      </c>
      <c r="E14" s="55"/>
      <c r="F14" s="55">
        <v>2</v>
      </c>
      <c r="G14" s="55"/>
      <c r="H14" s="57">
        <f t="shared" si="0"/>
        <v>53</v>
      </c>
      <c r="I14" s="55" t="s">
        <v>75</v>
      </c>
      <c r="J14" s="55">
        <v>5</v>
      </c>
      <c r="K14" s="55"/>
      <c r="L14" s="55"/>
      <c r="M14" s="55"/>
      <c r="N14" s="55"/>
      <c r="O14" s="55"/>
      <c r="P14" s="55"/>
      <c r="Q14" s="56"/>
    </row>
    <row r="15" spans="1:17" s="63" customFormat="1" ht="22.5" customHeight="1">
      <c r="A15" s="70">
        <v>4</v>
      </c>
      <c r="B15" s="102" t="s">
        <v>342</v>
      </c>
      <c r="C15" s="55" t="s">
        <v>211</v>
      </c>
      <c r="D15" s="55">
        <v>2</v>
      </c>
      <c r="E15" s="55"/>
      <c r="F15" s="55">
        <v>2</v>
      </c>
      <c r="G15" s="55"/>
      <c r="H15" s="57">
        <f t="shared" si="0"/>
        <v>42</v>
      </c>
      <c r="I15" s="55" t="s">
        <v>75</v>
      </c>
      <c r="J15" s="55">
        <v>4</v>
      </c>
      <c r="K15" s="55"/>
      <c r="L15" s="55"/>
      <c r="M15" s="55"/>
      <c r="N15" s="55"/>
      <c r="O15" s="55"/>
      <c r="P15" s="55"/>
      <c r="Q15" s="56"/>
    </row>
    <row r="16" spans="1:20" s="63" customFormat="1" ht="22.5" customHeight="1">
      <c r="A16" s="70">
        <v>5</v>
      </c>
      <c r="B16" s="102" t="s">
        <v>156</v>
      </c>
      <c r="C16" s="55" t="s">
        <v>299</v>
      </c>
      <c r="D16" s="55">
        <v>2</v>
      </c>
      <c r="E16" s="55"/>
      <c r="F16" s="55">
        <v>1</v>
      </c>
      <c r="G16" s="55"/>
      <c r="H16" s="57">
        <f t="shared" si="0"/>
        <v>56</v>
      </c>
      <c r="I16" s="55" t="s">
        <v>75</v>
      </c>
      <c r="J16" s="55">
        <v>4</v>
      </c>
      <c r="K16" s="55"/>
      <c r="L16" s="55"/>
      <c r="M16" s="55"/>
      <c r="N16" s="55"/>
      <c r="O16" s="55"/>
      <c r="P16" s="55"/>
      <c r="Q16" s="56"/>
      <c r="T16" s="199"/>
    </row>
    <row r="17" spans="1:17" s="33" customFormat="1" ht="12.75">
      <c r="A17" s="70">
        <v>6</v>
      </c>
      <c r="B17" s="102" t="s">
        <v>153</v>
      </c>
      <c r="C17" s="55" t="s">
        <v>159</v>
      </c>
      <c r="D17" s="55"/>
      <c r="E17" s="55">
        <v>1</v>
      </c>
      <c r="F17" s="55"/>
      <c r="G17" s="55"/>
      <c r="H17" s="57">
        <f t="shared" si="0"/>
        <v>59</v>
      </c>
      <c r="I17" s="55" t="s">
        <v>9</v>
      </c>
      <c r="J17" s="55">
        <v>3</v>
      </c>
      <c r="K17" s="55"/>
      <c r="L17" s="55"/>
      <c r="M17" s="55"/>
      <c r="N17" s="55"/>
      <c r="O17" s="55"/>
      <c r="P17" s="55"/>
      <c r="Q17" s="56"/>
    </row>
    <row r="18" spans="1:20" s="1" customFormat="1" ht="11.25">
      <c r="A18" s="70">
        <v>7</v>
      </c>
      <c r="B18" s="103" t="s">
        <v>340</v>
      </c>
      <c r="C18" s="79" t="s">
        <v>300</v>
      </c>
      <c r="D18" s="57"/>
      <c r="E18" s="57">
        <v>1</v>
      </c>
      <c r="F18" s="57"/>
      <c r="G18" s="57"/>
      <c r="H18" s="57"/>
      <c r="I18" s="62" t="s">
        <v>282</v>
      </c>
      <c r="J18" s="54" t="s">
        <v>263</v>
      </c>
      <c r="K18" s="246"/>
      <c r="L18" s="74"/>
      <c r="M18" s="74"/>
      <c r="N18" s="74"/>
      <c r="O18" s="74"/>
      <c r="P18" s="72"/>
      <c r="Q18" s="61"/>
      <c r="R18" s="2"/>
      <c r="S18" s="2"/>
      <c r="T18" s="2"/>
    </row>
    <row r="19" spans="1:17" s="63" customFormat="1" ht="12.75" customHeight="1">
      <c r="A19" s="70">
        <v>8</v>
      </c>
      <c r="B19" s="102" t="s">
        <v>92</v>
      </c>
      <c r="C19" s="54" t="s">
        <v>301</v>
      </c>
      <c r="D19" s="55">
        <v>2</v>
      </c>
      <c r="E19" s="55">
        <v>1</v>
      </c>
      <c r="F19" s="55"/>
      <c r="G19" s="55"/>
      <c r="H19" s="57">
        <f>25*J19-14*SUM(D19:G19)-2</f>
        <v>56</v>
      </c>
      <c r="I19" s="105" t="s">
        <v>9</v>
      </c>
      <c r="J19" s="55">
        <v>4</v>
      </c>
      <c r="K19" s="99"/>
      <c r="L19" s="99"/>
      <c r="M19" s="99"/>
      <c r="N19" s="99"/>
      <c r="O19" s="99"/>
      <c r="P19" s="99"/>
      <c r="Q19" s="100"/>
    </row>
    <row r="20" spans="1:17" s="63" customFormat="1" ht="12.75" customHeight="1">
      <c r="A20" s="70">
        <v>9</v>
      </c>
      <c r="B20" s="102" t="s">
        <v>262</v>
      </c>
      <c r="C20" s="76" t="s">
        <v>308</v>
      </c>
      <c r="D20" s="55">
        <v>1</v>
      </c>
      <c r="E20" s="55">
        <v>1</v>
      </c>
      <c r="F20" s="55"/>
      <c r="G20" s="55"/>
      <c r="H20" s="57">
        <f>25*J20-14*SUM(D20:G20)-2</f>
        <v>20</v>
      </c>
      <c r="I20" s="105" t="s">
        <v>9</v>
      </c>
      <c r="J20" s="55">
        <v>2</v>
      </c>
      <c r="K20" s="99"/>
      <c r="L20" s="99"/>
      <c r="M20" s="99"/>
      <c r="N20" s="99"/>
      <c r="O20" s="99"/>
      <c r="P20" s="99"/>
      <c r="Q20" s="100"/>
    </row>
    <row r="21" spans="1:17" s="33" customFormat="1" ht="11.25" customHeight="1">
      <c r="A21" s="70">
        <v>10</v>
      </c>
      <c r="B21" s="102" t="s">
        <v>230</v>
      </c>
      <c r="C21" s="55" t="s">
        <v>265</v>
      </c>
      <c r="D21" s="55"/>
      <c r="E21" s="55"/>
      <c r="F21" s="55"/>
      <c r="G21" s="55"/>
      <c r="H21" s="55"/>
      <c r="I21" s="55"/>
      <c r="J21" s="55"/>
      <c r="K21" s="76">
        <v>2</v>
      </c>
      <c r="L21" s="76"/>
      <c r="M21" s="76">
        <v>2</v>
      </c>
      <c r="N21" s="76"/>
      <c r="O21" s="57">
        <f>25*Q21-14*SUM(K21:N21)-2</f>
        <v>42</v>
      </c>
      <c r="P21" s="55" t="s">
        <v>75</v>
      </c>
      <c r="Q21" s="56">
        <v>4</v>
      </c>
    </row>
    <row r="22" spans="1:17" s="33" customFormat="1" ht="11.25" customHeight="1">
      <c r="A22" s="70">
        <v>11</v>
      </c>
      <c r="B22" s="102" t="s">
        <v>293</v>
      </c>
      <c r="C22" s="55" t="s">
        <v>266</v>
      </c>
      <c r="D22" s="55"/>
      <c r="E22" s="55"/>
      <c r="F22" s="55"/>
      <c r="G22" s="55"/>
      <c r="H22" s="55"/>
      <c r="I22" s="55"/>
      <c r="J22" s="55"/>
      <c r="K22" s="76">
        <v>2</v>
      </c>
      <c r="L22" s="76"/>
      <c r="M22" s="76">
        <v>1</v>
      </c>
      <c r="N22" s="76"/>
      <c r="O22" s="57">
        <f aca="true" t="shared" si="1" ref="O22:O27">25*Q22-14*SUM(K22:N22)-2</f>
        <v>31</v>
      </c>
      <c r="P22" s="55" t="s">
        <v>75</v>
      </c>
      <c r="Q22" s="56">
        <v>3</v>
      </c>
    </row>
    <row r="23" spans="1:17" s="33" customFormat="1" ht="12.75" customHeight="1">
      <c r="A23" s="70">
        <v>12</v>
      </c>
      <c r="B23" s="104" t="s">
        <v>292</v>
      </c>
      <c r="C23" s="55" t="s">
        <v>267</v>
      </c>
      <c r="D23" s="55"/>
      <c r="E23" s="55"/>
      <c r="F23" s="55"/>
      <c r="G23" s="55"/>
      <c r="H23" s="55"/>
      <c r="I23" s="55"/>
      <c r="J23" s="55"/>
      <c r="K23" s="55">
        <v>3</v>
      </c>
      <c r="L23" s="55"/>
      <c r="M23" s="55">
        <v>2</v>
      </c>
      <c r="N23" s="55"/>
      <c r="O23" s="57">
        <f t="shared" si="1"/>
        <v>53</v>
      </c>
      <c r="P23" s="55" t="s">
        <v>75</v>
      </c>
      <c r="Q23" s="56">
        <v>5</v>
      </c>
    </row>
    <row r="24" spans="1:17" ht="22.5">
      <c r="A24" s="70">
        <v>13</v>
      </c>
      <c r="B24" s="321" t="s">
        <v>359</v>
      </c>
      <c r="C24" s="57" t="s">
        <v>360</v>
      </c>
      <c r="D24" s="57"/>
      <c r="E24" s="57"/>
      <c r="F24" s="57"/>
      <c r="G24" s="57"/>
      <c r="H24" s="57"/>
      <c r="I24" s="322"/>
      <c r="J24" s="322"/>
      <c r="K24" s="322">
        <v>2</v>
      </c>
      <c r="L24" s="322"/>
      <c r="M24" s="322">
        <v>2</v>
      </c>
      <c r="N24" s="322">
        <v>1</v>
      </c>
      <c r="O24" s="57">
        <f t="shared" si="1"/>
        <v>53</v>
      </c>
      <c r="P24" s="322" t="s">
        <v>75</v>
      </c>
      <c r="Q24" s="58">
        <v>5</v>
      </c>
    </row>
    <row r="25" spans="1:20" s="33" customFormat="1" ht="22.5" customHeight="1">
      <c r="A25" s="70">
        <v>14</v>
      </c>
      <c r="B25" s="102" t="s">
        <v>157</v>
      </c>
      <c r="C25" s="55" t="s">
        <v>302</v>
      </c>
      <c r="D25" s="55"/>
      <c r="E25" s="55"/>
      <c r="F25" s="55"/>
      <c r="G25" s="55"/>
      <c r="H25" s="55"/>
      <c r="I25" s="55"/>
      <c r="J25" s="55"/>
      <c r="K25" s="55">
        <v>2</v>
      </c>
      <c r="L25" s="55"/>
      <c r="M25" s="55"/>
      <c r="N25" s="55">
        <v>2</v>
      </c>
      <c r="O25" s="57">
        <f t="shared" si="1"/>
        <v>42</v>
      </c>
      <c r="P25" s="55" t="s">
        <v>75</v>
      </c>
      <c r="Q25" s="56">
        <v>4</v>
      </c>
      <c r="T25" s="199"/>
    </row>
    <row r="26" spans="1:17" s="63" customFormat="1" ht="12.75" customHeight="1">
      <c r="A26" s="70">
        <v>15</v>
      </c>
      <c r="B26" s="102" t="s">
        <v>93</v>
      </c>
      <c r="C26" s="54" t="s">
        <v>303</v>
      </c>
      <c r="D26" s="99"/>
      <c r="E26" s="99"/>
      <c r="F26" s="99"/>
      <c r="G26" s="99"/>
      <c r="H26" s="99"/>
      <c r="I26" s="99"/>
      <c r="J26" s="99"/>
      <c r="K26" s="55">
        <v>2</v>
      </c>
      <c r="L26" s="55">
        <v>1</v>
      </c>
      <c r="M26" s="55"/>
      <c r="N26" s="55"/>
      <c r="O26" s="57">
        <f t="shared" si="1"/>
        <v>31</v>
      </c>
      <c r="P26" s="55" t="s">
        <v>9</v>
      </c>
      <c r="Q26" s="56">
        <v>3</v>
      </c>
    </row>
    <row r="27" spans="1:17" s="33" customFormat="1" ht="10.5" customHeight="1">
      <c r="A27" s="70">
        <v>16</v>
      </c>
      <c r="B27" s="102" t="s">
        <v>154</v>
      </c>
      <c r="C27" s="55" t="s">
        <v>304</v>
      </c>
      <c r="D27" s="55"/>
      <c r="E27" s="55"/>
      <c r="F27" s="55"/>
      <c r="G27" s="55"/>
      <c r="H27" s="55"/>
      <c r="I27" s="55"/>
      <c r="J27" s="55"/>
      <c r="K27" s="76"/>
      <c r="L27" s="76">
        <v>1</v>
      </c>
      <c r="M27" s="76"/>
      <c r="N27" s="76"/>
      <c r="O27" s="57">
        <f t="shared" si="1"/>
        <v>34</v>
      </c>
      <c r="P27" s="55" t="s">
        <v>9</v>
      </c>
      <c r="Q27" s="56">
        <v>2</v>
      </c>
    </row>
    <row r="28" spans="1:20" s="1" customFormat="1" ht="11.25">
      <c r="A28" s="70">
        <v>17</v>
      </c>
      <c r="B28" s="103" t="s">
        <v>341</v>
      </c>
      <c r="C28" s="79" t="s">
        <v>305</v>
      </c>
      <c r="D28" s="76"/>
      <c r="E28" s="76"/>
      <c r="F28" s="76"/>
      <c r="G28" s="76"/>
      <c r="H28" s="76"/>
      <c r="I28" s="76"/>
      <c r="J28" s="76"/>
      <c r="K28" s="57"/>
      <c r="L28" s="57">
        <v>1</v>
      </c>
      <c r="M28" s="57"/>
      <c r="N28" s="57"/>
      <c r="O28" s="57"/>
      <c r="P28" s="62" t="s">
        <v>282</v>
      </c>
      <c r="Q28" s="101" t="s">
        <v>263</v>
      </c>
      <c r="R28" s="2"/>
      <c r="S28" s="2"/>
      <c r="T28" s="2"/>
    </row>
    <row r="29" spans="1:17" s="33" customFormat="1" ht="12.75">
      <c r="A29" s="70">
        <v>18</v>
      </c>
      <c r="B29" s="102" t="s">
        <v>223</v>
      </c>
      <c r="C29" s="55" t="s">
        <v>306</v>
      </c>
      <c r="D29" s="55"/>
      <c r="E29" s="55"/>
      <c r="F29" s="55"/>
      <c r="G29" s="55"/>
      <c r="H29" s="55"/>
      <c r="I29" s="55"/>
      <c r="J29" s="55"/>
      <c r="K29" s="367" t="s">
        <v>155</v>
      </c>
      <c r="L29" s="367"/>
      <c r="M29" s="367"/>
      <c r="N29" s="367"/>
      <c r="O29" s="367"/>
      <c r="P29" s="57" t="s">
        <v>9</v>
      </c>
      <c r="Q29" s="58">
        <v>4</v>
      </c>
    </row>
    <row r="30" spans="1:17" ht="12.75">
      <c r="A30" s="366" t="s">
        <v>22</v>
      </c>
      <c r="B30" s="367"/>
      <c r="C30" s="367"/>
      <c r="D30" s="55">
        <f>SUM(D12:D29)</f>
        <v>14</v>
      </c>
      <c r="E30" s="55">
        <f>SUM(E12:E29)</f>
        <v>4</v>
      </c>
      <c r="F30" s="55">
        <f>SUM(F12:F29)</f>
        <v>8</v>
      </c>
      <c r="G30" s="55">
        <f>SUM(G12:G29)</f>
        <v>0</v>
      </c>
      <c r="H30" s="367">
        <f>SUM(H12:H29)</f>
        <v>384</v>
      </c>
      <c r="I30" s="330" t="s">
        <v>259</v>
      </c>
      <c r="J30" s="343">
        <f aca="true" t="shared" si="2" ref="J30:O30">SUM(J12:J29)</f>
        <v>30</v>
      </c>
      <c r="K30" s="55">
        <f t="shared" si="2"/>
        <v>13</v>
      </c>
      <c r="L30" s="55">
        <f t="shared" si="2"/>
        <v>3</v>
      </c>
      <c r="M30" s="55">
        <f t="shared" si="2"/>
        <v>7</v>
      </c>
      <c r="N30" s="55">
        <f t="shared" si="2"/>
        <v>3</v>
      </c>
      <c r="O30" s="367">
        <f t="shared" si="2"/>
        <v>286</v>
      </c>
      <c r="P30" s="330" t="s">
        <v>259</v>
      </c>
      <c r="Q30" s="347">
        <f>SUM(Q12:Q29)</f>
        <v>30</v>
      </c>
    </row>
    <row r="31" spans="1:17" ht="13.5" thickBot="1">
      <c r="A31" s="368"/>
      <c r="B31" s="369"/>
      <c r="C31" s="369"/>
      <c r="D31" s="349">
        <f>SUM(D30:G30)</f>
        <v>26</v>
      </c>
      <c r="E31" s="349"/>
      <c r="F31" s="349"/>
      <c r="G31" s="349"/>
      <c r="H31" s="369"/>
      <c r="I31" s="390"/>
      <c r="J31" s="344"/>
      <c r="K31" s="349">
        <f>SUM(K30:N30)</f>
        <v>26</v>
      </c>
      <c r="L31" s="349"/>
      <c r="M31" s="349"/>
      <c r="N31" s="349"/>
      <c r="O31" s="369"/>
      <c r="P31" s="369"/>
      <c r="Q31" s="348"/>
    </row>
    <row r="32" spans="1:17" ht="15.75" customHeight="1">
      <c r="A32" s="13"/>
      <c r="B32" s="96" t="s">
        <v>326</v>
      </c>
      <c r="C32" s="13"/>
      <c r="D32" s="37"/>
      <c r="E32" s="37"/>
      <c r="F32" s="37"/>
      <c r="G32" s="37"/>
      <c r="H32" s="37"/>
      <c r="I32" s="38"/>
      <c r="J32" s="29"/>
      <c r="K32" s="37"/>
      <c r="L32" s="37"/>
      <c r="M32" s="37"/>
      <c r="N32" s="37"/>
      <c r="O32" s="37"/>
      <c r="P32" s="38"/>
      <c r="Q32" s="29"/>
    </row>
    <row r="33" spans="4:17" ht="11.25" customHeight="1" thickBot="1">
      <c r="D33" s="33"/>
      <c r="E33" s="33"/>
      <c r="F33" s="33"/>
      <c r="G33" s="33"/>
      <c r="H33" s="33"/>
      <c r="I33" s="200"/>
      <c r="J33" s="33"/>
      <c r="K33" s="33"/>
      <c r="L33" s="33"/>
      <c r="M33" s="33"/>
      <c r="N33" s="33"/>
      <c r="O33" s="33"/>
      <c r="P33" s="33"/>
      <c r="Q33" s="33"/>
    </row>
    <row r="34" spans="1:17" ht="12.75" customHeight="1">
      <c r="A34" s="13"/>
      <c r="B34" s="97" t="s">
        <v>25</v>
      </c>
      <c r="C34" s="2"/>
      <c r="D34" s="9">
        <f>D30</f>
        <v>14</v>
      </c>
      <c r="E34" s="9">
        <f>E30</f>
        <v>4</v>
      </c>
      <c r="F34" s="9">
        <f>F30</f>
        <v>8</v>
      </c>
      <c r="G34" s="9">
        <f>G30</f>
        <v>0</v>
      </c>
      <c r="H34" s="396">
        <f>H30</f>
        <v>384</v>
      </c>
      <c r="I34" s="394" t="s">
        <v>259</v>
      </c>
      <c r="J34" s="356">
        <f aca="true" t="shared" si="3" ref="J34:O34">J30</f>
        <v>30</v>
      </c>
      <c r="K34" s="36">
        <f t="shared" si="3"/>
        <v>13</v>
      </c>
      <c r="L34" s="36">
        <f t="shared" si="3"/>
        <v>3</v>
      </c>
      <c r="M34" s="36">
        <f t="shared" si="3"/>
        <v>7</v>
      </c>
      <c r="N34" s="36">
        <f t="shared" si="3"/>
        <v>3</v>
      </c>
      <c r="O34" s="396">
        <f t="shared" si="3"/>
        <v>286</v>
      </c>
      <c r="P34" s="401" t="s">
        <v>259</v>
      </c>
      <c r="Q34" s="356">
        <f>Q30</f>
        <v>30</v>
      </c>
    </row>
    <row r="35" spans="1:17" ht="12.75" customHeight="1" thickBot="1">
      <c r="A35" s="13"/>
      <c r="B35" s="114"/>
      <c r="C35" s="2"/>
      <c r="D35" s="363">
        <f>SUM(D34:G34)</f>
        <v>26</v>
      </c>
      <c r="E35" s="364"/>
      <c r="F35" s="364"/>
      <c r="G35" s="364"/>
      <c r="H35" s="397"/>
      <c r="I35" s="395"/>
      <c r="J35" s="348"/>
      <c r="K35" s="398">
        <f>SUM(K34:N34)</f>
        <v>26</v>
      </c>
      <c r="L35" s="399"/>
      <c r="M35" s="399"/>
      <c r="N35" s="400"/>
      <c r="O35" s="397"/>
      <c r="P35" s="395"/>
      <c r="Q35" s="348"/>
    </row>
    <row r="36" spans="1:17" ht="6.75" customHeight="1" thickBot="1">
      <c r="A36" s="34"/>
      <c r="B36" s="96"/>
      <c r="C36" s="13"/>
      <c r="D36" s="31"/>
      <c r="E36" s="31"/>
      <c r="F36" s="31"/>
      <c r="G36" s="31"/>
      <c r="H36" s="31"/>
      <c r="I36" s="31"/>
      <c r="J36" s="31"/>
      <c r="K36" s="31"/>
      <c r="L36" s="31"/>
      <c r="M36" s="31"/>
      <c r="N36" s="31"/>
      <c r="O36" s="31"/>
      <c r="P36" s="31"/>
      <c r="Q36" s="31"/>
    </row>
    <row r="37" spans="1:17" ht="12.75" customHeight="1">
      <c r="A37" s="358" t="s">
        <v>15</v>
      </c>
      <c r="B37" s="392" t="s">
        <v>14</v>
      </c>
      <c r="C37" s="333" t="s">
        <v>158</v>
      </c>
      <c r="D37" s="351" t="s">
        <v>27</v>
      </c>
      <c r="E37" s="351"/>
      <c r="F37" s="351"/>
      <c r="G37" s="351"/>
      <c r="H37" s="351"/>
      <c r="I37" s="351"/>
      <c r="J37" s="351"/>
      <c r="K37" s="351" t="s">
        <v>28</v>
      </c>
      <c r="L37" s="351"/>
      <c r="M37" s="351"/>
      <c r="N37" s="351"/>
      <c r="O37" s="351"/>
      <c r="P37" s="351"/>
      <c r="Q37" s="352"/>
    </row>
    <row r="38" spans="1:17" s="1" customFormat="1" ht="11.25">
      <c r="A38" s="359"/>
      <c r="B38" s="393"/>
      <c r="C38" s="334"/>
      <c r="D38" s="350" t="s">
        <v>9</v>
      </c>
      <c r="E38" s="350" t="s">
        <v>10</v>
      </c>
      <c r="F38" s="350" t="s">
        <v>11</v>
      </c>
      <c r="G38" s="350" t="s">
        <v>12</v>
      </c>
      <c r="H38" s="350" t="s">
        <v>269</v>
      </c>
      <c r="I38" s="338" t="s">
        <v>16</v>
      </c>
      <c r="J38" s="354" t="s">
        <v>17</v>
      </c>
      <c r="K38" s="350" t="s">
        <v>9</v>
      </c>
      <c r="L38" s="350" t="s">
        <v>10</v>
      </c>
      <c r="M38" s="350" t="s">
        <v>11</v>
      </c>
      <c r="N38" s="350" t="s">
        <v>12</v>
      </c>
      <c r="O38" s="350" t="s">
        <v>269</v>
      </c>
      <c r="P38" s="338" t="s">
        <v>16</v>
      </c>
      <c r="Q38" s="331" t="s">
        <v>17</v>
      </c>
    </row>
    <row r="39" spans="1:17" ht="10.5" customHeight="1">
      <c r="A39" s="359"/>
      <c r="B39" s="393"/>
      <c r="C39" s="335"/>
      <c r="D39" s="350"/>
      <c r="E39" s="353"/>
      <c r="F39" s="350"/>
      <c r="G39" s="350"/>
      <c r="H39" s="350"/>
      <c r="I39" s="338"/>
      <c r="J39" s="354"/>
      <c r="K39" s="350"/>
      <c r="L39" s="350"/>
      <c r="M39" s="353"/>
      <c r="N39" s="350"/>
      <c r="O39" s="350"/>
      <c r="P39" s="338"/>
      <c r="Q39" s="331"/>
    </row>
    <row r="40" spans="1:20" s="30" customFormat="1" ht="18" customHeight="1">
      <c r="A40" s="73">
        <v>19</v>
      </c>
      <c r="B40" s="103" t="s">
        <v>97</v>
      </c>
      <c r="C40" s="110" t="s">
        <v>99</v>
      </c>
      <c r="D40" s="55">
        <v>2</v>
      </c>
      <c r="E40" s="55">
        <v>2</v>
      </c>
      <c r="F40" s="55"/>
      <c r="G40" s="55"/>
      <c r="H40" s="55">
        <f>25*J40-14*SUM(D40:G40)-2</f>
        <v>67</v>
      </c>
      <c r="I40" s="55" t="s">
        <v>75</v>
      </c>
      <c r="J40" s="55">
        <v>5</v>
      </c>
      <c r="K40" s="74"/>
      <c r="L40" s="74"/>
      <c r="M40" s="74"/>
      <c r="N40" s="74"/>
      <c r="O40" s="74"/>
      <c r="P40" s="72"/>
      <c r="Q40" s="61"/>
      <c r="R40" s="2"/>
      <c r="S40" s="2"/>
      <c r="T40" s="2"/>
    </row>
    <row r="41" spans="1:17" s="33" customFormat="1" ht="21" customHeight="1">
      <c r="A41" s="73">
        <v>20</v>
      </c>
      <c r="B41" s="103" t="s">
        <v>98</v>
      </c>
      <c r="C41" s="110" t="s">
        <v>100</v>
      </c>
      <c r="D41" s="55"/>
      <c r="E41" s="55"/>
      <c r="F41" s="55"/>
      <c r="G41" s="55"/>
      <c r="H41" s="55"/>
      <c r="I41" s="76"/>
      <c r="J41" s="76"/>
      <c r="K41" s="55">
        <v>2</v>
      </c>
      <c r="L41" s="55">
        <v>2</v>
      </c>
      <c r="M41" s="55"/>
      <c r="N41" s="55"/>
      <c r="O41" s="76">
        <f>25*Q41-14*SUM(K41:N41)-2</f>
        <v>67</v>
      </c>
      <c r="P41" s="76" t="s">
        <v>75</v>
      </c>
      <c r="Q41" s="8">
        <v>5</v>
      </c>
    </row>
    <row r="42" spans="1:17" ht="12.75">
      <c r="A42" s="366" t="s">
        <v>24</v>
      </c>
      <c r="B42" s="367"/>
      <c r="C42" s="367"/>
      <c r="D42" s="55">
        <f>SUM(D40:D41)</f>
        <v>2</v>
      </c>
      <c r="E42" s="55">
        <f>SUM(E40:E41)</f>
        <v>2</v>
      </c>
      <c r="F42" s="55"/>
      <c r="G42" s="55"/>
      <c r="H42" s="367">
        <f>SUM(H40:H41)</f>
        <v>67</v>
      </c>
      <c r="I42" s="367" t="s">
        <v>209</v>
      </c>
      <c r="J42" s="391">
        <f aca="true" t="shared" si="4" ref="J42:O42">SUM(J40:J41)</f>
        <v>5</v>
      </c>
      <c r="K42" s="55">
        <f t="shared" si="4"/>
        <v>2</v>
      </c>
      <c r="L42" s="55">
        <f t="shared" si="4"/>
        <v>2</v>
      </c>
      <c r="M42" s="55"/>
      <c r="N42" s="55"/>
      <c r="O42" s="367">
        <f t="shared" si="4"/>
        <v>67</v>
      </c>
      <c r="P42" s="367" t="s">
        <v>209</v>
      </c>
      <c r="Q42" s="388">
        <f>SUM(Q40:Q41)</f>
        <v>5</v>
      </c>
    </row>
    <row r="43" spans="1:17" ht="13.5" thickBot="1">
      <c r="A43" s="368"/>
      <c r="B43" s="369"/>
      <c r="C43" s="369"/>
      <c r="D43" s="369">
        <f>SUM(D42:G42)</f>
        <v>4</v>
      </c>
      <c r="E43" s="369"/>
      <c r="F43" s="369"/>
      <c r="G43" s="369"/>
      <c r="H43" s="369"/>
      <c r="I43" s="369"/>
      <c r="J43" s="349"/>
      <c r="K43" s="369">
        <f>SUM(K42:N42)</f>
        <v>4</v>
      </c>
      <c r="L43" s="369"/>
      <c r="M43" s="369"/>
      <c r="N43" s="369"/>
      <c r="O43" s="369"/>
      <c r="P43" s="369"/>
      <c r="Q43" s="389"/>
    </row>
    <row r="44" spans="1:17" ht="12.75">
      <c r="A44" s="13"/>
      <c r="B44" s="13"/>
      <c r="C44" s="13"/>
      <c r="D44" s="13"/>
      <c r="E44" s="13"/>
      <c r="F44" s="13"/>
      <c r="G44" s="13"/>
      <c r="H44" s="13"/>
      <c r="I44" s="13"/>
      <c r="J44" s="37"/>
      <c r="K44" s="13"/>
      <c r="L44" s="13"/>
      <c r="M44" s="13"/>
      <c r="N44" s="13"/>
      <c r="O44" s="13"/>
      <c r="P44" s="13"/>
      <c r="Q44" s="37"/>
    </row>
    <row r="45" spans="2:17" s="1" customFormat="1" ht="13.5" customHeight="1">
      <c r="B45" s="380" t="s">
        <v>286</v>
      </c>
      <c r="C45" s="380"/>
      <c r="D45" s="380"/>
      <c r="E45" s="380"/>
      <c r="F45" s="380"/>
      <c r="G45" s="380"/>
      <c r="H45" s="380"/>
      <c r="I45" s="380"/>
      <c r="J45" s="380"/>
      <c r="K45" s="380"/>
      <c r="L45" s="380"/>
      <c r="M45" s="380"/>
      <c r="N45" s="380"/>
      <c r="O45" s="380"/>
      <c r="P45" s="380"/>
      <c r="Q45" s="113"/>
    </row>
    <row r="46" spans="1:17" s="1" customFormat="1" ht="13.5" customHeight="1">
      <c r="A46" s="107"/>
      <c r="B46" s="106" t="s">
        <v>276</v>
      </c>
      <c r="C46" s="107"/>
      <c r="D46" s="107"/>
      <c r="E46" s="107"/>
      <c r="F46" s="107"/>
      <c r="G46" s="107"/>
      <c r="H46" s="107"/>
      <c r="I46" s="107"/>
      <c r="J46" s="107"/>
      <c r="K46" s="107"/>
      <c r="L46" s="107"/>
      <c r="M46" s="107"/>
      <c r="N46" s="107"/>
      <c r="O46" s="107"/>
      <c r="P46" s="107"/>
      <c r="Q46" s="107"/>
    </row>
    <row r="47" spans="1:17" s="1" customFormat="1" ht="11.25" customHeight="1">
      <c r="A47" s="107"/>
      <c r="B47" s="106"/>
      <c r="C47" s="107"/>
      <c r="D47" s="107"/>
      <c r="E47" s="107"/>
      <c r="F47" s="107"/>
      <c r="G47" s="107"/>
      <c r="H47" s="107"/>
      <c r="I47" s="107"/>
      <c r="J47" s="107"/>
      <c r="K47" s="107"/>
      <c r="L47" s="107"/>
      <c r="M47" s="107"/>
      <c r="N47" s="107"/>
      <c r="O47" s="107"/>
      <c r="P47" s="107"/>
      <c r="Q47" s="107"/>
    </row>
    <row r="48" spans="1:17" ht="11.25" customHeight="1">
      <c r="A48" s="125"/>
      <c r="B48" s="311" t="s">
        <v>374</v>
      </c>
      <c r="C48" s="124"/>
      <c r="D48" s="381" t="s">
        <v>135</v>
      </c>
      <c r="E48" s="381"/>
      <c r="F48" s="381"/>
      <c r="G48" s="381"/>
      <c r="H48" s="381"/>
      <c r="I48" s="124"/>
      <c r="J48" s="124"/>
      <c r="K48" s="125" t="s">
        <v>136</v>
      </c>
      <c r="L48" s="124"/>
      <c r="M48" s="124"/>
      <c r="N48" s="124"/>
      <c r="O48" s="124"/>
      <c r="P48" s="124"/>
      <c r="Q48" s="124"/>
    </row>
    <row r="49" spans="1:17" ht="12" customHeight="1">
      <c r="A49" s="124"/>
      <c r="B49" s="312" t="s">
        <v>375</v>
      </c>
      <c r="C49" s="383" t="s">
        <v>225</v>
      </c>
      <c r="D49" s="383"/>
      <c r="E49" s="383"/>
      <c r="F49" s="383"/>
      <c r="G49" s="383"/>
      <c r="H49" s="383"/>
      <c r="I49" s="383"/>
      <c r="J49" s="383" t="s">
        <v>137</v>
      </c>
      <c r="K49" s="383"/>
      <c r="L49" s="383"/>
      <c r="M49" s="383"/>
      <c r="N49" s="383"/>
      <c r="O49" s="383"/>
      <c r="P49" s="383"/>
      <c r="Q49" s="383"/>
    </row>
    <row r="50" spans="1:17" ht="15" customHeight="1">
      <c r="A50" s="124"/>
      <c r="B50" s="129"/>
      <c r="C50" s="5"/>
      <c r="D50" s="5"/>
      <c r="E50" s="5"/>
      <c r="F50" s="5"/>
      <c r="G50" s="5"/>
      <c r="H50" s="5"/>
      <c r="I50" s="5"/>
      <c r="J50" s="5"/>
      <c r="K50" s="5"/>
      <c r="L50" s="5"/>
      <c r="M50" s="5"/>
      <c r="N50" s="5"/>
      <c r="O50" s="5"/>
      <c r="P50" s="5"/>
      <c r="Q50" s="5"/>
    </row>
    <row r="51" spans="1:17" ht="12" customHeight="1">
      <c r="A51" s="126"/>
      <c r="B51" s="128"/>
      <c r="C51" s="384" t="s">
        <v>138</v>
      </c>
      <c r="D51" s="384"/>
      <c r="E51" s="384"/>
      <c r="F51" s="384"/>
      <c r="G51" s="384"/>
      <c r="H51" s="384"/>
      <c r="I51" s="384"/>
      <c r="J51" s="384"/>
      <c r="K51" s="127"/>
      <c r="L51" s="127"/>
      <c r="M51" s="127"/>
      <c r="N51" s="127"/>
      <c r="O51" s="127"/>
      <c r="P51" s="127"/>
      <c r="Q51" s="127"/>
    </row>
    <row r="52" spans="1:17" ht="12.75">
      <c r="A52" s="126"/>
      <c r="B52" s="128"/>
      <c r="C52" s="383" t="s">
        <v>177</v>
      </c>
      <c r="D52" s="383"/>
      <c r="E52" s="383"/>
      <c r="F52" s="383"/>
      <c r="G52" s="383"/>
      <c r="H52" s="383"/>
      <c r="I52" s="383"/>
      <c r="J52" s="383"/>
      <c r="K52" s="126"/>
      <c r="L52" s="126"/>
      <c r="M52" s="126"/>
      <c r="N52" s="126"/>
      <c r="O52" s="126"/>
      <c r="P52" s="126"/>
      <c r="Q52" s="126"/>
    </row>
  </sheetData>
  <sheetProtection/>
  <mergeCells count="79">
    <mergeCell ref="I34:I35"/>
    <mergeCell ref="J34:J35"/>
    <mergeCell ref="O34:O35"/>
    <mergeCell ref="F38:F39"/>
    <mergeCell ref="K35:N35"/>
    <mergeCell ref="H34:H35"/>
    <mergeCell ref="K37:Q37"/>
    <mergeCell ref="P34:P35"/>
    <mergeCell ref="Q34:Q35"/>
    <mergeCell ref="Q38:Q39"/>
    <mergeCell ref="M38:M39"/>
    <mergeCell ref="K38:K39"/>
    <mergeCell ref="N38:N39"/>
    <mergeCell ref="O38:O39"/>
    <mergeCell ref="P38:P39"/>
    <mergeCell ref="L38:L39"/>
    <mergeCell ref="D35:G35"/>
    <mergeCell ref="B45:P45"/>
    <mergeCell ref="C51:J51"/>
    <mergeCell ref="C52:J52"/>
    <mergeCell ref="D48:H48"/>
    <mergeCell ref="C49:I49"/>
    <mergeCell ref="J49:Q49"/>
    <mergeCell ref="C37:C39"/>
    <mergeCell ref="D37:J37"/>
    <mergeCell ref="J38:J39"/>
    <mergeCell ref="D38:D39"/>
    <mergeCell ref="E38:E39"/>
    <mergeCell ref="A43:C43"/>
    <mergeCell ref="I38:I39"/>
    <mergeCell ref="A37:A39"/>
    <mergeCell ref="G38:G39"/>
    <mergeCell ref="H38:H39"/>
    <mergeCell ref="B37:B39"/>
    <mergeCell ref="O42:O43"/>
    <mergeCell ref="D43:G43"/>
    <mergeCell ref="K43:N43"/>
    <mergeCell ref="A42:C42"/>
    <mergeCell ref="I42:I43"/>
    <mergeCell ref="H42:H43"/>
    <mergeCell ref="J42:J43"/>
    <mergeCell ref="P42:P43"/>
    <mergeCell ref="Q42:Q43"/>
    <mergeCell ref="A4:F4"/>
    <mergeCell ref="K10:K11"/>
    <mergeCell ref="A9:A11"/>
    <mergeCell ref="I30:I31"/>
    <mergeCell ref="A30:C31"/>
    <mergeCell ref="D31:G31"/>
    <mergeCell ref="K9:Q9"/>
    <mergeCell ref="D10:D11"/>
    <mergeCell ref="A1:C1"/>
    <mergeCell ref="A3:P3"/>
    <mergeCell ref="B9:B11"/>
    <mergeCell ref="C9:C11"/>
    <mergeCell ref="D9:J9"/>
    <mergeCell ref="A7:F7"/>
    <mergeCell ref="G7:L7"/>
    <mergeCell ref="A8:Q8"/>
    <mergeCell ref="A2:C2"/>
    <mergeCell ref="Q10:Q11"/>
    <mergeCell ref="L10:L11"/>
    <mergeCell ref="O10:O11"/>
    <mergeCell ref="P10:P11"/>
    <mergeCell ref="M10:M11"/>
    <mergeCell ref="E10:E11"/>
    <mergeCell ref="F10:F11"/>
    <mergeCell ref="G10:G11"/>
    <mergeCell ref="H10:H11"/>
    <mergeCell ref="K31:N31"/>
    <mergeCell ref="N10:N11"/>
    <mergeCell ref="K29:O29"/>
    <mergeCell ref="P30:P31"/>
    <mergeCell ref="Q30:Q31"/>
    <mergeCell ref="H30:H31"/>
    <mergeCell ref="O30:O31"/>
    <mergeCell ref="I10:I11"/>
    <mergeCell ref="J10:J11"/>
    <mergeCell ref="J30:J31"/>
  </mergeCells>
  <printOptions/>
  <pageMargins left="0.3937007874015748" right="0.3937007874015748" top="0.4724409448818898" bottom="0.4724409448818898" header="0.5118110236220472" footer="0.5118110236220472"/>
  <pageSetup horizontalDpi="600" verticalDpi="600" orientation="portrait" r:id="rId1"/>
  <headerFooter alignWithMargins="0">
    <oddFooter>&amp;R3/7</oddFooter>
  </headerFooter>
</worksheet>
</file>

<file path=xl/worksheets/sheet4.xml><?xml version="1.0" encoding="utf-8"?>
<worksheet xmlns="http://schemas.openxmlformats.org/spreadsheetml/2006/main" xmlns:r="http://schemas.openxmlformats.org/officeDocument/2006/relationships">
  <dimension ref="A1:BF56"/>
  <sheetViews>
    <sheetView zoomScale="130" zoomScaleNormal="130" zoomScalePageLayoutView="0" workbookViewId="0" topLeftCell="A1">
      <selection activeCell="U24" sqref="U24"/>
    </sheetView>
  </sheetViews>
  <sheetFormatPr defaultColWidth="9.140625" defaultRowHeight="12.75"/>
  <cols>
    <col min="1" max="1" width="3.28125" style="0" customWidth="1"/>
    <col min="2" max="2" width="37.00390625" style="0" customWidth="1"/>
    <col min="3" max="3" width="8.140625" style="3" customWidth="1"/>
    <col min="4" max="6" width="2.421875" style="0" customWidth="1"/>
    <col min="7" max="7" width="2.140625" style="0" customWidth="1"/>
    <col min="8" max="8" width="4.00390625" style="0" customWidth="1"/>
    <col min="9" max="9" width="6.421875" style="0" customWidth="1"/>
    <col min="10" max="10" width="4.57421875" style="0" customWidth="1"/>
    <col min="11" max="11" width="2.7109375" style="0" customWidth="1"/>
    <col min="12" max="13" width="2.421875" style="0" customWidth="1"/>
    <col min="14" max="14" width="2.7109375" style="0" customWidth="1"/>
    <col min="15" max="15" width="3.28125" style="0" customWidth="1"/>
    <col min="16" max="16" width="6.28125" style="0" customWidth="1"/>
    <col min="17" max="17" width="4.8515625" style="0" customWidth="1"/>
    <col min="18" max="19" width="9.140625" style="0" hidden="1" customWidth="1"/>
    <col min="24" max="24" width="10.7109375" style="0" customWidth="1"/>
  </cols>
  <sheetData>
    <row r="1" spans="1:16" ht="12.75">
      <c r="A1" s="413" t="s">
        <v>66</v>
      </c>
      <c r="B1" s="413"/>
      <c r="C1" s="413"/>
      <c r="D1" s="135"/>
      <c r="E1" s="135"/>
      <c r="F1" s="135"/>
      <c r="G1" s="135"/>
      <c r="H1" s="135"/>
      <c r="I1" s="135"/>
      <c r="J1" s="135"/>
      <c r="K1" s="135"/>
      <c r="L1" s="135"/>
      <c r="M1" s="135"/>
      <c r="N1" s="135"/>
      <c r="O1" s="135"/>
      <c r="P1" s="135"/>
    </row>
    <row r="2" spans="1:16" ht="12.75">
      <c r="A2" s="413" t="s">
        <v>74</v>
      </c>
      <c r="B2" s="413"/>
      <c r="C2" s="413"/>
      <c r="D2" s="135"/>
      <c r="E2" s="135"/>
      <c r="F2" s="135"/>
      <c r="G2" s="135"/>
      <c r="H2" s="135"/>
      <c r="I2" s="135"/>
      <c r="J2" s="135"/>
      <c r="K2" s="135"/>
      <c r="L2" s="135"/>
      <c r="M2" s="135"/>
      <c r="N2" s="135"/>
      <c r="O2" s="135"/>
      <c r="P2" s="135"/>
    </row>
    <row r="3" spans="1:19" ht="12.75" customHeight="1">
      <c r="A3" s="415" t="s">
        <v>288</v>
      </c>
      <c r="B3" s="415"/>
      <c r="C3" s="415"/>
      <c r="D3" s="415"/>
      <c r="E3" s="415"/>
      <c r="F3" s="415"/>
      <c r="G3" s="415"/>
      <c r="H3" s="415"/>
      <c r="I3" s="415"/>
      <c r="J3" s="415"/>
      <c r="K3" s="415"/>
      <c r="L3" s="415"/>
      <c r="M3" s="415"/>
      <c r="N3" s="415"/>
      <c r="O3" s="415"/>
      <c r="P3" s="415"/>
      <c r="Q3" s="26"/>
      <c r="R3" s="6"/>
      <c r="S3" s="6"/>
    </row>
    <row r="4" spans="1:20" ht="12.75">
      <c r="A4" s="411" t="s">
        <v>364</v>
      </c>
      <c r="B4" s="411"/>
      <c r="C4" s="411"/>
      <c r="D4" s="411"/>
      <c r="E4" s="411"/>
      <c r="F4" s="411"/>
      <c r="G4" s="136"/>
      <c r="H4" s="136"/>
      <c r="I4" s="136"/>
      <c r="J4" s="136"/>
      <c r="K4" s="136"/>
      <c r="L4" s="136"/>
      <c r="M4" s="136"/>
      <c r="N4" s="136"/>
      <c r="O4" s="136"/>
      <c r="P4" s="136"/>
      <c r="Q4" s="17"/>
      <c r="R4" s="17"/>
      <c r="S4" s="17"/>
      <c r="T4" s="17"/>
    </row>
    <row r="5" spans="1:58" ht="12.75">
      <c r="A5" s="411" t="s">
        <v>70</v>
      </c>
      <c r="B5" s="411"/>
      <c r="C5" s="411"/>
      <c r="D5" s="411"/>
      <c r="E5" s="411"/>
      <c r="F5" s="411"/>
      <c r="G5" s="136"/>
      <c r="H5" s="136"/>
      <c r="I5" s="137"/>
      <c r="J5" s="137"/>
      <c r="K5" s="137"/>
      <c r="L5" s="136"/>
      <c r="M5" s="136"/>
      <c r="N5" s="136"/>
      <c r="O5" s="136"/>
      <c r="P5" s="136"/>
      <c r="Q5" s="17"/>
      <c r="R5" s="17"/>
      <c r="S5" s="17"/>
      <c r="T5" s="17"/>
      <c r="U5" s="17"/>
      <c r="V5" s="17"/>
      <c r="W5" s="17"/>
      <c r="X5" s="17"/>
      <c r="Y5" s="19"/>
      <c r="Z5" s="19"/>
      <c r="AA5" s="19"/>
      <c r="AB5" s="19"/>
      <c r="AC5" s="19"/>
      <c r="AD5" s="19"/>
      <c r="AE5" s="19"/>
      <c r="AF5" s="19"/>
      <c r="AG5" s="19"/>
      <c r="AH5" s="19"/>
      <c r="AI5" s="19"/>
      <c r="AJ5" s="19"/>
      <c r="AK5" s="19"/>
      <c r="AL5" s="19"/>
      <c r="AM5" s="19"/>
      <c r="AN5" s="19"/>
      <c r="AO5" s="19"/>
      <c r="AP5" s="19"/>
      <c r="AQ5" s="19"/>
      <c r="AR5" s="19"/>
      <c r="AS5" s="17"/>
      <c r="AT5" s="17"/>
      <c r="AU5" s="17"/>
      <c r="AV5" s="17"/>
      <c r="AW5" s="17"/>
      <c r="AX5" s="17"/>
      <c r="AY5" s="17"/>
      <c r="AZ5" s="17"/>
      <c r="BA5" s="17"/>
      <c r="BB5" s="17"/>
      <c r="BC5" s="11"/>
      <c r="BD5" s="11"/>
      <c r="BE5" s="10"/>
      <c r="BF5" s="10"/>
    </row>
    <row r="6" spans="1:20" ht="12.75">
      <c r="A6" s="412" t="s">
        <v>352</v>
      </c>
      <c r="B6" s="412"/>
      <c r="C6" s="412"/>
      <c r="D6" s="412"/>
      <c r="E6" s="412"/>
      <c r="F6" s="412"/>
      <c r="G6" s="138"/>
      <c r="H6" s="138"/>
      <c r="I6" s="135"/>
      <c r="J6" s="135"/>
      <c r="K6" s="135"/>
      <c r="L6" s="139"/>
      <c r="M6" s="139"/>
      <c r="N6" s="139"/>
      <c r="O6" s="139"/>
      <c r="P6" s="139"/>
      <c r="Q6" s="7"/>
      <c r="R6" s="23"/>
      <c r="S6" s="23"/>
      <c r="T6" s="16"/>
    </row>
    <row r="7" spans="1:20" ht="12.75">
      <c r="A7" s="413" t="s">
        <v>214</v>
      </c>
      <c r="B7" s="413"/>
      <c r="C7" s="413"/>
      <c r="D7" s="413"/>
      <c r="E7" s="413"/>
      <c r="F7" s="413"/>
      <c r="G7" s="139"/>
      <c r="H7" s="414" t="s">
        <v>73</v>
      </c>
      <c r="I7" s="414"/>
      <c r="J7" s="414"/>
      <c r="K7" s="414"/>
      <c r="L7" s="414"/>
      <c r="M7" s="414"/>
      <c r="N7" s="414"/>
      <c r="O7" s="414"/>
      <c r="P7" s="140"/>
      <c r="Q7" s="15"/>
      <c r="R7" s="5"/>
      <c r="S7" s="16"/>
      <c r="T7" s="16"/>
    </row>
    <row r="8" spans="1:21" ht="10.5" customHeight="1" thickBot="1">
      <c r="A8" s="365" t="s">
        <v>68</v>
      </c>
      <c r="B8" s="365"/>
      <c r="C8" s="365"/>
      <c r="D8" s="365"/>
      <c r="E8" s="365"/>
      <c r="F8" s="365"/>
      <c r="G8" s="365"/>
      <c r="H8" s="365"/>
      <c r="I8" s="365"/>
      <c r="J8" s="365"/>
      <c r="K8" s="365"/>
      <c r="L8" s="365"/>
      <c r="M8" s="365"/>
      <c r="N8" s="365"/>
      <c r="O8" s="365"/>
      <c r="P8" s="365"/>
      <c r="Q8" s="365"/>
      <c r="U8" s="4"/>
    </row>
    <row r="9" spans="1:17" ht="11.25" customHeight="1">
      <c r="A9" s="416" t="s">
        <v>15</v>
      </c>
      <c r="B9" s="336" t="s">
        <v>6</v>
      </c>
      <c r="C9" s="333" t="s">
        <v>87</v>
      </c>
      <c r="D9" s="336" t="s">
        <v>29</v>
      </c>
      <c r="E9" s="336"/>
      <c r="F9" s="336"/>
      <c r="G9" s="336"/>
      <c r="H9" s="336"/>
      <c r="I9" s="336"/>
      <c r="J9" s="336"/>
      <c r="K9" s="336" t="s">
        <v>30</v>
      </c>
      <c r="L9" s="336"/>
      <c r="M9" s="336"/>
      <c r="N9" s="336"/>
      <c r="O9" s="336"/>
      <c r="P9" s="336"/>
      <c r="Q9" s="337"/>
    </row>
    <row r="10" spans="1:17" ht="12.75" customHeight="1">
      <c r="A10" s="417"/>
      <c r="B10" s="332"/>
      <c r="C10" s="334"/>
      <c r="D10" s="334" t="s">
        <v>9</v>
      </c>
      <c r="E10" s="334" t="s">
        <v>10</v>
      </c>
      <c r="F10" s="334" t="s">
        <v>11</v>
      </c>
      <c r="G10" s="334" t="s">
        <v>12</v>
      </c>
      <c r="H10" s="334" t="s">
        <v>40</v>
      </c>
      <c r="I10" s="334" t="s">
        <v>16</v>
      </c>
      <c r="J10" s="334" t="s">
        <v>17</v>
      </c>
      <c r="K10" s="334" t="s">
        <v>9</v>
      </c>
      <c r="L10" s="334" t="s">
        <v>10</v>
      </c>
      <c r="M10" s="334" t="s">
        <v>11</v>
      </c>
      <c r="N10" s="334" t="s">
        <v>12</v>
      </c>
      <c r="O10" s="334" t="s">
        <v>40</v>
      </c>
      <c r="P10" s="334" t="s">
        <v>16</v>
      </c>
      <c r="Q10" s="402" t="s">
        <v>17</v>
      </c>
    </row>
    <row r="11" spans="1:17" ht="8.25" customHeight="1">
      <c r="A11" s="417"/>
      <c r="B11" s="332"/>
      <c r="C11" s="335"/>
      <c r="D11" s="334"/>
      <c r="E11" s="403"/>
      <c r="F11" s="334"/>
      <c r="G11" s="334"/>
      <c r="H11" s="334"/>
      <c r="I11" s="334"/>
      <c r="J11" s="334"/>
      <c r="K11" s="334"/>
      <c r="L11" s="334"/>
      <c r="M11" s="403"/>
      <c r="N11" s="334"/>
      <c r="O11" s="334"/>
      <c r="P11" s="334"/>
      <c r="Q11" s="402"/>
    </row>
    <row r="12" spans="1:17" s="33" customFormat="1" ht="10.5" customHeight="1">
      <c r="A12" s="70">
        <v>1</v>
      </c>
      <c r="B12" s="133" t="s">
        <v>224</v>
      </c>
      <c r="C12" s="76" t="s">
        <v>102</v>
      </c>
      <c r="D12" s="55">
        <v>2</v>
      </c>
      <c r="E12" s="55">
        <v>1</v>
      </c>
      <c r="F12" s="55"/>
      <c r="G12" s="55"/>
      <c r="H12" s="54">
        <f>25*J12-14*SUM(D12:G12)-2</f>
        <v>56</v>
      </c>
      <c r="I12" s="55" t="s">
        <v>75</v>
      </c>
      <c r="J12" s="55">
        <v>4</v>
      </c>
      <c r="K12" s="55"/>
      <c r="L12" s="55"/>
      <c r="M12" s="55"/>
      <c r="N12" s="55"/>
      <c r="O12" s="55"/>
      <c r="P12" s="55"/>
      <c r="Q12" s="56"/>
    </row>
    <row r="13" spans="1:17" s="33" customFormat="1" ht="12" customHeight="1">
      <c r="A13" s="70">
        <v>2</v>
      </c>
      <c r="B13" s="133" t="s">
        <v>384</v>
      </c>
      <c r="C13" s="76" t="s">
        <v>103</v>
      </c>
      <c r="D13" s="55">
        <v>2</v>
      </c>
      <c r="E13" s="55"/>
      <c r="F13" s="55">
        <v>2</v>
      </c>
      <c r="G13" s="55">
        <v>1</v>
      </c>
      <c r="H13" s="54">
        <f>25*J13-14*SUM(D13:G13)-2</f>
        <v>53</v>
      </c>
      <c r="I13" s="55" t="s">
        <v>75</v>
      </c>
      <c r="J13" s="55">
        <v>5</v>
      </c>
      <c r="K13" s="55"/>
      <c r="L13" s="55"/>
      <c r="M13" s="55"/>
      <c r="N13" s="55"/>
      <c r="O13" s="55"/>
      <c r="P13" s="55"/>
      <c r="Q13" s="56"/>
    </row>
    <row r="14" spans="1:20" s="33" customFormat="1" ht="12.75" customHeight="1">
      <c r="A14" s="70">
        <v>3</v>
      </c>
      <c r="B14" s="133" t="s">
        <v>351</v>
      </c>
      <c r="C14" s="76" t="s">
        <v>219</v>
      </c>
      <c r="D14" s="55">
        <v>2</v>
      </c>
      <c r="E14" s="55"/>
      <c r="F14" s="55">
        <v>2</v>
      </c>
      <c r="G14" s="55"/>
      <c r="H14" s="54">
        <f>25*J14-14*SUM(D14:G14)-2</f>
        <v>67</v>
      </c>
      <c r="I14" s="55" t="s">
        <v>75</v>
      </c>
      <c r="J14" s="55">
        <v>5</v>
      </c>
      <c r="K14" s="55"/>
      <c r="L14" s="55"/>
      <c r="M14" s="55"/>
      <c r="N14" s="55"/>
      <c r="O14" s="55"/>
      <c r="P14" s="55"/>
      <c r="Q14" s="56"/>
      <c r="T14" s="63"/>
    </row>
    <row r="15" spans="1:20" s="33" customFormat="1" ht="13.5" customHeight="1">
      <c r="A15" s="70">
        <v>4</v>
      </c>
      <c r="B15" s="133" t="s">
        <v>277</v>
      </c>
      <c r="C15" s="76" t="s">
        <v>240</v>
      </c>
      <c r="D15" s="55">
        <v>2</v>
      </c>
      <c r="E15" s="55"/>
      <c r="F15" s="55">
        <v>1</v>
      </c>
      <c r="G15" s="55"/>
      <c r="H15" s="54">
        <f>25*J15-14*SUM(D15:G15)-2</f>
        <v>56</v>
      </c>
      <c r="I15" s="55" t="s">
        <v>75</v>
      </c>
      <c r="J15" s="55">
        <v>4</v>
      </c>
      <c r="K15" s="99"/>
      <c r="L15" s="99"/>
      <c r="M15" s="99"/>
      <c r="N15" s="99"/>
      <c r="O15" s="99"/>
      <c r="P15" s="99"/>
      <c r="Q15" s="100"/>
      <c r="T15" s="63"/>
    </row>
    <row r="16" spans="1:17" s="33" customFormat="1" ht="12" customHeight="1">
      <c r="A16" s="70">
        <v>5</v>
      </c>
      <c r="B16" s="108" t="s">
        <v>213</v>
      </c>
      <c r="C16" s="76" t="s">
        <v>231</v>
      </c>
      <c r="D16" s="99">
        <v>2</v>
      </c>
      <c r="E16" s="99">
        <v>1</v>
      </c>
      <c r="F16" s="99"/>
      <c r="G16" s="99"/>
      <c r="H16" s="54">
        <f>25*J16-14*SUM(D16:G16)-2</f>
        <v>56</v>
      </c>
      <c r="I16" s="99" t="s">
        <v>9</v>
      </c>
      <c r="J16" s="99">
        <v>4</v>
      </c>
      <c r="K16" s="99"/>
      <c r="L16" s="99"/>
      <c r="M16" s="99"/>
      <c r="N16" s="99"/>
      <c r="O16" s="99"/>
      <c r="P16" s="99"/>
      <c r="Q16" s="100"/>
    </row>
    <row r="17" spans="1:17" s="33" customFormat="1" ht="15" customHeight="1">
      <c r="A17" s="70">
        <v>6</v>
      </c>
      <c r="B17" s="133" t="s">
        <v>233</v>
      </c>
      <c r="C17" s="76" t="s">
        <v>101</v>
      </c>
      <c r="D17" s="55"/>
      <c r="E17" s="55"/>
      <c r="F17" s="55"/>
      <c r="G17" s="55"/>
      <c r="H17" s="55"/>
      <c r="I17" s="55"/>
      <c r="J17" s="55"/>
      <c r="K17" s="55">
        <v>2</v>
      </c>
      <c r="L17" s="55">
        <v>1</v>
      </c>
      <c r="M17" s="55"/>
      <c r="N17" s="55">
        <v>1</v>
      </c>
      <c r="O17" s="57">
        <f>25*Q17-14*SUM(K17:N17)-2</f>
        <v>42</v>
      </c>
      <c r="P17" s="55" t="s">
        <v>75</v>
      </c>
      <c r="Q17" s="56">
        <v>4</v>
      </c>
    </row>
    <row r="18" spans="1:17" s="33" customFormat="1" ht="12.75" customHeight="1">
      <c r="A18" s="70">
        <v>7</v>
      </c>
      <c r="B18" s="133" t="s">
        <v>350</v>
      </c>
      <c r="C18" s="76" t="s">
        <v>104</v>
      </c>
      <c r="D18" s="55"/>
      <c r="E18" s="55"/>
      <c r="F18" s="55"/>
      <c r="G18" s="55"/>
      <c r="H18" s="55"/>
      <c r="I18" s="55"/>
      <c r="J18" s="55"/>
      <c r="K18" s="55">
        <v>2</v>
      </c>
      <c r="L18" s="130"/>
      <c r="M18" s="55"/>
      <c r="N18" s="55">
        <v>2</v>
      </c>
      <c r="O18" s="54">
        <f>25*Q18-14*SUM(K18:N18)-2</f>
        <v>42</v>
      </c>
      <c r="P18" s="55" t="s">
        <v>75</v>
      </c>
      <c r="Q18" s="56">
        <v>4</v>
      </c>
    </row>
    <row r="19" spans="1:17" s="33" customFormat="1" ht="14.25" customHeight="1">
      <c r="A19" s="70">
        <v>8</v>
      </c>
      <c r="B19" s="133" t="s">
        <v>385</v>
      </c>
      <c r="C19" s="76" t="s">
        <v>310</v>
      </c>
      <c r="D19" s="55"/>
      <c r="E19" s="55"/>
      <c r="F19" s="55"/>
      <c r="G19" s="55"/>
      <c r="H19" s="55"/>
      <c r="I19" s="55"/>
      <c r="J19" s="55"/>
      <c r="K19" s="55">
        <v>2</v>
      </c>
      <c r="L19" s="55"/>
      <c r="M19" s="55">
        <v>2</v>
      </c>
      <c r="N19" s="55">
        <v>1</v>
      </c>
      <c r="O19" s="57">
        <f>25*Q19-14*SUM(K19:N19)-2</f>
        <v>53</v>
      </c>
      <c r="P19" s="55" t="s">
        <v>75</v>
      </c>
      <c r="Q19" s="56">
        <v>5</v>
      </c>
    </row>
    <row r="20" spans="1:17" s="33" customFormat="1" ht="19.5" customHeight="1">
      <c r="A20" s="70">
        <v>9</v>
      </c>
      <c r="B20" s="133" t="s">
        <v>212</v>
      </c>
      <c r="C20" s="76" t="s">
        <v>216</v>
      </c>
      <c r="D20" s="55"/>
      <c r="E20" s="55"/>
      <c r="F20" s="55"/>
      <c r="G20" s="55"/>
      <c r="H20" s="55"/>
      <c r="I20" s="55"/>
      <c r="J20" s="55"/>
      <c r="K20" s="55">
        <v>2</v>
      </c>
      <c r="L20" s="55"/>
      <c r="M20" s="55">
        <v>2</v>
      </c>
      <c r="N20" s="55"/>
      <c r="O20" s="57">
        <f>25*Q20-14*SUM(K20:N20)-2</f>
        <v>42</v>
      </c>
      <c r="P20" s="55" t="s">
        <v>9</v>
      </c>
      <c r="Q20" s="56">
        <v>4</v>
      </c>
    </row>
    <row r="21" spans="1:17" s="33" customFormat="1" ht="13.5" customHeight="1">
      <c r="A21" s="70">
        <v>10</v>
      </c>
      <c r="B21" s="133" t="s">
        <v>95</v>
      </c>
      <c r="C21" s="76" t="s">
        <v>311</v>
      </c>
      <c r="D21" s="55"/>
      <c r="E21" s="55"/>
      <c r="F21" s="55"/>
      <c r="G21" s="55"/>
      <c r="H21" s="55"/>
      <c r="I21" s="55"/>
      <c r="J21" s="55"/>
      <c r="K21" s="367" t="s">
        <v>167</v>
      </c>
      <c r="L21" s="367"/>
      <c r="M21" s="367"/>
      <c r="N21" s="367"/>
      <c r="O21" s="367"/>
      <c r="P21" s="55" t="s">
        <v>9</v>
      </c>
      <c r="Q21" s="56">
        <v>4</v>
      </c>
    </row>
    <row r="22" spans="1:17" ht="12.75">
      <c r="A22" s="366" t="s">
        <v>22</v>
      </c>
      <c r="B22" s="367"/>
      <c r="C22" s="367"/>
      <c r="D22" s="55">
        <f>SUM(D12:D21)</f>
        <v>10</v>
      </c>
      <c r="E22" s="55">
        <f>SUM(E12:E21)</f>
        <v>2</v>
      </c>
      <c r="F22" s="55">
        <f>SUM(F12:F21)</f>
        <v>5</v>
      </c>
      <c r="G22" s="55">
        <f>SUM(G12:G21)</f>
        <v>1</v>
      </c>
      <c r="H22" s="367">
        <f>SUM(H12:H21)</f>
        <v>288</v>
      </c>
      <c r="I22" s="367" t="s">
        <v>232</v>
      </c>
      <c r="J22" s="343">
        <f aca="true" t="shared" si="0" ref="J22:O22">SUM(J12:J21)</f>
        <v>22</v>
      </c>
      <c r="K22" s="55">
        <f t="shared" si="0"/>
        <v>8</v>
      </c>
      <c r="L22" s="55">
        <f t="shared" si="0"/>
        <v>1</v>
      </c>
      <c r="M22" s="55">
        <f t="shared" si="0"/>
        <v>4</v>
      </c>
      <c r="N22" s="55">
        <f t="shared" si="0"/>
        <v>4</v>
      </c>
      <c r="O22" s="367">
        <f t="shared" si="0"/>
        <v>179</v>
      </c>
      <c r="P22" s="422" t="s">
        <v>317</v>
      </c>
      <c r="Q22" s="347">
        <f>SUM(Q12:Q21)</f>
        <v>21</v>
      </c>
    </row>
    <row r="23" spans="1:17" ht="13.5" thickBot="1">
      <c r="A23" s="368"/>
      <c r="B23" s="369"/>
      <c r="C23" s="369"/>
      <c r="D23" s="349">
        <f>SUM(D22:G22)</f>
        <v>18</v>
      </c>
      <c r="E23" s="349"/>
      <c r="F23" s="349"/>
      <c r="G23" s="349"/>
      <c r="H23" s="369"/>
      <c r="I23" s="369"/>
      <c r="J23" s="344"/>
      <c r="K23" s="349">
        <f>SUM(K22:N22)</f>
        <v>17</v>
      </c>
      <c r="L23" s="349"/>
      <c r="M23" s="349"/>
      <c r="N23" s="349"/>
      <c r="O23" s="369"/>
      <c r="P23" s="397"/>
      <c r="Q23" s="348"/>
    </row>
    <row r="24" spans="1:17" ht="10.5" customHeight="1" thickBot="1">
      <c r="A24" s="13"/>
      <c r="B24" s="13"/>
      <c r="C24" s="13"/>
      <c r="D24" s="37"/>
      <c r="E24" s="37"/>
      <c r="F24" s="37"/>
      <c r="G24" s="37"/>
      <c r="H24" s="37"/>
      <c r="I24" s="38"/>
      <c r="J24" s="29"/>
      <c r="K24" s="37"/>
      <c r="L24" s="37"/>
      <c r="M24" s="37"/>
      <c r="N24" s="37"/>
      <c r="O24" s="37"/>
      <c r="P24" s="38"/>
      <c r="Q24" s="29"/>
    </row>
    <row r="25" spans="1:17" ht="10.5" customHeight="1">
      <c r="A25" s="358" t="s">
        <v>15</v>
      </c>
      <c r="B25" s="373" t="s">
        <v>13</v>
      </c>
      <c r="C25" s="333" t="s">
        <v>87</v>
      </c>
      <c r="D25" s="336" t="s">
        <v>29</v>
      </c>
      <c r="E25" s="336"/>
      <c r="F25" s="336"/>
      <c r="G25" s="336"/>
      <c r="H25" s="336"/>
      <c r="I25" s="336"/>
      <c r="J25" s="336"/>
      <c r="K25" s="336" t="s">
        <v>30</v>
      </c>
      <c r="L25" s="336"/>
      <c r="M25" s="336"/>
      <c r="N25" s="336"/>
      <c r="O25" s="336"/>
      <c r="P25" s="336"/>
      <c r="Q25" s="337"/>
    </row>
    <row r="26" spans="1:17" ht="12.75">
      <c r="A26" s="359"/>
      <c r="B26" s="350"/>
      <c r="C26" s="334"/>
      <c r="D26" s="332" t="s">
        <v>9</v>
      </c>
      <c r="E26" s="332" t="s">
        <v>10</v>
      </c>
      <c r="F26" s="332" t="s">
        <v>11</v>
      </c>
      <c r="G26" s="332" t="s">
        <v>12</v>
      </c>
      <c r="H26" s="332" t="s">
        <v>40</v>
      </c>
      <c r="I26" s="338" t="s">
        <v>16</v>
      </c>
      <c r="J26" s="338" t="s">
        <v>17</v>
      </c>
      <c r="K26" s="332" t="s">
        <v>9</v>
      </c>
      <c r="L26" s="332" t="s">
        <v>10</v>
      </c>
      <c r="M26" s="332" t="s">
        <v>11</v>
      </c>
      <c r="N26" s="332" t="s">
        <v>12</v>
      </c>
      <c r="O26" s="332" t="s">
        <v>40</v>
      </c>
      <c r="P26" s="338" t="s">
        <v>16</v>
      </c>
      <c r="Q26" s="424" t="s">
        <v>17</v>
      </c>
    </row>
    <row r="27" spans="1:17" ht="6" customHeight="1">
      <c r="A27" s="359"/>
      <c r="B27" s="350"/>
      <c r="C27" s="335"/>
      <c r="D27" s="332"/>
      <c r="E27" s="332"/>
      <c r="F27" s="332"/>
      <c r="G27" s="346"/>
      <c r="H27" s="332"/>
      <c r="I27" s="338"/>
      <c r="J27" s="338"/>
      <c r="K27" s="332"/>
      <c r="L27" s="332"/>
      <c r="M27" s="332"/>
      <c r="N27" s="346"/>
      <c r="O27" s="332"/>
      <c r="P27" s="338"/>
      <c r="Q27" s="424"/>
    </row>
    <row r="28" spans="1:17" s="33" customFormat="1" ht="12.75" customHeight="1">
      <c r="A28" s="70">
        <v>11</v>
      </c>
      <c r="B28" s="108" t="s">
        <v>105</v>
      </c>
      <c r="C28" s="76" t="s">
        <v>313</v>
      </c>
      <c r="D28" s="328">
        <v>2</v>
      </c>
      <c r="E28" s="328">
        <v>2</v>
      </c>
      <c r="F28" s="328"/>
      <c r="G28" s="329"/>
      <c r="H28" s="330">
        <f>25*J28-14*SUM(D28:G28)-2</f>
        <v>42</v>
      </c>
      <c r="I28" s="328" t="s">
        <v>75</v>
      </c>
      <c r="J28" s="328">
        <v>4</v>
      </c>
      <c r="K28" s="367"/>
      <c r="L28" s="367"/>
      <c r="M28" s="367"/>
      <c r="N28" s="367"/>
      <c r="O28" s="367"/>
      <c r="P28" s="367"/>
      <c r="Q28" s="423"/>
    </row>
    <row r="29" spans="1:17" s="33" customFormat="1" ht="12.75" customHeight="1">
      <c r="A29" s="70">
        <v>12</v>
      </c>
      <c r="B29" s="220" t="s">
        <v>312</v>
      </c>
      <c r="C29" s="76" t="s">
        <v>106</v>
      </c>
      <c r="D29" s="328"/>
      <c r="E29" s="328"/>
      <c r="F29" s="328"/>
      <c r="G29" s="329"/>
      <c r="H29" s="330"/>
      <c r="I29" s="328"/>
      <c r="J29" s="328"/>
      <c r="K29" s="367"/>
      <c r="L29" s="367"/>
      <c r="M29" s="367"/>
      <c r="N29" s="367"/>
      <c r="O29" s="367"/>
      <c r="P29" s="367"/>
      <c r="Q29" s="423"/>
    </row>
    <row r="30" spans="1:17" ht="18" customHeight="1">
      <c r="A30" s="70">
        <v>13</v>
      </c>
      <c r="B30" s="221" t="s">
        <v>343</v>
      </c>
      <c r="C30" s="76" t="s">
        <v>107</v>
      </c>
      <c r="D30" s="328">
        <v>2</v>
      </c>
      <c r="E30" s="328">
        <v>2</v>
      </c>
      <c r="F30" s="328"/>
      <c r="G30" s="328"/>
      <c r="H30" s="330">
        <f>25*J30-14*SUM(D30:G31)-2</f>
        <v>42</v>
      </c>
      <c r="I30" s="328" t="s">
        <v>9</v>
      </c>
      <c r="J30" s="328">
        <v>4</v>
      </c>
      <c r="K30" s="328"/>
      <c r="L30" s="328"/>
      <c r="M30" s="328"/>
      <c r="N30" s="328"/>
      <c r="O30" s="328"/>
      <c r="P30" s="328"/>
      <c r="Q30" s="409"/>
    </row>
    <row r="31" spans="1:17" ht="22.5" customHeight="1">
      <c r="A31" s="70">
        <v>14</v>
      </c>
      <c r="B31" s="134" t="s">
        <v>344</v>
      </c>
      <c r="C31" s="76" t="s">
        <v>108</v>
      </c>
      <c r="D31" s="328"/>
      <c r="E31" s="328"/>
      <c r="F31" s="328"/>
      <c r="G31" s="328"/>
      <c r="H31" s="330"/>
      <c r="I31" s="328"/>
      <c r="J31" s="328"/>
      <c r="K31" s="328"/>
      <c r="L31" s="328"/>
      <c r="M31" s="328"/>
      <c r="N31" s="328"/>
      <c r="O31" s="328"/>
      <c r="P31" s="328"/>
      <c r="Q31" s="409"/>
    </row>
    <row r="32" spans="1:17" ht="12.75" customHeight="1">
      <c r="A32" s="70">
        <v>15</v>
      </c>
      <c r="B32" s="221" t="s">
        <v>309</v>
      </c>
      <c r="C32" s="76" t="s">
        <v>318</v>
      </c>
      <c r="D32" s="328"/>
      <c r="E32" s="328"/>
      <c r="F32" s="328"/>
      <c r="G32" s="328"/>
      <c r="H32" s="328"/>
      <c r="I32" s="328"/>
      <c r="J32" s="328"/>
      <c r="K32" s="328">
        <v>2</v>
      </c>
      <c r="L32" s="328">
        <v>2</v>
      </c>
      <c r="M32" s="328"/>
      <c r="N32" s="328">
        <v>1</v>
      </c>
      <c r="O32" s="330">
        <f>25*Q32-14*SUM(K32:N33)-2</f>
        <v>53</v>
      </c>
      <c r="P32" s="328" t="s">
        <v>75</v>
      </c>
      <c r="Q32" s="409">
        <v>5</v>
      </c>
    </row>
    <row r="33" spans="1:17" ht="10.5" customHeight="1">
      <c r="A33" s="70">
        <v>16</v>
      </c>
      <c r="B33" s="109" t="s">
        <v>345</v>
      </c>
      <c r="C33" s="76" t="s">
        <v>319</v>
      </c>
      <c r="D33" s="328"/>
      <c r="E33" s="328"/>
      <c r="F33" s="328"/>
      <c r="G33" s="328"/>
      <c r="H33" s="328"/>
      <c r="I33" s="328"/>
      <c r="J33" s="328"/>
      <c r="K33" s="328"/>
      <c r="L33" s="328"/>
      <c r="M33" s="328"/>
      <c r="N33" s="328"/>
      <c r="O33" s="330"/>
      <c r="P33" s="328"/>
      <c r="Q33" s="409"/>
    </row>
    <row r="34" spans="1:17" ht="19.5" customHeight="1">
      <c r="A34" s="70">
        <v>17</v>
      </c>
      <c r="B34" s="108" t="s">
        <v>346</v>
      </c>
      <c r="C34" s="76" t="s">
        <v>109</v>
      </c>
      <c r="D34" s="328"/>
      <c r="E34" s="328"/>
      <c r="F34" s="328"/>
      <c r="G34" s="328"/>
      <c r="H34" s="328"/>
      <c r="I34" s="328"/>
      <c r="J34" s="328"/>
      <c r="K34" s="328">
        <v>2</v>
      </c>
      <c r="L34" s="328">
        <v>2</v>
      </c>
      <c r="M34" s="328"/>
      <c r="N34" s="328"/>
      <c r="O34" s="330">
        <f>25*Q34-14*SUM(K34:N35)-2</f>
        <v>42</v>
      </c>
      <c r="P34" s="328" t="s">
        <v>75</v>
      </c>
      <c r="Q34" s="409">
        <v>4</v>
      </c>
    </row>
    <row r="35" spans="1:17" ht="18.75" customHeight="1">
      <c r="A35" s="70">
        <v>18</v>
      </c>
      <c r="B35" s="109" t="s">
        <v>347</v>
      </c>
      <c r="C35" s="76" t="s">
        <v>268</v>
      </c>
      <c r="D35" s="328"/>
      <c r="E35" s="328"/>
      <c r="F35" s="328"/>
      <c r="G35" s="328"/>
      <c r="H35" s="328"/>
      <c r="I35" s="328"/>
      <c r="J35" s="328"/>
      <c r="K35" s="328"/>
      <c r="L35" s="328"/>
      <c r="M35" s="328"/>
      <c r="N35" s="328"/>
      <c r="O35" s="330"/>
      <c r="P35" s="328"/>
      <c r="Q35" s="409"/>
    </row>
    <row r="36" spans="1:17" ht="12.75" customHeight="1">
      <c r="A36" s="366" t="s">
        <v>23</v>
      </c>
      <c r="B36" s="367"/>
      <c r="C36" s="367"/>
      <c r="D36" s="55">
        <f>SUM(D28:D35)</f>
        <v>4</v>
      </c>
      <c r="E36" s="55">
        <f>SUM(E28:E35)</f>
        <v>4</v>
      </c>
      <c r="F36" s="55"/>
      <c r="G36" s="55"/>
      <c r="H36" s="367">
        <f>SUM(H28:H35)</f>
        <v>84</v>
      </c>
      <c r="I36" s="367" t="s">
        <v>241</v>
      </c>
      <c r="J36" s="343">
        <f>SUM(J28:J35)</f>
        <v>8</v>
      </c>
      <c r="K36" s="55">
        <f>SUM(K30:K35)</f>
        <v>4</v>
      </c>
      <c r="L36" s="55">
        <f>SUM(L30:L35)</f>
        <v>4</v>
      </c>
      <c r="M36" s="55"/>
      <c r="N36" s="55">
        <f>SUM(N30:N35)</f>
        <v>1</v>
      </c>
      <c r="O36" s="404">
        <f>SUM(O30:O35)</f>
        <v>95</v>
      </c>
      <c r="P36" s="367" t="s">
        <v>320</v>
      </c>
      <c r="Q36" s="347">
        <f>SUM(Q28:Q35)</f>
        <v>9</v>
      </c>
    </row>
    <row r="37" spans="1:17" ht="12.75" customHeight="1" thickBot="1">
      <c r="A37" s="368"/>
      <c r="B37" s="369"/>
      <c r="C37" s="369"/>
      <c r="D37" s="349">
        <f>SUM(D36:G36)</f>
        <v>8</v>
      </c>
      <c r="E37" s="349"/>
      <c r="F37" s="349"/>
      <c r="G37" s="349"/>
      <c r="H37" s="369"/>
      <c r="I37" s="369"/>
      <c r="J37" s="344"/>
      <c r="K37" s="349">
        <f>SUM(K36:N36)</f>
        <v>9</v>
      </c>
      <c r="L37" s="349"/>
      <c r="M37" s="349"/>
      <c r="N37" s="349"/>
      <c r="O37" s="405"/>
      <c r="P37" s="369"/>
      <c r="Q37" s="348"/>
    </row>
    <row r="38" spans="1:17" ht="9.75" customHeight="1" thickBot="1">
      <c r="A38" s="30"/>
      <c r="B38" s="30"/>
      <c r="D38" s="30"/>
      <c r="E38" s="30"/>
      <c r="F38" s="30"/>
      <c r="G38" s="30"/>
      <c r="H38" s="30"/>
      <c r="I38" s="30"/>
      <c r="J38" s="30"/>
      <c r="K38" s="30"/>
      <c r="L38" s="30"/>
      <c r="M38" s="30"/>
      <c r="N38" s="30"/>
      <c r="O38" s="30"/>
      <c r="P38" s="30"/>
      <c r="Q38" s="30"/>
    </row>
    <row r="39" spans="1:17" ht="12.75" customHeight="1">
      <c r="A39" s="13"/>
      <c r="B39" s="32" t="s">
        <v>25</v>
      </c>
      <c r="C39" s="2"/>
      <c r="D39" s="131">
        <f>D22+D36</f>
        <v>14</v>
      </c>
      <c r="E39" s="132">
        <f>E22+E36</f>
        <v>6</v>
      </c>
      <c r="F39" s="132">
        <f>F22+F36</f>
        <v>5</v>
      </c>
      <c r="G39" s="132">
        <f>G22+G36</f>
        <v>1</v>
      </c>
      <c r="H39" s="355">
        <f>H22+H36</f>
        <v>372</v>
      </c>
      <c r="I39" s="355" t="s">
        <v>110</v>
      </c>
      <c r="J39" s="355">
        <f>IF((J22+J36)&lt;&gt;30,"NU",30)</f>
        <v>30</v>
      </c>
      <c r="K39" s="132">
        <f>K22+K36</f>
        <v>12</v>
      </c>
      <c r="L39" s="132">
        <f>L22+L36</f>
        <v>5</v>
      </c>
      <c r="M39" s="132">
        <f>M22+M36</f>
        <v>4</v>
      </c>
      <c r="N39" s="132">
        <f>N22+N36</f>
        <v>5</v>
      </c>
      <c r="O39" s="406">
        <f>O22+O36</f>
        <v>274</v>
      </c>
      <c r="P39" s="406" t="s">
        <v>110</v>
      </c>
      <c r="Q39" s="356">
        <f>Q22+Q36</f>
        <v>30</v>
      </c>
    </row>
    <row r="40" spans="1:17" ht="12.75" customHeight="1" thickBot="1">
      <c r="A40" s="13"/>
      <c r="B40" s="32" t="s">
        <v>280</v>
      </c>
      <c r="C40" s="2"/>
      <c r="D40" s="363">
        <f>SUM(D39:G39)</f>
        <v>26</v>
      </c>
      <c r="E40" s="364"/>
      <c r="F40" s="364"/>
      <c r="G40" s="364"/>
      <c r="H40" s="344"/>
      <c r="I40" s="344"/>
      <c r="J40" s="344"/>
      <c r="K40" s="364">
        <f>K23+K37</f>
        <v>26</v>
      </c>
      <c r="L40" s="364"/>
      <c r="M40" s="364"/>
      <c r="N40" s="364"/>
      <c r="O40" s="407"/>
      <c r="P40" s="407"/>
      <c r="Q40" s="348"/>
    </row>
    <row r="41" spans="1:17" ht="12.75" customHeight="1" thickBot="1">
      <c r="A41" s="34"/>
      <c r="B41" s="13"/>
      <c r="C41" s="13"/>
      <c r="D41" s="31"/>
      <c r="E41" s="31"/>
      <c r="F41" s="31"/>
      <c r="G41" s="31"/>
      <c r="H41" s="31"/>
      <c r="I41" s="31"/>
      <c r="J41" s="31"/>
      <c r="K41" s="31"/>
      <c r="L41" s="31"/>
      <c r="M41" s="31"/>
      <c r="N41" s="31"/>
      <c r="O41" s="31"/>
      <c r="P41" s="31"/>
      <c r="Q41" s="31"/>
    </row>
    <row r="42" spans="1:17" ht="10.5" customHeight="1">
      <c r="A42" s="358" t="s">
        <v>15</v>
      </c>
      <c r="B42" s="373" t="s">
        <v>14</v>
      </c>
      <c r="C42" s="418" t="s">
        <v>87</v>
      </c>
      <c r="D42" s="373" t="s">
        <v>29</v>
      </c>
      <c r="E42" s="373"/>
      <c r="F42" s="373"/>
      <c r="G42" s="373"/>
      <c r="H42" s="373"/>
      <c r="I42" s="373"/>
      <c r="J42" s="373"/>
      <c r="K42" s="373" t="s">
        <v>30</v>
      </c>
      <c r="L42" s="373"/>
      <c r="M42" s="373"/>
      <c r="N42" s="373"/>
      <c r="O42" s="373"/>
      <c r="P42" s="373"/>
      <c r="Q42" s="408"/>
    </row>
    <row r="43" spans="1:17" s="1" customFormat="1" ht="11.25">
      <c r="A43" s="359"/>
      <c r="B43" s="350"/>
      <c r="C43" s="419"/>
      <c r="D43" s="350" t="s">
        <v>9</v>
      </c>
      <c r="E43" s="350" t="s">
        <v>10</v>
      </c>
      <c r="F43" s="350" t="s">
        <v>11</v>
      </c>
      <c r="G43" s="350" t="s">
        <v>12</v>
      </c>
      <c r="H43" s="350" t="s">
        <v>40</v>
      </c>
      <c r="I43" s="354" t="s">
        <v>16</v>
      </c>
      <c r="J43" s="354" t="s">
        <v>17</v>
      </c>
      <c r="K43" s="350" t="s">
        <v>9</v>
      </c>
      <c r="L43" s="350" t="s">
        <v>10</v>
      </c>
      <c r="M43" s="350" t="s">
        <v>11</v>
      </c>
      <c r="N43" s="350" t="s">
        <v>12</v>
      </c>
      <c r="O43" s="350" t="s">
        <v>40</v>
      </c>
      <c r="P43" s="354" t="s">
        <v>16</v>
      </c>
      <c r="Q43" s="331" t="s">
        <v>17</v>
      </c>
    </row>
    <row r="44" spans="1:17" ht="7.5" customHeight="1">
      <c r="A44" s="359"/>
      <c r="B44" s="350"/>
      <c r="C44" s="420"/>
      <c r="D44" s="350"/>
      <c r="E44" s="410"/>
      <c r="F44" s="350"/>
      <c r="G44" s="350"/>
      <c r="H44" s="350"/>
      <c r="I44" s="354"/>
      <c r="J44" s="354"/>
      <c r="K44" s="350"/>
      <c r="L44" s="350"/>
      <c r="M44" s="410"/>
      <c r="N44" s="350"/>
      <c r="O44" s="350"/>
      <c r="P44" s="354"/>
      <c r="Q44" s="331"/>
    </row>
    <row r="45" spans="1:20" s="1" customFormat="1" ht="16.5">
      <c r="A45" s="73">
        <v>19</v>
      </c>
      <c r="B45" s="134" t="s">
        <v>111</v>
      </c>
      <c r="C45" s="268" t="s">
        <v>113</v>
      </c>
      <c r="D45" s="141">
        <v>1</v>
      </c>
      <c r="E45" s="141">
        <v>1</v>
      </c>
      <c r="F45" s="141"/>
      <c r="G45" s="141"/>
      <c r="H45" s="142">
        <f>25*J45-14*SUM(D45:G45)-2</f>
        <v>20</v>
      </c>
      <c r="I45" s="141" t="s">
        <v>9</v>
      </c>
      <c r="J45" s="141">
        <v>2</v>
      </c>
      <c r="K45" s="143"/>
      <c r="L45" s="143"/>
      <c r="M45" s="143"/>
      <c r="N45" s="143"/>
      <c r="O45" s="143"/>
      <c r="P45" s="143"/>
      <c r="Q45" s="144"/>
      <c r="R45" s="2"/>
      <c r="S45" s="2"/>
      <c r="T45" s="2"/>
    </row>
    <row r="46" spans="1:20" s="1" customFormat="1" ht="14.25" customHeight="1">
      <c r="A46" s="73">
        <v>20</v>
      </c>
      <c r="B46" s="134" t="s">
        <v>112</v>
      </c>
      <c r="C46" s="268" t="s">
        <v>114</v>
      </c>
      <c r="D46" s="141"/>
      <c r="E46" s="141">
        <v>3</v>
      </c>
      <c r="F46" s="141"/>
      <c r="G46" s="141"/>
      <c r="H46" s="142">
        <f>25*J46-14*SUM(D46:G46)-2</f>
        <v>31</v>
      </c>
      <c r="I46" s="141" t="s">
        <v>9</v>
      </c>
      <c r="J46" s="141">
        <v>3</v>
      </c>
      <c r="K46" s="143"/>
      <c r="L46" s="143"/>
      <c r="M46" s="143"/>
      <c r="N46" s="143"/>
      <c r="O46" s="143"/>
      <c r="P46" s="143"/>
      <c r="Q46" s="144"/>
      <c r="R46" s="2"/>
      <c r="S46" s="2"/>
      <c r="T46" s="2"/>
    </row>
    <row r="47" spans="1:20" s="1" customFormat="1" ht="16.5">
      <c r="A47" s="73">
        <v>21</v>
      </c>
      <c r="B47" s="134" t="s">
        <v>115</v>
      </c>
      <c r="C47" s="268" t="s">
        <v>118</v>
      </c>
      <c r="D47" s="141"/>
      <c r="E47" s="141"/>
      <c r="F47" s="141"/>
      <c r="G47" s="141"/>
      <c r="H47" s="141"/>
      <c r="I47" s="141"/>
      <c r="J47" s="141"/>
      <c r="K47" s="143">
        <v>1</v>
      </c>
      <c r="L47" s="143">
        <v>1</v>
      </c>
      <c r="M47" s="143"/>
      <c r="N47" s="143"/>
      <c r="O47" s="145">
        <f>25*Q47-14*SUM(K47:N47)-2</f>
        <v>45</v>
      </c>
      <c r="P47" s="143" t="s">
        <v>75</v>
      </c>
      <c r="Q47" s="144">
        <v>3</v>
      </c>
      <c r="R47" s="2"/>
      <c r="S47" s="2"/>
      <c r="T47" s="2"/>
    </row>
    <row r="48" spans="1:20" s="1" customFormat="1" ht="15.75" customHeight="1">
      <c r="A48" s="73">
        <v>22</v>
      </c>
      <c r="B48" s="134" t="s">
        <v>116</v>
      </c>
      <c r="C48" s="268" t="s">
        <v>119</v>
      </c>
      <c r="D48" s="141"/>
      <c r="E48" s="141"/>
      <c r="F48" s="141"/>
      <c r="G48" s="141"/>
      <c r="H48" s="141"/>
      <c r="I48" s="141"/>
      <c r="J48" s="141"/>
      <c r="K48" s="143"/>
      <c r="L48" s="143">
        <v>3</v>
      </c>
      <c r="M48" s="143"/>
      <c r="N48" s="143"/>
      <c r="O48" s="145">
        <f>25*Q48-14*SUM(K48:N48)-2</f>
        <v>6</v>
      </c>
      <c r="P48" s="143" t="s">
        <v>9</v>
      </c>
      <c r="Q48" s="144">
        <v>2</v>
      </c>
      <c r="R48" s="2"/>
      <c r="S48" s="2"/>
      <c r="T48" s="2"/>
    </row>
    <row r="49" spans="1:17" ht="16.5">
      <c r="A49" s="73">
        <v>23</v>
      </c>
      <c r="B49" s="134" t="s">
        <v>117</v>
      </c>
      <c r="C49" s="268" t="s">
        <v>120</v>
      </c>
      <c r="D49" s="141"/>
      <c r="E49" s="141"/>
      <c r="F49" s="141"/>
      <c r="G49" s="141"/>
      <c r="H49" s="141"/>
      <c r="I49" s="141"/>
      <c r="J49" s="141"/>
      <c r="K49" s="141"/>
      <c r="L49" s="141"/>
      <c r="M49" s="141"/>
      <c r="N49" s="141"/>
      <c r="O49" s="141"/>
      <c r="P49" s="141" t="s">
        <v>75</v>
      </c>
      <c r="Q49" s="146">
        <v>5</v>
      </c>
    </row>
    <row r="50" spans="1:17" ht="9.75" customHeight="1">
      <c r="A50" s="366" t="s">
        <v>24</v>
      </c>
      <c r="B50" s="367"/>
      <c r="C50" s="367"/>
      <c r="D50" s="55">
        <f>SUM(D45:D49)</f>
        <v>1</v>
      </c>
      <c r="E50" s="55">
        <f>SUM(E45:E49)</f>
        <v>4</v>
      </c>
      <c r="F50" s="55"/>
      <c r="G50" s="55"/>
      <c r="H50" s="367">
        <f>SUM(H45:H49)</f>
        <v>51</v>
      </c>
      <c r="I50" s="367" t="s">
        <v>321</v>
      </c>
      <c r="J50" s="391">
        <f aca="true" t="shared" si="1" ref="J50:O50">SUM(J45:J49)</f>
        <v>5</v>
      </c>
      <c r="K50" s="55">
        <f t="shared" si="1"/>
        <v>1</v>
      </c>
      <c r="L50" s="55">
        <f t="shared" si="1"/>
        <v>4</v>
      </c>
      <c r="M50" s="55"/>
      <c r="N50" s="55"/>
      <c r="O50" s="367">
        <f t="shared" si="1"/>
        <v>51</v>
      </c>
      <c r="P50" s="367" t="s">
        <v>322</v>
      </c>
      <c r="Q50" s="388">
        <f>SUM(Q45:Q49)</f>
        <v>10</v>
      </c>
    </row>
    <row r="51" spans="1:17" ht="13.5" thickBot="1">
      <c r="A51" s="368"/>
      <c r="B51" s="369"/>
      <c r="C51" s="369"/>
      <c r="D51" s="369">
        <f>SUM(D50:G50)</f>
        <v>5</v>
      </c>
      <c r="E51" s="369"/>
      <c r="F51" s="369"/>
      <c r="G51" s="369"/>
      <c r="H51" s="369"/>
      <c r="I51" s="369"/>
      <c r="J51" s="349"/>
      <c r="K51" s="369">
        <f>SUM(K50:N50)</f>
        <v>5</v>
      </c>
      <c r="L51" s="369"/>
      <c r="M51" s="369"/>
      <c r="N51" s="369"/>
      <c r="O51" s="369"/>
      <c r="P51" s="369"/>
      <c r="Q51" s="389"/>
    </row>
    <row r="52" spans="1:17" ht="12.75">
      <c r="A52" s="13"/>
      <c r="B52" s="13"/>
      <c r="C52" s="13"/>
      <c r="D52" s="13"/>
      <c r="E52" s="13"/>
      <c r="F52" s="13"/>
      <c r="G52" s="13"/>
      <c r="H52" s="13"/>
      <c r="I52" s="13"/>
      <c r="J52" s="37"/>
      <c r="K52" s="13"/>
      <c r="L52" s="13"/>
      <c r="M52" s="13"/>
      <c r="N52" s="13"/>
      <c r="O52" s="13"/>
      <c r="P52" s="13"/>
      <c r="Q52" s="37"/>
    </row>
    <row r="53" spans="1:17" ht="12.75" customHeight="1">
      <c r="A53" s="313"/>
      <c r="B53" s="311" t="s">
        <v>374</v>
      </c>
      <c r="C53" s="65"/>
      <c r="D53" s="382" t="s">
        <v>135</v>
      </c>
      <c r="E53" s="382"/>
      <c r="F53" s="382"/>
      <c r="G53" s="382"/>
      <c r="H53" s="382"/>
      <c r="I53" s="65"/>
      <c r="J53" s="65"/>
      <c r="K53" s="23" t="s">
        <v>136</v>
      </c>
      <c r="L53" s="65"/>
      <c r="M53" s="65"/>
      <c r="N53" s="65"/>
      <c r="O53" s="65"/>
      <c r="P53" s="65"/>
      <c r="Q53" s="65"/>
    </row>
    <row r="54" spans="1:17" ht="12.75">
      <c r="A54" s="65"/>
      <c r="B54" s="312" t="s">
        <v>375</v>
      </c>
      <c r="C54" s="382" t="s">
        <v>225</v>
      </c>
      <c r="D54" s="382"/>
      <c r="E54" s="382"/>
      <c r="F54" s="382"/>
      <c r="G54" s="382"/>
      <c r="H54" s="382"/>
      <c r="I54" s="382"/>
      <c r="J54" s="382" t="s">
        <v>137</v>
      </c>
      <c r="K54" s="382"/>
      <c r="L54" s="382"/>
      <c r="M54" s="382"/>
      <c r="N54" s="382"/>
      <c r="O54" s="382"/>
      <c r="P54" s="382"/>
      <c r="Q54" s="382"/>
    </row>
    <row r="55" spans="1:17" ht="15" customHeight="1">
      <c r="A55" s="63"/>
      <c r="B55" s="63"/>
      <c r="C55" s="421" t="s">
        <v>138</v>
      </c>
      <c r="D55" s="421"/>
      <c r="E55" s="421"/>
      <c r="F55" s="421"/>
      <c r="G55" s="421"/>
      <c r="H55" s="421"/>
      <c r="I55" s="421"/>
      <c r="J55" s="421"/>
      <c r="K55" s="65"/>
      <c r="L55" s="65"/>
      <c r="M55" s="65"/>
      <c r="N55" s="65"/>
      <c r="O55" s="65"/>
      <c r="P55" s="65"/>
      <c r="Q55" s="65"/>
    </row>
    <row r="56" spans="3:10" ht="12.75">
      <c r="C56" s="382" t="s">
        <v>177</v>
      </c>
      <c r="D56" s="382"/>
      <c r="E56" s="382"/>
      <c r="F56" s="382"/>
      <c r="G56" s="382"/>
      <c r="H56" s="382"/>
      <c r="I56" s="382"/>
      <c r="J56" s="382"/>
    </row>
  </sheetData>
  <sheetProtection/>
  <mergeCells count="164">
    <mergeCell ref="K28:K29"/>
    <mergeCell ref="H26:H27"/>
    <mergeCell ref="K9:Q9"/>
    <mergeCell ref="J22:J23"/>
    <mergeCell ref="L26:L27"/>
    <mergeCell ref="Q28:Q29"/>
    <mergeCell ref="J28:J29"/>
    <mergeCell ref="L28:L29"/>
    <mergeCell ref="M28:M29"/>
    <mergeCell ref="Q26:Q27"/>
    <mergeCell ref="P28:P29"/>
    <mergeCell ref="P22:P23"/>
    <mergeCell ref="A36:C37"/>
    <mergeCell ref="P36:P37"/>
    <mergeCell ref="D34:D35"/>
    <mergeCell ref="E34:E35"/>
    <mergeCell ref="G32:G33"/>
    <mergeCell ref="H28:H29"/>
    <mergeCell ref="H36:H37"/>
    <mergeCell ref="G34:G35"/>
    <mergeCell ref="I28:I29"/>
    <mergeCell ref="C55:J55"/>
    <mergeCell ref="C56:J56"/>
    <mergeCell ref="D53:H53"/>
    <mergeCell ref="C54:I54"/>
    <mergeCell ref="J54:Q54"/>
    <mergeCell ref="G28:G29"/>
    <mergeCell ref="H39:H40"/>
    <mergeCell ref="J39:J40"/>
    <mergeCell ref="D40:G40"/>
    <mergeCell ref="A42:A44"/>
    <mergeCell ref="B42:B44"/>
    <mergeCell ref="C42:C44"/>
    <mergeCell ref="G43:G44"/>
    <mergeCell ref="D42:J42"/>
    <mergeCell ref="H34:H35"/>
    <mergeCell ref="E43:E44"/>
    <mergeCell ref="D37:G37"/>
    <mergeCell ref="I36:I37"/>
    <mergeCell ref="J36:J37"/>
    <mergeCell ref="J43:J44"/>
    <mergeCell ref="I39:I40"/>
    <mergeCell ref="F34:F35"/>
    <mergeCell ref="D43:D44"/>
    <mergeCell ref="F43:F44"/>
    <mergeCell ref="I43:I44"/>
    <mergeCell ref="F32:F33"/>
    <mergeCell ref="E32:E33"/>
    <mergeCell ref="D32:D33"/>
    <mergeCell ref="D28:D29"/>
    <mergeCell ref="E28:E29"/>
    <mergeCell ref="F28:F29"/>
    <mergeCell ref="D25:J25"/>
    <mergeCell ref="D26:D27"/>
    <mergeCell ref="E26:E27"/>
    <mergeCell ref="F26:F27"/>
    <mergeCell ref="I26:I27"/>
    <mergeCell ref="J26:J27"/>
    <mergeCell ref="G26:G27"/>
    <mergeCell ref="C25:C27"/>
    <mergeCell ref="P32:P33"/>
    <mergeCell ref="J32:J33"/>
    <mergeCell ref="I32:I33"/>
    <mergeCell ref="D30:D31"/>
    <mergeCell ref="H30:H31"/>
    <mergeCell ref="F30:F31"/>
    <mergeCell ref="J30:J31"/>
    <mergeCell ref="I30:I31"/>
    <mergeCell ref="E30:E31"/>
    <mergeCell ref="A1:C1"/>
    <mergeCell ref="A2:C2"/>
    <mergeCell ref="A3:P3"/>
    <mergeCell ref="A22:C23"/>
    <mergeCell ref="H22:H23"/>
    <mergeCell ref="A8:Q8"/>
    <mergeCell ref="A4:F4"/>
    <mergeCell ref="B9:B11"/>
    <mergeCell ref="A9:A11"/>
    <mergeCell ref="O22:O23"/>
    <mergeCell ref="A5:F5"/>
    <mergeCell ref="A6:F6"/>
    <mergeCell ref="A7:F7"/>
    <mergeCell ref="C9:C11"/>
    <mergeCell ref="D9:J9"/>
    <mergeCell ref="I10:I11"/>
    <mergeCell ref="D10:D11"/>
    <mergeCell ref="E10:E11"/>
    <mergeCell ref="H7:O7"/>
    <mergeCell ref="O10:O11"/>
    <mergeCell ref="P26:P27"/>
    <mergeCell ref="K34:K35"/>
    <mergeCell ref="F10:F11"/>
    <mergeCell ref="H10:H11"/>
    <mergeCell ref="G10:G11"/>
    <mergeCell ref="N10:N11"/>
    <mergeCell ref="J10:J11"/>
    <mergeCell ref="K10:K11"/>
    <mergeCell ref="D23:G23"/>
    <mergeCell ref="I22:I23"/>
    <mergeCell ref="L10:L11"/>
    <mergeCell ref="O50:O51"/>
    <mergeCell ref="K40:N40"/>
    <mergeCell ref="N43:N44"/>
    <mergeCell ref="M43:M44"/>
    <mergeCell ref="O26:O27"/>
    <mergeCell ref="O39:O40"/>
    <mergeCell ref="N28:N29"/>
    <mergeCell ref="O28:O29"/>
    <mergeCell ref="M30:M31"/>
    <mergeCell ref="L30:L31"/>
    <mergeCell ref="A51:C51"/>
    <mergeCell ref="A50:C50"/>
    <mergeCell ref="D51:G51"/>
    <mergeCell ref="K51:N51"/>
    <mergeCell ref="I50:I51"/>
    <mergeCell ref="J50:J51"/>
    <mergeCell ref="H50:H51"/>
    <mergeCell ref="I34:I35"/>
    <mergeCell ref="G30:G31"/>
    <mergeCell ref="A25:A27"/>
    <mergeCell ref="H43:H44"/>
    <mergeCell ref="H32:H33"/>
    <mergeCell ref="J34:J35"/>
    <mergeCell ref="B25:B27"/>
    <mergeCell ref="Q30:Q31"/>
    <mergeCell ref="K32:K33"/>
    <mergeCell ref="L32:L33"/>
    <mergeCell ref="N30:N31"/>
    <mergeCell ref="Q32:Q33"/>
    <mergeCell ref="P30:P31"/>
    <mergeCell ref="K42:Q42"/>
    <mergeCell ref="O30:O31"/>
    <mergeCell ref="M34:M35"/>
    <mergeCell ref="N34:N35"/>
    <mergeCell ref="O34:O35"/>
    <mergeCell ref="P34:P35"/>
    <mergeCell ref="Q34:Q35"/>
    <mergeCell ref="O32:O33"/>
    <mergeCell ref="K30:K31"/>
    <mergeCell ref="Q50:Q51"/>
    <mergeCell ref="Q39:Q40"/>
    <mergeCell ref="P39:P40"/>
    <mergeCell ref="Q43:Q44"/>
    <mergeCell ref="P50:P51"/>
    <mergeCell ref="Q36:Q37"/>
    <mergeCell ref="P43:P44"/>
    <mergeCell ref="O36:O37"/>
    <mergeCell ref="O43:O44"/>
    <mergeCell ref="M32:M33"/>
    <mergeCell ref="N32:N33"/>
    <mergeCell ref="K37:N37"/>
    <mergeCell ref="K43:K44"/>
    <mergeCell ref="L43:L44"/>
    <mergeCell ref="L34:L35"/>
    <mergeCell ref="Q10:Q11"/>
    <mergeCell ref="M26:M27"/>
    <mergeCell ref="M10:M11"/>
    <mergeCell ref="Q22:Q23"/>
    <mergeCell ref="K21:O21"/>
    <mergeCell ref="K23:N23"/>
    <mergeCell ref="K26:K27"/>
    <mergeCell ref="N26:N27"/>
    <mergeCell ref="K25:Q25"/>
    <mergeCell ref="P10:P11"/>
  </mergeCells>
  <printOptions/>
  <pageMargins left="0.4724409448818898" right="0.4724409448818898" top="0.4724409448818898" bottom="0.4724409448818898" header="0.5118110236220472" footer="0.5118110236220472"/>
  <pageSetup horizontalDpi="600" verticalDpi="600" orientation="portrait" r:id="rId1"/>
  <headerFooter alignWithMargins="0">
    <oddFooter>&amp;R4/7</oddFooter>
  </headerFooter>
</worksheet>
</file>

<file path=xl/worksheets/sheet5.xml><?xml version="1.0" encoding="utf-8"?>
<worksheet xmlns="http://schemas.openxmlformats.org/spreadsheetml/2006/main" xmlns:r="http://schemas.openxmlformats.org/officeDocument/2006/relationships">
  <dimension ref="A1:BF52"/>
  <sheetViews>
    <sheetView zoomScale="130" zoomScaleNormal="130" zoomScalePageLayoutView="0" workbookViewId="0" topLeftCell="A1">
      <selection activeCell="X20" sqref="X20"/>
    </sheetView>
  </sheetViews>
  <sheetFormatPr defaultColWidth="9.140625" defaultRowHeight="12.75"/>
  <cols>
    <col min="1" max="1" width="3.28125" style="0" customWidth="1"/>
    <col min="2" max="2" width="35.140625" style="0" customWidth="1"/>
    <col min="3" max="3" width="9.421875" style="3" customWidth="1"/>
    <col min="4" max="4" width="3.00390625" style="0" customWidth="1"/>
    <col min="5" max="5" width="2.8515625" style="0" customWidth="1"/>
    <col min="6" max="6" width="2.421875" style="0" customWidth="1"/>
    <col min="7" max="7" width="2.140625" style="0" customWidth="1"/>
    <col min="8" max="8" width="3.7109375" style="0" customWidth="1"/>
    <col min="9" max="9" width="6.421875" style="0" customWidth="1"/>
    <col min="10" max="10" width="4.57421875" style="0" customWidth="1"/>
    <col min="11" max="11" width="2.7109375" style="0" customWidth="1"/>
    <col min="12" max="13" width="2.421875" style="0" customWidth="1"/>
    <col min="14" max="14" width="2.7109375" style="0" customWidth="1"/>
    <col min="15" max="15" width="3.28125" style="0" customWidth="1"/>
    <col min="16" max="16" width="6.140625" style="0" customWidth="1"/>
    <col min="17" max="17" width="5.00390625" style="0" customWidth="1"/>
    <col min="18" max="19" width="9.140625" style="0" hidden="1" customWidth="1"/>
    <col min="24" max="24" width="10.7109375" style="0" customWidth="1"/>
  </cols>
  <sheetData>
    <row r="1" spans="1:17" ht="12.75">
      <c r="A1" s="376" t="s">
        <v>66</v>
      </c>
      <c r="B1" s="376"/>
      <c r="C1" s="376"/>
      <c r="D1" s="1"/>
      <c r="E1" s="1"/>
      <c r="F1" s="1"/>
      <c r="G1" s="1"/>
      <c r="H1" s="1"/>
      <c r="I1" s="1"/>
      <c r="J1" s="1"/>
      <c r="K1" s="1"/>
      <c r="L1" s="1"/>
      <c r="M1" s="1"/>
      <c r="N1" s="1"/>
      <c r="O1" s="1"/>
      <c r="P1" s="1"/>
      <c r="Q1" s="1"/>
    </row>
    <row r="2" spans="1:17" ht="10.5" customHeight="1">
      <c r="A2" s="376" t="s">
        <v>74</v>
      </c>
      <c r="B2" s="376"/>
      <c r="C2" s="376"/>
      <c r="D2" s="1"/>
      <c r="E2" s="1"/>
      <c r="F2" s="1"/>
      <c r="G2" s="1"/>
      <c r="H2" s="1"/>
      <c r="I2" s="1"/>
      <c r="J2" s="1"/>
      <c r="K2" s="1"/>
      <c r="L2" s="1"/>
      <c r="M2" s="1"/>
      <c r="N2" s="1"/>
      <c r="O2" s="1"/>
      <c r="P2" s="1"/>
      <c r="Q2" s="1"/>
    </row>
    <row r="3" spans="1:19" ht="10.5" customHeight="1">
      <c r="A3" s="415" t="s">
        <v>289</v>
      </c>
      <c r="B3" s="415"/>
      <c r="C3" s="415"/>
      <c r="D3" s="415"/>
      <c r="E3" s="415"/>
      <c r="F3" s="415"/>
      <c r="G3" s="415"/>
      <c r="H3" s="415"/>
      <c r="I3" s="415"/>
      <c r="J3" s="415"/>
      <c r="K3" s="415"/>
      <c r="L3" s="415"/>
      <c r="M3" s="415"/>
      <c r="N3" s="415"/>
      <c r="O3" s="415"/>
      <c r="P3" s="415"/>
      <c r="Q3" s="23"/>
      <c r="R3" s="6"/>
      <c r="S3" s="6"/>
    </row>
    <row r="4" spans="1:20" ht="12.75">
      <c r="A4" s="378" t="s">
        <v>364</v>
      </c>
      <c r="B4" s="378"/>
      <c r="C4" s="378"/>
      <c r="D4" s="378"/>
      <c r="E4" s="378"/>
      <c r="F4" s="378"/>
      <c r="G4" s="17"/>
      <c r="H4" s="17"/>
      <c r="I4" s="17"/>
      <c r="J4" s="17"/>
      <c r="K4" s="17"/>
      <c r="L4" s="17"/>
      <c r="M4" s="17"/>
      <c r="N4" s="17"/>
      <c r="O4" s="17"/>
      <c r="P4" s="17"/>
      <c r="Q4" s="17"/>
      <c r="R4" s="17"/>
      <c r="S4" s="17"/>
      <c r="T4" s="17"/>
    </row>
    <row r="5" spans="1:58" ht="12.75">
      <c r="A5" s="378" t="s">
        <v>70</v>
      </c>
      <c r="B5" s="378"/>
      <c r="C5" s="378"/>
      <c r="D5" s="378"/>
      <c r="E5" s="378"/>
      <c r="F5" s="378"/>
      <c r="G5" s="17"/>
      <c r="H5" s="17"/>
      <c r="I5" s="44"/>
      <c r="J5" s="44"/>
      <c r="K5" s="44"/>
      <c r="L5" s="17"/>
      <c r="M5" s="17"/>
      <c r="N5" s="17"/>
      <c r="O5" s="17"/>
      <c r="P5" s="17"/>
      <c r="Q5" s="17"/>
      <c r="R5" s="17"/>
      <c r="S5" s="17"/>
      <c r="T5" s="17"/>
      <c r="U5" s="17"/>
      <c r="V5" s="17"/>
      <c r="W5" s="17"/>
      <c r="X5" s="17"/>
      <c r="Y5" s="19"/>
      <c r="Z5" s="19"/>
      <c r="AA5" s="19"/>
      <c r="AB5" s="19"/>
      <c r="AC5" s="19"/>
      <c r="AD5" s="19"/>
      <c r="AE5" s="19"/>
      <c r="AF5" s="19"/>
      <c r="AG5" s="19"/>
      <c r="AH5" s="19"/>
      <c r="AI5" s="19"/>
      <c r="AJ5" s="19"/>
      <c r="AK5" s="19"/>
      <c r="AL5" s="19"/>
      <c r="AM5" s="19"/>
      <c r="AN5" s="19"/>
      <c r="AO5" s="19"/>
      <c r="AP5" s="19"/>
      <c r="AQ5" s="19"/>
      <c r="AR5" s="19"/>
      <c r="AS5" s="17"/>
      <c r="AT5" s="17"/>
      <c r="AU5" s="17"/>
      <c r="AV5" s="17"/>
      <c r="AW5" s="17"/>
      <c r="AX5" s="17"/>
      <c r="AY5" s="17"/>
      <c r="AZ5" s="17"/>
      <c r="BA5" s="17"/>
      <c r="BB5" s="17"/>
      <c r="BC5" s="11"/>
      <c r="BD5" s="11"/>
      <c r="BE5" s="10"/>
      <c r="BF5" s="10"/>
    </row>
    <row r="6" spans="1:20" ht="10.5" customHeight="1">
      <c r="A6" s="374" t="s">
        <v>71</v>
      </c>
      <c r="B6" s="374"/>
      <c r="C6" s="374"/>
      <c r="D6" s="374"/>
      <c r="E6" s="374"/>
      <c r="F6" s="374"/>
      <c r="G6" s="25"/>
      <c r="H6" s="25"/>
      <c r="I6" s="1"/>
      <c r="J6" s="1"/>
      <c r="K6" s="1"/>
      <c r="L6" s="7"/>
      <c r="M6" s="7"/>
      <c r="N6" s="7"/>
      <c r="O6" s="7"/>
      <c r="P6" s="7"/>
      <c r="Q6" s="7"/>
      <c r="R6" s="23"/>
      <c r="S6" s="23"/>
      <c r="T6" s="16"/>
    </row>
    <row r="7" spans="1:20" ht="12.75">
      <c r="A7" s="376" t="s">
        <v>214</v>
      </c>
      <c r="B7" s="376"/>
      <c r="C7" s="376"/>
      <c r="D7" s="376"/>
      <c r="E7" s="376"/>
      <c r="F7" s="376"/>
      <c r="G7" s="7"/>
      <c r="H7" s="7"/>
      <c r="I7" s="7"/>
      <c r="J7" s="15"/>
      <c r="K7" s="15"/>
      <c r="L7" s="15"/>
      <c r="M7" s="15"/>
      <c r="N7" s="15"/>
      <c r="O7" s="15"/>
      <c r="P7" s="15"/>
      <c r="Q7" s="15"/>
      <c r="R7" s="5"/>
      <c r="S7" s="16"/>
      <c r="T7" s="16"/>
    </row>
    <row r="8" spans="1:20" ht="12.75">
      <c r="A8" s="376" t="s">
        <v>73</v>
      </c>
      <c r="B8" s="376"/>
      <c r="C8" s="376"/>
      <c r="D8" s="376"/>
      <c r="E8" s="376"/>
      <c r="F8" s="376"/>
      <c r="G8" s="46"/>
      <c r="H8" s="46"/>
      <c r="I8" s="46"/>
      <c r="J8" s="46"/>
      <c r="K8" s="46"/>
      <c r="L8" s="46"/>
      <c r="M8" s="46"/>
      <c r="N8" s="46"/>
      <c r="O8" s="46"/>
      <c r="P8" s="46"/>
      <c r="Q8" s="46"/>
      <c r="R8" s="16"/>
      <c r="S8" s="16"/>
      <c r="T8" s="16"/>
    </row>
    <row r="9" spans="1:21" ht="16.5" customHeight="1" thickBot="1">
      <c r="A9" s="451" t="s">
        <v>69</v>
      </c>
      <c r="B9" s="451"/>
      <c r="C9" s="451"/>
      <c r="D9" s="451"/>
      <c r="E9" s="451"/>
      <c r="F9" s="451"/>
      <c r="G9" s="451"/>
      <c r="H9" s="451"/>
      <c r="I9" s="451"/>
      <c r="J9" s="451"/>
      <c r="K9" s="451"/>
      <c r="L9" s="451"/>
      <c r="M9" s="451"/>
      <c r="N9" s="451"/>
      <c r="O9" s="451"/>
      <c r="P9" s="451"/>
      <c r="Q9" s="451"/>
      <c r="U9" s="4"/>
    </row>
    <row r="10" spans="1:17" s="1" customFormat="1" ht="12.75" customHeight="1">
      <c r="A10" s="370" t="s">
        <v>15</v>
      </c>
      <c r="B10" s="336" t="s">
        <v>6</v>
      </c>
      <c r="C10" s="361" t="s">
        <v>87</v>
      </c>
      <c r="D10" s="336" t="s">
        <v>31</v>
      </c>
      <c r="E10" s="336"/>
      <c r="F10" s="336"/>
      <c r="G10" s="336"/>
      <c r="H10" s="336"/>
      <c r="I10" s="336"/>
      <c r="J10" s="336"/>
      <c r="K10" s="336" t="s">
        <v>32</v>
      </c>
      <c r="L10" s="336"/>
      <c r="M10" s="336"/>
      <c r="N10" s="336"/>
      <c r="O10" s="336"/>
      <c r="P10" s="336"/>
      <c r="Q10" s="337"/>
    </row>
    <row r="11" spans="1:17" s="1" customFormat="1" ht="12.75" customHeight="1">
      <c r="A11" s="371"/>
      <c r="B11" s="332"/>
      <c r="C11" s="338"/>
      <c r="D11" s="332" t="s">
        <v>9</v>
      </c>
      <c r="E11" s="332" t="s">
        <v>10</v>
      </c>
      <c r="F11" s="332" t="s">
        <v>11</v>
      </c>
      <c r="G11" s="332" t="s">
        <v>12</v>
      </c>
      <c r="H11" s="332" t="s">
        <v>40</v>
      </c>
      <c r="I11" s="334" t="s">
        <v>16</v>
      </c>
      <c r="J11" s="334" t="s">
        <v>17</v>
      </c>
      <c r="K11" s="332" t="s">
        <v>9</v>
      </c>
      <c r="L11" s="332" t="s">
        <v>10</v>
      </c>
      <c r="M11" s="332" t="s">
        <v>11</v>
      </c>
      <c r="N11" s="332" t="s">
        <v>12</v>
      </c>
      <c r="O11" s="332" t="s">
        <v>40</v>
      </c>
      <c r="P11" s="334" t="s">
        <v>16</v>
      </c>
      <c r="Q11" s="402" t="s">
        <v>17</v>
      </c>
    </row>
    <row r="12" spans="1:17" s="1" customFormat="1" ht="10.5" customHeight="1">
      <c r="A12" s="371"/>
      <c r="B12" s="332"/>
      <c r="C12" s="362"/>
      <c r="D12" s="332"/>
      <c r="E12" s="346"/>
      <c r="F12" s="332"/>
      <c r="G12" s="332"/>
      <c r="H12" s="332"/>
      <c r="I12" s="334"/>
      <c r="J12" s="334"/>
      <c r="K12" s="332"/>
      <c r="L12" s="332"/>
      <c r="M12" s="346"/>
      <c r="N12" s="332"/>
      <c r="O12" s="332"/>
      <c r="P12" s="334"/>
      <c r="Q12" s="402"/>
    </row>
    <row r="13" spans="1:17" ht="16.5" customHeight="1">
      <c r="A13" s="147">
        <v>1</v>
      </c>
      <c r="B13" s="270" t="s">
        <v>121</v>
      </c>
      <c r="C13" s="148" t="s">
        <v>122</v>
      </c>
      <c r="D13" s="148">
        <v>3</v>
      </c>
      <c r="E13" s="148"/>
      <c r="F13" s="148">
        <v>2</v>
      </c>
      <c r="G13" s="148"/>
      <c r="H13" s="121">
        <f aca="true" t="shared" si="0" ref="H13:H18">25*J13-14*SUM(D13:G13)-2</f>
        <v>53</v>
      </c>
      <c r="I13" s="148" t="s">
        <v>75</v>
      </c>
      <c r="J13" s="148">
        <v>5</v>
      </c>
      <c r="K13" s="148"/>
      <c r="L13" s="148"/>
      <c r="M13" s="148"/>
      <c r="N13" s="148"/>
      <c r="O13" s="148"/>
      <c r="P13" s="148"/>
      <c r="Q13" s="149"/>
    </row>
    <row r="14" spans="1:17" ht="12.75">
      <c r="A14" s="147">
        <v>2</v>
      </c>
      <c r="B14" s="270" t="s">
        <v>294</v>
      </c>
      <c r="C14" s="150" t="s">
        <v>124</v>
      </c>
      <c r="D14" s="151">
        <v>2</v>
      </c>
      <c r="E14" s="151">
        <v>1</v>
      </c>
      <c r="F14" s="151"/>
      <c r="G14" s="151"/>
      <c r="H14" s="121">
        <f t="shared" si="0"/>
        <v>31</v>
      </c>
      <c r="I14" s="151" t="s">
        <v>9</v>
      </c>
      <c r="J14" s="151">
        <v>3</v>
      </c>
      <c r="K14" s="148"/>
      <c r="L14" s="148"/>
      <c r="M14" s="148"/>
      <c r="N14" s="148"/>
      <c r="O14" s="148"/>
      <c r="P14" s="148"/>
      <c r="Q14" s="149"/>
    </row>
    <row r="15" spans="1:17" ht="18">
      <c r="A15" s="147">
        <v>3</v>
      </c>
      <c r="B15" s="270" t="s">
        <v>295</v>
      </c>
      <c r="C15" s="151" t="s">
        <v>296</v>
      </c>
      <c r="D15" s="151">
        <v>1</v>
      </c>
      <c r="E15" s="151"/>
      <c r="F15" s="151">
        <v>1</v>
      </c>
      <c r="G15" s="151"/>
      <c r="H15" s="151">
        <f t="shared" si="0"/>
        <v>45</v>
      </c>
      <c r="I15" s="151" t="s">
        <v>9</v>
      </c>
      <c r="J15" s="151">
        <v>3</v>
      </c>
      <c r="K15" s="148"/>
      <c r="L15" s="148"/>
      <c r="M15" s="148"/>
      <c r="N15" s="148"/>
      <c r="O15" s="148"/>
      <c r="P15" s="148"/>
      <c r="Q15" s="149"/>
    </row>
    <row r="16" spans="1:17" ht="12.75">
      <c r="A16" s="147">
        <v>4</v>
      </c>
      <c r="B16" s="270" t="s">
        <v>298</v>
      </c>
      <c r="C16" s="151" t="s">
        <v>235</v>
      </c>
      <c r="D16" s="151">
        <v>2</v>
      </c>
      <c r="E16" s="151">
        <v>2</v>
      </c>
      <c r="F16" s="151"/>
      <c r="G16" s="151"/>
      <c r="H16" s="121">
        <f t="shared" si="0"/>
        <v>67</v>
      </c>
      <c r="I16" s="151" t="s">
        <v>75</v>
      </c>
      <c r="J16" s="151">
        <v>5</v>
      </c>
      <c r="K16" s="148"/>
      <c r="L16" s="148"/>
      <c r="M16" s="148"/>
      <c r="N16" s="148"/>
      <c r="O16" s="148"/>
      <c r="P16" s="148"/>
      <c r="Q16" s="149"/>
    </row>
    <row r="17" spans="1:17" s="282" customFormat="1" ht="19.5">
      <c r="A17" s="147">
        <v>5</v>
      </c>
      <c r="B17" s="323" t="s">
        <v>363</v>
      </c>
      <c r="C17" s="148" t="s">
        <v>242</v>
      </c>
      <c r="D17" s="148">
        <v>2</v>
      </c>
      <c r="E17" s="148"/>
      <c r="F17" s="148">
        <v>2</v>
      </c>
      <c r="G17" s="148">
        <v>1</v>
      </c>
      <c r="H17" s="148">
        <f t="shared" si="0"/>
        <v>78</v>
      </c>
      <c r="I17" s="148" t="s">
        <v>75</v>
      </c>
      <c r="J17" s="148">
        <v>6</v>
      </c>
      <c r="K17" s="148"/>
      <c r="L17" s="148"/>
      <c r="M17" s="148"/>
      <c r="N17" s="148"/>
      <c r="O17" s="148"/>
      <c r="P17" s="148"/>
      <c r="Q17" s="149"/>
    </row>
    <row r="18" spans="1:17" s="33" customFormat="1" ht="12.75">
      <c r="A18" s="147">
        <v>6</v>
      </c>
      <c r="B18" s="270" t="s">
        <v>252</v>
      </c>
      <c r="C18" s="148" t="s">
        <v>255</v>
      </c>
      <c r="D18" s="154">
        <v>2</v>
      </c>
      <c r="E18" s="154">
        <v>1</v>
      </c>
      <c r="F18" s="154"/>
      <c r="G18" s="154"/>
      <c r="H18" s="121">
        <f t="shared" si="0"/>
        <v>31</v>
      </c>
      <c r="I18" s="154" t="s">
        <v>9</v>
      </c>
      <c r="J18" s="154">
        <v>3</v>
      </c>
      <c r="K18" s="148"/>
      <c r="L18" s="148"/>
      <c r="M18" s="148"/>
      <c r="N18" s="148"/>
      <c r="O18" s="148"/>
      <c r="P18" s="148"/>
      <c r="Q18" s="149"/>
    </row>
    <row r="19" spans="1:17" ht="18">
      <c r="A19" s="147">
        <v>7</v>
      </c>
      <c r="B19" s="270" t="s">
        <v>123</v>
      </c>
      <c r="C19" s="148" t="s">
        <v>125</v>
      </c>
      <c r="D19" s="154"/>
      <c r="E19" s="154"/>
      <c r="F19" s="154"/>
      <c r="G19" s="154"/>
      <c r="H19" s="154"/>
      <c r="I19" s="154"/>
      <c r="J19" s="154"/>
      <c r="K19" s="148">
        <v>2</v>
      </c>
      <c r="L19" s="148"/>
      <c r="M19" s="148">
        <v>1</v>
      </c>
      <c r="N19" s="148"/>
      <c r="O19" s="121">
        <f>25*Q19-14*SUM(K19:N19)-2</f>
        <v>31</v>
      </c>
      <c r="P19" s="148" t="s">
        <v>75</v>
      </c>
      <c r="Q19" s="149">
        <v>3</v>
      </c>
    </row>
    <row r="20" spans="1:17" s="33" customFormat="1" ht="18">
      <c r="A20" s="147">
        <v>8</v>
      </c>
      <c r="B20" s="270" t="s">
        <v>234</v>
      </c>
      <c r="C20" s="148" t="s">
        <v>218</v>
      </c>
      <c r="D20" s="148"/>
      <c r="E20" s="148"/>
      <c r="F20" s="148"/>
      <c r="G20" s="148"/>
      <c r="H20" s="148"/>
      <c r="I20" s="148"/>
      <c r="J20" s="148"/>
      <c r="K20" s="148">
        <v>2</v>
      </c>
      <c r="L20" s="148"/>
      <c r="M20" s="148">
        <v>1</v>
      </c>
      <c r="N20" s="148"/>
      <c r="O20" s="121">
        <f aca="true" t="shared" si="1" ref="O20:O25">25*Q20-14*SUM(K20:N20)-2</f>
        <v>31</v>
      </c>
      <c r="P20" s="148" t="s">
        <v>75</v>
      </c>
      <c r="Q20" s="149">
        <v>3</v>
      </c>
    </row>
    <row r="21" spans="1:17" s="21" customFormat="1" ht="18">
      <c r="A21" s="147">
        <v>9</v>
      </c>
      <c r="B21" s="270" t="s">
        <v>297</v>
      </c>
      <c r="C21" s="148" t="s">
        <v>220</v>
      </c>
      <c r="D21" s="148"/>
      <c r="E21" s="148"/>
      <c r="F21" s="148"/>
      <c r="G21" s="148"/>
      <c r="H21" s="148"/>
      <c r="I21" s="148"/>
      <c r="J21" s="148"/>
      <c r="K21" s="148">
        <v>2</v>
      </c>
      <c r="L21" s="148"/>
      <c r="M21" s="148"/>
      <c r="N21" s="148">
        <v>1</v>
      </c>
      <c r="O21" s="121">
        <f t="shared" si="1"/>
        <v>31</v>
      </c>
      <c r="P21" s="148" t="s">
        <v>75</v>
      </c>
      <c r="Q21" s="149">
        <v>3</v>
      </c>
    </row>
    <row r="22" spans="1:17" ht="12.75">
      <c r="A22" s="147">
        <v>10</v>
      </c>
      <c r="B22" s="270" t="s">
        <v>217</v>
      </c>
      <c r="C22" s="148" t="s">
        <v>239</v>
      </c>
      <c r="D22" s="148"/>
      <c r="E22" s="148"/>
      <c r="F22" s="148"/>
      <c r="G22" s="148"/>
      <c r="H22" s="148"/>
      <c r="I22" s="148"/>
      <c r="J22" s="148"/>
      <c r="K22" s="148">
        <v>2</v>
      </c>
      <c r="L22" s="148"/>
      <c r="M22" s="148">
        <v>1</v>
      </c>
      <c r="N22" s="148"/>
      <c r="O22" s="121">
        <f t="shared" si="1"/>
        <v>31</v>
      </c>
      <c r="P22" s="148" t="s">
        <v>75</v>
      </c>
      <c r="Q22" s="149">
        <v>3</v>
      </c>
    </row>
    <row r="23" spans="1:17" ht="12.75">
      <c r="A23" s="147">
        <v>11</v>
      </c>
      <c r="B23" s="270" t="s">
        <v>253</v>
      </c>
      <c r="C23" s="148" t="s">
        <v>254</v>
      </c>
      <c r="D23" s="148"/>
      <c r="E23" s="148"/>
      <c r="F23" s="148"/>
      <c r="G23" s="148"/>
      <c r="H23" s="148"/>
      <c r="I23" s="148"/>
      <c r="J23" s="148"/>
      <c r="K23" s="154">
        <v>2</v>
      </c>
      <c r="L23" s="154">
        <v>1</v>
      </c>
      <c r="M23" s="154"/>
      <c r="N23" s="154"/>
      <c r="O23" s="121">
        <f t="shared" si="1"/>
        <v>31</v>
      </c>
      <c r="P23" s="148" t="s">
        <v>75</v>
      </c>
      <c r="Q23" s="149">
        <v>3</v>
      </c>
    </row>
    <row r="24" spans="1:17" ht="12" customHeight="1">
      <c r="A24" s="147">
        <v>12</v>
      </c>
      <c r="B24" s="270" t="s">
        <v>275</v>
      </c>
      <c r="C24" s="148" t="s">
        <v>261</v>
      </c>
      <c r="D24" s="148"/>
      <c r="E24" s="148"/>
      <c r="F24" s="148"/>
      <c r="G24" s="148"/>
      <c r="H24" s="148"/>
      <c r="I24" s="148"/>
      <c r="J24" s="148"/>
      <c r="K24" s="154"/>
      <c r="L24" s="154">
        <v>2</v>
      </c>
      <c r="M24" s="154"/>
      <c r="N24" s="154"/>
      <c r="O24" s="121">
        <f t="shared" si="1"/>
        <v>45</v>
      </c>
      <c r="P24" s="154" t="s">
        <v>9</v>
      </c>
      <c r="Q24" s="156">
        <v>3</v>
      </c>
    </row>
    <row r="25" spans="1:17" s="33" customFormat="1" ht="19.5" customHeight="1">
      <c r="A25" s="147">
        <v>13</v>
      </c>
      <c r="B25" s="270" t="s">
        <v>256</v>
      </c>
      <c r="C25" s="148" t="s">
        <v>236</v>
      </c>
      <c r="D25" s="148"/>
      <c r="E25" s="148"/>
      <c r="F25" s="148"/>
      <c r="G25" s="148"/>
      <c r="H25" s="148"/>
      <c r="I25" s="148"/>
      <c r="J25" s="148"/>
      <c r="K25" s="154">
        <v>2</v>
      </c>
      <c r="L25" s="154">
        <v>1</v>
      </c>
      <c r="M25" s="154"/>
      <c r="N25" s="154"/>
      <c r="O25" s="151">
        <f t="shared" si="1"/>
        <v>31</v>
      </c>
      <c r="P25" s="154" t="s">
        <v>9</v>
      </c>
      <c r="Q25" s="156">
        <v>3</v>
      </c>
    </row>
    <row r="26" spans="1:17" ht="11.25" customHeight="1">
      <c r="A26" s="147">
        <v>14</v>
      </c>
      <c r="B26" s="270" t="s">
        <v>238</v>
      </c>
      <c r="C26" s="120" t="s">
        <v>257</v>
      </c>
      <c r="D26" s="324"/>
      <c r="E26" s="324"/>
      <c r="F26" s="324"/>
      <c r="G26" s="324"/>
      <c r="H26" s="324"/>
      <c r="I26" s="324"/>
      <c r="J26" s="324"/>
      <c r="K26" s="158"/>
      <c r="L26" s="158"/>
      <c r="M26" s="158"/>
      <c r="N26" s="159">
        <v>4</v>
      </c>
      <c r="O26" s="160"/>
      <c r="P26" s="159" t="s">
        <v>9</v>
      </c>
      <c r="Q26" s="161">
        <v>4</v>
      </c>
    </row>
    <row r="27" spans="1:17" ht="16.5" customHeight="1">
      <c r="A27" s="147">
        <v>15</v>
      </c>
      <c r="B27" s="270" t="s">
        <v>237</v>
      </c>
      <c r="C27" s="151" t="s">
        <v>258</v>
      </c>
      <c r="D27" s="151"/>
      <c r="E27" s="151"/>
      <c r="F27" s="151"/>
      <c r="G27" s="151"/>
      <c r="H27" s="148"/>
      <c r="I27" s="148"/>
      <c r="J27" s="148"/>
      <c r="K27" s="441" t="s">
        <v>166</v>
      </c>
      <c r="L27" s="441"/>
      <c r="M27" s="441"/>
      <c r="N27" s="441"/>
      <c r="O27" s="441"/>
      <c r="P27" s="148" t="s">
        <v>9</v>
      </c>
      <c r="Q27" s="149">
        <v>2</v>
      </c>
    </row>
    <row r="28" spans="1:17" ht="12.75">
      <c r="A28" s="442" t="s">
        <v>22</v>
      </c>
      <c r="B28" s="441"/>
      <c r="C28" s="441"/>
      <c r="D28" s="162">
        <f>SUM(D13:D27)</f>
        <v>12</v>
      </c>
      <c r="E28" s="162">
        <f>SUM(E13:E27)</f>
        <v>4</v>
      </c>
      <c r="F28" s="162">
        <f>SUM(F13:F27)</f>
        <v>5</v>
      </c>
      <c r="G28" s="162">
        <f>SUM(G13:G27)</f>
        <v>1</v>
      </c>
      <c r="H28" s="445">
        <f>SUM(H13:H27)</f>
        <v>305</v>
      </c>
      <c r="I28" s="446" t="s">
        <v>314</v>
      </c>
      <c r="J28" s="445">
        <f>SUM(J13:J27)</f>
        <v>25</v>
      </c>
      <c r="K28" s="162">
        <f>SUM(K13:K26)</f>
        <v>12</v>
      </c>
      <c r="L28" s="162">
        <f>SUM(L13:L26)</f>
        <v>4</v>
      </c>
      <c r="M28" s="162">
        <f>SUM(M13:M26)</f>
        <v>3</v>
      </c>
      <c r="N28" s="162">
        <f>SUM(N13:N26)</f>
        <v>5</v>
      </c>
      <c r="O28" s="445">
        <f>SUM(O19:O25)</f>
        <v>231</v>
      </c>
      <c r="P28" s="446" t="s">
        <v>259</v>
      </c>
      <c r="Q28" s="449">
        <f>SUM(Q13:Q27)</f>
        <v>27</v>
      </c>
    </row>
    <row r="29" spans="1:17" ht="10.5" customHeight="1" thickBot="1">
      <c r="A29" s="443"/>
      <c r="B29" s="444"/>
      <c r="C29" s="444"/>
      <c r="D29" s="448">
        <f>SUM(D28:G28)</f>
        <v>22</v>
      </c>
      <c r="E29" s="448"/>
      <c r="F29" s="448"/>
      <c r="G29" s="448"/>
      <c r="H29" s="440"/>
      <c r="I29" s="447"/>
      <c r="J29" s="440"/>
      <c r="K29" s="440">
        <f>SUM(K28:N28)</f>
        <v>24</v>
      </c>
      <c r="L29" s="440"/>
      <c r="M29" s="440"/>
      <c r="N29" s="440"/>
      <c r="O29" s="440"/>
      <c r="P29" s="447"/>
      <c r="Q29" s="450"/>
    </row>
    <row r="30" spans="1:17" ht="12.75" customHeight="1" thickBot="1">
      <c r="A30" s="13"/>
      <c r="B30" s="13"/>
      <c r="C30" s="13"/>
      <c r="D30" s="37"/>
      <c r="E30" s="37"/>
      <c r="F30" s="37"/>
      <c r="G30" s="37"/>
      <c r="H30" s="37"/>
      <c r="I30" s="38"/>
      <c r="J30" s="29"/>
      <c r="K30" s="37"/>
      <c r="L30" s="37"/>
      <c r="M30" s="37"/>
      <c r="N30" s="37"/>
      <c r="O30" s="37"/>
      <c r="P30" s="38"/>
      <c r="Q30" s="29"/>
    </row>
    <row r="31" spans="1:17" s="30" customFormat="1" ht="12.75" customHeight="1">
      <c r="A31" s="358" t="s">
        <v>15</v>
      </c>
      <c r="B31" s="373" t="s">
        <v>13</v>
      </c>
      <c r="C31" s="436" t="s">
        <v>87</v>
      </c>
      <c r="D31" s="373" t="s">
        <v>31</v>
      </c>
      <c r="E31" s="373"/>
      <c r="F31" s="373"/>
      <c r="G31" s="373"/>
      <c r="H31" s="373"/>
      <c r="I31" s="373"/>
      <c r="J31" s="373"/>
      <c r="K31" s="373" t="s">
        <v>32</v>
      </c>
      <c r="L31" s="373"/>
      <c r="M31" s="373"/>
      <c r="N31" s="373"/>
      <c r="O31" s="373"/>
      <c r="P31" s="373"/>
      <c r="Q31" s="408"/>
    </row>
    <row r="32" spans="1:17" s="30" customFormat="1" ht="11.25">
      <c r="A32" s="359"/>
      <c r="B32" s="350"/>
      <c r="C32" s="354"/>
      <c r="D32" s="350" t="s">
        <v>9</v>
      </c>
      <c r="E32" s="350" t="s">
        <v>10</v>
      </c>
      <c r="F32" s="350" t="s">
        <v>11</v>
      </c>
      <c r="G32" s="350" t="s">
        <v>12</v>
      </c>
      <c r="H32" s="350" t="s">
        <v>40</v>
      </c>
      <c r="I32" s="419" t="s">
        <v>16</v>
      </c>
      <c r="J32" s="354" t="s">
        <v>17</v>
      </c>
      <c r="K32" s="350" t="s">
        <v>9</v>
      </c>
      <c r="L32" s="350" t="s">
        <v>10</v>
      </c>
      <c r="M32" s="350" t="s">
        <v>11</v>
      </c>
      <c r="N32" s="350" t="s">
        <v>12</v>
      </c>
      <c r="O32" s="350" t="s">
        <v>40</v>
      </c>
      <c r="P32" s="419" t="s">
        <v>16</v>
      </c>
      <c r="Q32" s="331" t="s">
        <v>17</v>
      </c>
    </row>
    <row r="33" spans="1:17" s="30" customFormat="1" ht="11.25" customHeight="1">
      <c r="A33" s="359"/>
      <c r="B33" s="350"/>
      <c r="C33" s="437"/>
      <c r="D33" s="350"/>
      <c r="E33" s="350"/>
      <c r="F33" s="350"/>
      <c r="G33" s="410"/>
      <c r="H33" s="350"/>
      <c r="I33" s="419"/>
      <c r="J33" s="354"/>
      <c r="K33" s="350"/>
      <c r="L33" s="350"/>
      <c r="M33" s="350"/>
      <c r="N33" s="410"/>
      <c r="O33" s="350"/>
      <c r="P33" s="419"/>
      <c r="Q33" s="331"/>
    </row>
    <row r="34" spans="1:17" ht="9.75" customHeight="1">
      <c r="A34" s="163">
        <v>16</v>
      </c>
      <c r="B34" s="108" t="s">
        <v>207</v>
      </c>
      <c r="C34" s="148" t="s">
        <v>270</v>
      </c>
      <c r="D34" s="438">
        <v>2</v>
      </c>
      <c r="E34" s="438">
        <v>1</v>
      </c>
      <c r="F34" s="438"/>
      <c r="G34" s="438"/>
      <c r="H34" s="434">
        <f>25*J34-14*SUM(D34:G35)-2</f>
        <v>56</v>
      </c>
      <c r="I34" s="438" t="s">
        <v>75</v>
      </c>
      <c r="J34" s="438">
        <v>4</v>
      </c>
      <c r="K34" s="438"/>
      <c r="L34" s="438"/>
      <c r="M34" s="438"/>
      <c r="N34" s="438"/>
      <c r="O34" s="438"/>
      <c r="P34" s="438"/>
      <c r="Q34" s="435"/>
    </row>
    <row r="35" spans="1:17" ht="18">
      <c r="A35" s="163">
        <v>17</v>
      </c>
      <c r="B35" s="319" t="s">
        <v>382</v>
      </c>
      <c r="C35" s="148" t="s">
        <v>271</v>
      </c>
      <c r="D35" s="438"/>
      <c r="E35" s="438"/>
      <c r="F35" s="438"/>
      <c r="G35" s="438"/>
      <c r="H35" s="434"/>
      <c r="I35" s="438"/>
      <c r="J35" s="438"/>
      <c r="K35" s="438"/>
      <c r="L35" s="438"/>
      <c r="M35" s="438"/>
      <c r="N35" s="438"/>
      <c r="O35" s="438"/>
      <c r="P35" s="438"/>
      <c r="Q35" s="435"/>
    </row>
    <row r="36" spans="1:17" s="239" customFormat="1" ht="9" customHeight="1">
      <c r="A36" s="163">
        <v>18</v>
      </c>
      <c r="B36" s="222" t="s">
        <v>349</v>
      </c>
      <c r="C36" s="148" t="s">
        <v>328</v>
      </c>
      <c r="D36" s="429"/>
      <c r="E36" s="429">
        <v>1</v>
      </c>
      <c r="F36" s="429"/>
      <c r="G36" s="429"/>
      <c r="H36" s="434">
        <f>25*J36-14*SUM(D36:G37)-2</f>
        <v>9</v>
      </c>
      <c r="I36" s="429" t="s">
        <v>9</v>
      </c>
      <c r="J36" s="429">
        <v>1</v>
      </c>
      <c r="K36" s="432"/>
      <c r="L36" s="429"/>
      <c r="M36" s="429"/>
      <c r="N36" s="429"/>
      <c r="O36" s="429"/>
      <c r="P36" s="429"/>
      <c r="Q36" s="427"/>
    </row>
    <row r="37" spans="1:17" s="239" customFormat="1" ht="9" customHeight="1">
      <c r="A37" s="163">
        <v>19</v>
      </c>
      <c r="B37" s="109" t="s">
        <v>325</v>
      </c>
      <c r="C37" s="148" t="s">
        <v>329</v>
      </c>
      <c r="D37" s="430"/>
      <c r="E37" s="430"/>
      <c r="F37" s="431"/>
      <c r="G37" s="431"/>
      <c r="H37" s="434"/>
      <c r="I37" s="431"/>
      <c r="J37" s="431"/>
      <c r="K37" s="433"/>
      <c r="L37" s="431"/>
      <c r="M37" s="431"/>
      <c r="N37" s="431"/>
      <c r="O37" s="431"/>
      <c r="P37" s="431"/>
      <c r="Q37" s="428"/>
    </row>
    <row r="38" spans="1:17" ht="9.75" customHeight="1">
      <c r="A38" s="163">
        <v>20</v>
      </c>
      <c r="B38" s="109" t="s">
        <v>208</v>
      </c>
      <c r="C38" s="148" t="s">
        <v>330</v>
      </c>
      <c r="D38" s="438"/>
      <c r="E38" s="438"/>
      <c r="F38" s="438"/>
      <c r="G38" s="438"/>
      <c r="H38" s="438"/>
      <c r="I38" s="438"/>
      <c r="J38" s="438"/>
      <c r="K38" s="441">
        <v>1</v>
      </c>
      <c r="L38" s="441">
        <v>1</v>
      </c>
      <c r="M38" s="441"/>
      <c r="N38" s="441"/>
      <c r="O38" s="434">
        <f>25*Q38-14*SUM(K38:N39)-2</f>
        <v>45</v>
      </c>
      <c r="P38" s="441" t="s">
        <v>9</v>
      </c>
      <c r="Q38" s="453">
        <v>3</v>
      </c>
    </row>
    <row r="39" spans="1:17" ht="17.25" customHeight="1">
      <c r="A39" s="163">
        <v>21</v>
      </c>
      <c r="B39" s="109" t="s">
        <v>383</v>
      </c>
      <c r="C39" s="148" t="s">
        <v>331</v>
      </c>
      <c r="D39" s="438"/>
      <c r="E39" s="438"/>
      <c r="F39" s="438"/>
      <c r="G39" s="438"/>
      <c r="H39" s="438"/>
      <c r="I39" s="438"/>
      <c r="J39" s="438"/>
      <c r="K39" s="441"/>
      <c r="L39" s="441"/>
      <c r="M39" s="441"/>
      <c r="N39" s="441"/>
      <c r="O39" s="434"/>
      <c r="P39" s="441"/>
      <c r="Q39" s="453"/>
    </row>
    <row r="40" spans="1:17" ht="11.25" customHeight="1">
      <c r="A40" s="442" t="s">
        <v>23</v>
      </c>
      <c r="B40" s="441"/>
      <c r="C40" s="441"/>
      <c r="D40" s="162">
        <f>SUM(D34:D39)</f>
        <v>2</v>
      </c>
      <c r="E40" s="162">
        <f>SUM(E34:E39)</f>
        <v>2</v>
      </c>
      <c r="F40" s="162"/>
      <c r="G40" s="162"/>
      <c r="H40" s="441">
        <f>SUM(H34:H39)</f>
        <v>65</v>
      </c>
      <c r="I40" s="441" t="s">
        <v>241</v>
      </c>
      <c r="J40" s="445">
        <f aca="true" t="shared" si="2" ref="J40:O40">SUM(J34:J39)</f>
        <v>5</v>
      </c>
      <c r="K40" s="162">
        <f t="shared" si="2"/>
        <v>1</v>
      </c>
      <c r="L40" s="162">
        <f t="shared" si="2"/>
        <v>1</v>
      </c>
      <c r="M40" s="148"/>
      <c r="N40" s="148"/>
      <c r="O40" s="425">
        <f t="shared" si="2"/>
        <v>45</v>
      </c>
      <c r="P40" s="441" t="s">
        <v>126</v>
      </c>
      <c r="Q40" s="449">
        <f>SUM(Q34:Q39)</f>
        <v>3</v>
      </c>
    </row>
    <row r="41" spans="1:17" ht="9" customHeight="1" thickBot="1">
      <c r="A41" s="443"/>
      <c r="B41" s="444"/>
      <c r="C41" s="444"/>
      <c r="D41" s="448">
        <f>SUM(D40:G40)</f>
        <v>4</v>
      </c>
      <c r="E41" s="448"/>
      <c r="F41" s="448"/>
      <c r="G41" s="448"/>
      <c r="H41" s="444"/>
      <c r="I41" s="444"/>
      <c r="J41" s="440"/>
      <c r="K41" s="448">
        <f>SUM(K40:N40)</f>
        <v>2</v>
      </c>
      <c r="L41" s="448"/>
      <c r="M41" s="448"/>
      <c r="N41" s="448"/>
      <c r="O41" s="426"/>
      <c r="P41" s="444"/>
      <c r="Q41" s="450"/>
    </row>
    <row r="42" ht="12" customHeight="1" thickBot="1">
      <c r="B42" s="33"/>
    </row>
    <row r="43" spans="1:17" ht="12.75" customHeight="1">
      <c r="A43" s="13"/>
      <c r="B43" s="32" t="s">
        <v>25</v>
      </c>
      <c r="C43" s="2"/>
      <c r="D43" s="164">
        <f>D28+D40</f>
        <v>14</v>
      </c>
      <c r="E43" s="165">
        <f>E28+E40</f>
        <v>6</v>
      </c>
      <c r="F43" s="165">
        <f>F28+F40</f>
        <v>5</v>
      </c>
      <c r="G43" s="165">
        <f>G28+G40</f>
        <v>1</v>
      </c>
      <c r="H43" s="461">
        <f>H28+H40</f>
        <v>370</v>
      </c>
      <c r="I43" s="452" t="s">
        <v>335</v>
      </c>
      <c r="J43" s="452">
        <f aca="true" t="shared" si="3" ref="J43:O43">J28+J40</f>
        <v>30</v>
      </c>
      <c r="K43" s="165">
        <f t="shared" si="3"/>
        <v>13</v>
      </c>
      <c r="L43" s="165">
        <f t="shared" si="3"/>
        <v>5</v>
      </c>
      <c r="M43" s="165">
        <f t="shared" si="3"/>
        <v>3</v>
      </c>
      <c r="N43" s="165">
        <f t="shared" si="3"/>
        <v>5</v>
      </c>
      <c r="O43" s="456">
        <f t="shared" si="3"/>
        <v>276</v>
      </c>
      <c r="P43" s="452" t="s">
        <v>260</v>
      </c>
      <c r="Q43" s="454">
        <f>Q28+Q40</f>
        <v>30</v>
      </c>
    </row>
    <row r="44" spans="1:17" ht="12.75" customHeight="1" thickBot="1">
      <c r="A44" s="13"/>
      <c r="B44" s="32" t="s">
        <v>280</v>
      </c>
      <c r="C44" s="2"/>
      <c r="D44" s="439">
        <f>SUM(D43:G43)</f>
        <v>26</v>
      </c>
      <c r="E44" s="440"/>
      <c r="F44" s="440"/>
      <c r="G44" s="440"/>
      <c r="H44" s="457"/>
      <c r="I44" s="440"/>
      <c r="J44" s="440"/>
      <c r="K44" s="440">
        <f>SUM(K43:N43)</f>
        <v>26</v>
      </c>
      <c r="L44" s="440"/>
      <c r="M44" s="440"/>
      <c r="N44" s="440"/>
      <c r="O44" s="457"/>
      <c r="P44" s="440"/>
      <c r="Q44" s="450"/>
    </row>
    <row r="45" spans="1:17" ht="6.75" customHeight="1">
      <c r="A45" s="13"/>
      <c r="B45" s="32"/>
      <c r="C45" s="2"/>
      <c r="D45" s="234"/>
      <c r="E45" s="234"/>
      <c r="F45" s="234"/>
      <c r="G45" s="234"/>
      <c r="H45" s="235"/>
      <c r="I45" s="234"/>
      <c r="J45" s="234"/>
      <c r="K45" s="234"/>
      <c r="L45" s="234"/>
      <c r="M45" s="234"/>
      <c r="N45" s="234"/>
      <c r="O45" s="235"/>
      <c r="P45" s="234"/>
      <c r="Q45" s="234"/>
    </row>
    <row r="46" spans="1:17" ht="12.75" customHeight="1">
      <c r="A46" s="55">
        <v>22</v>
      </c>
      <c r="B46" s="237" t="s">
        <v>348</v>
      </c>
      <c r="C46" s="76"/>
      <c r="D46" s="162"/>
      <c r="E46" s="162"/>
      <c r="F46" s="162"/>
      <c r="G46" s="162"/>
      <c r="H46" s="236"/>
      <c r="I46" s="162"/>
      <c r="J46" s="162"/>
      <c r="K46" s="162"/>
      <c r="L46" s="162"/>
      <c r="M46" s="162"/>
      <c r="N46" s="162"/>
      <c r="O46" s="236"/>
      <c r="P46" s="458" t="s">
        <v>324</v>
      </c>
      <c r="Q46" s="459"/>
    </row>
    <row r="47" spans="1:17" ht="15.75" customHeight="1">
      <c r="A47" s="269"/>
      <c r="B47" s="13"/>
      <c r="C47" s="13"/>
      <c r="D47" s="31"/>
      <c r="E47" s="31"/>
      <c r="F47" s="31"/>
      <c r="G47" s="31"/>
      <c r="H47" s="31"/>
      <c r="I47" s="31"/>
      <c r="J47" s="31"/>
      <c r="K47" s="31"/>
      <c r="L47" s="31"/>
      <c r="M47" s="31"/>
      <c r="N47" s="31"/>
      <c r="O47" s="31"/>
      <c r="P47" s="31"/>
      <c r="Q47" s="31"/>
    </row>
    <row r="48" spans="1:17" ht="12.75">
      <c r="A48" s="64"/>
      <c r="B48" s="311" t="s">
        <v>374</v>
      </c>
      <c r="C48" s="1"/>
      <c r="D48" s="460" t="s">
        <v>135</v>
      </c>
      <c r="E48" s="460"/>
      <c r="F48" s="460"/>
      <c r="G48" s="460"/>
      <c r="H48" s="460"/>
      <c r="I48" s="1"/>
      <c r="J48" s="1"/>
      <c r="K48" s="64" t="s">
        <v>136</v>
      </c>
      <c r="L48" s="1"/>
      <c r="M48" s="1"/>
      <c r="N48" s="1"/>
      <c r="O48" s="1"/>
      <c r="P48" s="1"/>
      <c r="Q48" s="1"/>
    </row>
    <row r="49" spans="1:17" ht="12.75">
      <c r="A49" s="1"/>
      <c r="B49" s="312" t="s">
        <v>375</v>
      </c>
      <c r="C49" s="382" t="s">
        <v>225</v>
      </c>
      <c r="D49" s="382"/>
      <c r="E49" s="382"/>
      <c r="F49" s="382"/>
      <c r="G49" s="382"/>
      <c r="H49" s="382"/>
      <c r="I49" s="382"/>
      <c r="J49" s="382" t="s">
        <v>137</v>
      </c>
      <c r="K49" s="382"/>
      <c r="L49" s="382"/>
      <c r="M49" s="382"/>
      <c r="N49" s="382"/>
      <c r="O49" s="382"/>
      <c r="P49" s="382"/>
      <c r="Q49" s="382"/>
    </row>
    <row r="50" spans="1:17" ht="12.75">
      <c r="A50" s="1"/>
      <c r="B50" s="7"/>
      <c r="C50" s="7"/>
      <c r="D50" s="7"/>
      <c r="E50" s="7"/>
      <c r="F50" s="7"/>
      <c r="G50" s="7"/>
      <c r="H50" s="7"/>
      <c r="I50" s="7"/>
      <c r="J50" s="7"/>
      <c r="K50" s="7"/>
      <c r="L50" s="7"/>
      <c r="M50" s="7"/>
      <c r="N50" s="7"/>
      <c r="O50" s="7"/>
      <c r="P50" s="7"/>
      <c r="Q50" s="7"/>
    </row>
    <row r="51" spans="1:17" ht="12.75">
      <c r="A51" s="1"/>
      <c r="B51" s="1"/>
      <c r="C51" s="455" t="s">
        <v>138</v>
      </c>
      <c r="D51" s="455"/>
      <c r="E51" s="455"/>
      <c r="F51" s="455"/>
      <c r="G51" s="455"/>
      <c r="H51" s="455"/>
      <c r="I51" s="455"/>
      <c r="J51" s="455"/>
      <c r="K51" s="65"/>
      <c r="L51" s="65"/>
      <c r="M51" s="65"/>
      <c r="N51" s="65"/>
      <c r="O51" s="65"/>
      <c r="P51" s="65"/>
      <c r="Q51" s="65"/>
    </row>
    <row r="52" spans="1:17" ht="12.75">
      <c r="A52" s="1"/>
      <c r="B52" s="1"/>
      <c r="C52" s="382" t="s">
        <v>177</v>
      </c>
      <c r="D52" s="382"/>
      <c r="E52" s="382"/>
      <c r="F52" s="382"/>
      <c r="G52" s="382"/>
      <c r="H52" s="382"/>
      <c r="I52" s="382"/>
      <c r="J52" s="382"/>
      <c r="K52" s="1"/>
      <c r="L52" s="1"/>
      <c r="M52" s="1"/>
      <c r="N52" s="1"/>
      <c r="O52" s="1"/>
      <c r="P52" s="1"/>
      <c r="Q52" s="1"/>
    </row>
  </sheetData>
  <sheetProtection/>
  <mergeCells count="122">
    <mergeCell ref="C51:J51"/>
    <mergeCell ref="C49:I49"/>
    <mergeCell ref="J49:Q49"/>
    <mergeCell ref="P43:P44"/>
    <mergeCell ref="O43:O44"/>
    <mergeCell ref="I43:I44"/>
    <mergeCell ref="K44:N44"/>
    <mergeCell ref="P46:Q46"/>
    <mergeCell ref="D48:H48"/>
    <mergeCell ref="H43:H44"/>
    <mergeCell ref="H40:H41"/>
    <mergeCell ref="I40:I41"/>
    <mergeCell ref="Q38:Q39"/>
    <mergeCell ref="P38:P39"/>
    <mergeCell ref="Q43:Q44"/>
    <mergeCell ref="Q40:Q41"/>
    <mergeCell ref="K41:N41"/>
    <mergeCell ref="A1:C1"/>
    <mergeCell ref="A2:C2"/>
    <mergeCell ref="A3:P3"/>
    <mergeCell ref="A8:F8"/>
    <mergeCell ref="A6:F6"/>
    <mergeCell ref="A7:F7"/>
    <mergeCell ref="D10:J10"/>
    <mergeCell ref="K10:Q10"/>
    <mergeCell ref="D11:D12"/>
    <mergeCell ref="E11:E12"/>
    <mergeCell ref="O34:O35"/>
    <mergeCell ref="L34:L35"/>
    <mergeCell ref="P11:P12"/>
    <mergeCell ref="O28:O29"/>
    <mergeCell ref="P28:P29"/>
    <mergeCell ref="Q11:Q12"/>
    <mergeCell ref="M11:M12"/>
    <mergeCell ref="A4:F4"/>
    <mergeCell ref="A5:F5"/>
    <mergeCell ref="A9:Q9"/>
    <mergeCell ref="A10:A12"/>
    <mergeCell ref="B10:B12"/>
    <mergeCell ref="C10:C12"/>
    <mergeCell ref="O11:O12"/>
    <mergeCell ref="N11:N12"/>
    <mergeCell ref="H11:H12"/>
    <mergeCell ref="D29:G29"/>
    <mergeCell ref="F11:F12"/>
    <mergeCell ref="Q28:Q29"/>
    <mergeCell ref="K27:O27"/>
    <mergeCell ref="I11:I12"/>
    <mergeCell ref="J11:J12"/>
    <mergeCell ref="K11:K12"/>
    <mergeCell ref="C52:J52"/>
    <mergeCell ref="A40:C41"/>
    <mergeCell ref="J40:J41"/>
    <mergeCell ref="D41:G41"/>
    <mergeCell ref="E38:E39"/>
    <mergeCell ref="L11:L12"/>
    <mergeCell ref="G11:G12"/>
    <mergeCell ref="J43:J44"/>
    <mergeCell ref="I38:I39"/>
    <mergeCell ref="J38:J39"/>
    <mergeCell ref="N34:N35"/>
    <mergeCell ref="A28:C29"/>
    <mergeCell ref="H28:H29"/>
    <mergeCell ref="I28:I29"/>
    <mergeCell ref="J28:J29"/>
    <mergeCell ref="K29:N29"/>
    <mergeCell ref="G34:G35"/>
    <mergeCell ref="H34:H35"/>
    <mergeCell ref="I34:I35"/>
    <mergeCell ref="M34:M35"/>
    <mergeCell ref="J34:J35"/>
    <mergeCell ref="G38:G39"/>
    <mergeCell ref="H38:H39"/>
    <mergeCell ref="K38:K39"/>
    <mergeCell ref="L38:L39"/>
    <mergeCell ref="K31:Q31"/>
    <mergeCell ref="H32:H33"/>
    <mergeCell ref="J32:J33"/>
    <mergeCell ref="O32:O33"/>
    <mergeCell ref="Q32:Q33"/>
    <mergeCell ref="D44:G44"/>
    <mergeCell ref="D38:D39"/>
    <mergeCell ref="M38:M39"/>
    <mergeCell ref="N38:N39"/>
    <mergeCell ref="F38:F39"/>
    <mergeCell ref="A31:A33"/>
    <mergeCell ref="K32:K33"/>
    <mergeCell ref="M32:M33"/>
    <mergeCell ref="K34:K35"/>
    <mergeCell ref="F34:F35"/>
    <mergeCell ref="P34:P35"/>
    <mergeCell ref="N32:N33"/>
    <mergeCell ref="F32:F33"/>
    <mergeCell ref="G32:G33"/>
    <mergeCell ref="L32:L33"/>
    <mergeCell ref="Q34:Q35"/>
    <mergeCell ref="B31:B33"/>
    <mergeCell ref="C31:C33"/>
    <mergeCell ref="D34:D35"/>
    <mergeCell ref="E34:E35"/>
    <mergeCell ref="P32:P33"/>
    <mergeCell ref="D31:J31"/>
    <mergeCell ref="D32:D33"/>
    <mergeCell ref="E32:E33"/>
    <mergeCell ref="I32:I33"/>
    <mergeCell ref="D36:D37"/>
    <mergeCell ref="F36:F37"/>
    <mergeCell ref="G36:G37"/>
    <mergeCell ref="I36:I37"/>
    <mergeCell ref="J36:J37"/>
    <mergeCell ref="K36:K37"/>
    <mergeCell ref="H36:H37"/>
    <mergeCell ref="O40:O41"/>
    <mergeCell ref="Q36:Q37"/>
    <mergeCell ref="E36:E37"/>
    <mergeCell ref="L36:L37"/>
    <mergeCell ref="M36:M37"/>
    <mergeCell ref="N36:N37"/>
    <mergeCell ref="O36:O37"/>
    <mergeCell ref="P36:P37"/>
    <mergeCell ref="O38:O39"/>
    <mergeCell ref="P40:P41"/>
  </mergeCells>
  <printOptions/>
  <pageMargins left="0.4724409448818898" right="0.4724409448818898" top="0.4724409448818898" bottom="0.4724409448818898" header="0.5118110236220472" footer="0.5118110236220472"/>
  <pageSetup horizontalDpi="600" verticalDpi="600" orientation="portrait" r:id="rId1"/>
  <headerFooter alignWithMargins="0">
    <oddFooter>&amp;R5/7</oddFooter>
  </headerFooter>
</worksheet>
</file>

<file path=xl/worksheets/sheet6.xml><?xml version="1.0" encoding="utf-8"?>
<worksheet xmlns="http://schemas.openxmlformats.org/spreadsheetml/2006/main" xmlns:r="http://schemas.openxmlformats.org/officeDocument/2006/relationships">
  <dimension ref="A1:AW51"/>
  <sheetViews>
    <sheetView zoomScale="130" zoomScaleNormal="130" zoomScalePageLayoutView="0" workbookViewId="0" topLeftCell="A16">
      <selection activeCell="K33" sqref="K33"/>
    </sheetView>
  </sheetViews>
  <sheetFormatPr defaultColWidth="9.140625" defaultRowHeight="12.75"/>
  <cols>
    <col min="1" max="1" width="1.1484375" style="30" customWidth="1"/>
    <col min="2" max="2" width="5.28125" style="30" customWidth="1"/>
    <col min="3" max="3" width="24.00390625" style="30" customWidth="1"/>
    <col min="4" max="4" width="8.421875" style="30" customWidth="1"/>
    <col min="5" max="5" width="7.00390625" style="30" bestFit="1" customWidth="1"/>
    <col min="6" max="6" width="8.57421875" style="30" customWidth="1"/>
    <col min="7" max="7" width="7.140625" style="30" customWidth="1"/>
    <col min="8" max="8" width="7.00390625" style="30" customWidth="1"/>
    <col min="9" max="9" width="9.00390625" style="30" customWidth="1"/>
    <col min="10" max="10" width="8.00390625" style="30" customWidth="1"/>
    <col min="11" max="16384" width="9.140625" style="30" customWidth="1"/>
  </cols>
  <sheetData>
    <row r="1" spans="3:5" ht="11.25">
      <c r="C1" s="23" t="s">
        <v>66</v>
      </c>
      <c r="D1" s="23"/>
      <c r="E1" s="23"/>
    </row>
    <row r="2" spans="3:5" ht="11.25">
      <c r="C2" s="23" t="s">
        <v>74</v>
      </c>
      <c r="D2" s="23"/>
      <c r="E2" s="23"/>
    </row>
    <row r="3" spans="3:10" ht="11.25">
      <c r="C3" s="23" t="s">
        <v>21</v>
      </c>
      <c r="D3" s="23"/>
      <c r="E3" s="23"/>
      <c r="F3" s="23"/>
      <c r="G3" s="23"/>
      <c r="H3" s="23"/>
      <c r="I3" s="23"/>
      <c r="J3" s="7"/>
    </row>
    <row r="4" spans="3:49" ht="11.25">
      <c r="C4" s="68" t="s">
        <v>70</v>
      </c>
      <c r="D4" s="68"/>
      <c r="E4" s="68"/>
      <c r="F4" s="68"/>
      <c r="H4" s="17"/>
      <c r="I4" s="44"/>
      <c r="J4" s="44"/>
      <c r="K4" s="17"/>
      <c r="L4" s="17"/>
      <c r="M4" s="17"/>
      <c r="N4" s="17"/>
      <c r="O4" s="17"/>
      <c r="P4" s="19"/>
      <c r="Q4" s="19"/>
      <c r="R4" s="19"/>
      <c r="S4" s="19"/>
      <c r="T4" s="19"/>
      <c r="U4" s="19"/>
      <c r="V4" s="19"/>
      <c r="W4" s="19"/>
      <c r="X4" s="19"/>
      <c r="Y4" s="19"/>
      <c r="Z4" s="19"/>
      <c r="AA4" s="19"/>
      <c r="AB4" s="19"/>
      <c r="AC4" s="19"/>
      <c r="AD4" s="19"/>
      <c r="AE4" s="19"/>
      <c r="AF4" s="19"/>
      <c r="AG4" s="19"/>
      <c r="AH4" s="19"/>
      <c r="AI4" s="19"/>
      <c r="AJ4" s="17"/>
      <c r="AK4" s="17"/>
      <c r="AL4" s="17"/>
      <c r="AM4" s="17"/>
      <c r="AN4" s="17"/>
      <c r="AO4" s="17"/>
      <c r="AP4" s="17"/>
      <c r="AQ4" s="17"/>
      <c r="AR4" s="17"/>
      <c r="AS4" s="17"/>
      <c r="AT4" s="19"/>
      <c r="AU4" s="19"/>
      <c r="AV4" s="20"/>
      <c r="AW4" s="20"/>
    </row>
    <row r="5" spans="3:11" ht="11.25">
      <c r="C5" s="23" t="s">
        <v>71</v>
      </c>
      <c r="D5" s="23"/>
      <c r="E5" s="23"/>
      <c r="F5" s="23"/>
      <c r="H5" s="25"/>
      <c r="K5" s="46"/>
    </row>
    <row r="6" spans="3:11" ht="11.25">
      <c r="C6" s="23" t="s">
        <v>72</v>
      </c>
      <c r="D6" s="23"/>
      <c r="E6" s="23"/>
      <c r="F6" s="23"/>
      <c r="H6" s="7"/>
      <c r="I6" s="7"/>
      <c r="J6" s="15"/>
      <c r="K6" s="46"/>
    </row>
    <row r="7" spans="3:11" ht="11.25">
      <c r="C7" s="23" t="s">
        <v>73</v>
      </c>
      <c r="D7" s="23"/>
      <c r="E7" s="23"/>
      <c r="F7" s="23"/>
      <c r="H7" s="46"/>
      <c r="I7" s="46"/>
      <c r="J7" s="46"/>
      <c r="K7" s="46"/>
    </row>
    <row r="8" spans="3:11" ht="11.25">
      <c r="C8" s="68" t="s">
        <v>364</v>
      </c>
      <c r="D8" s="68"/>
      <c r="E8" s="68"/>
      <c r="F8" s="68"/>
      <c r="H8" s="17"/>
      <c r="I8" s="17"/>
      <c r="J8" s="17"/>
      <c r="K8" s="17"/>
    </row>
    <row r="9" ht="15" customHeight="1" thickBot="1"/>
    <row r="10" spans="1:9" ht="30" customHeight="1">
      <c r="A10" s="1"/>
      <c r="C10" s="196" t="s">
        <v>64</v>
      </c>
      <c r="D10" s="462" t="s">
        <v>251</v>
      </c>
      <c r="E10" s="463"/>
      <c r="F10" s="462" t="s">
        <v>250</v>
      </c>
      <c r="G10" s="464"/>
      <c r="H10" s="462" t="s">
        <v>175</v>
      </c>
      <c r="I10" s="465"/>
    </row>
    <row r="11" spans="1:9" ht="15" customHeight="1">
      <c r="A11" s="1"/>
      <c r="C11" s="166" t="s">
        <v>62</v>
      </c>
      <c r="D11" s="76" t="s">
        <v>0</v>
      </c>
      <c r="E11" s="76" t="s">
        <v>1</v>
      </c>
      <c r="F11" s="54" t="s">
        <v>0</v>
      </c>
      <c r="G11" s="54" t="s">
        <v>1</v>
      </c>
      <c r="H11" s="76" t="s">
        <v>0</v>
      </c>
      <c r="I11" s="8" t="s">
        <v>1</v>
      </c>
    </row>
    <row r="12" spans="1:9" ht="15" customHeight="1">
      <c r="A12" s="1"/>
      <c r="C12" s="78" t="s">
        <v>2</v>
      </c>
      <c r="D12" s="76">
        <v>14</v>
      </c>
      <c r="E12" s="76">
        <v>14</v>
      </c>
      <c r="F12" s="54"/>
      <c r="G12" s="54"/>
      <c r="H12" s="76">
        <v>26</v>
      </c>
      <c r="I12" s="8">
        <v>26</v>
      </c>
    </row>
    <row r="13" spans="1:9" ht="15" customHeight="1">
      <c r="A13" s="1"/>
      <c r="C13" s="78" t="s">
        <v>3</v>
      </c>
      <c r="D13" s="76">
        <v>14</v>
      </c>
      <c r="E13" s="76">
        <v>14</v>
      </c>
      <c r="F13" s="54"/>
      <c r="G13" s="54">
        <v>90</v>
      </c>
      <c r="H13" s="76">
        <v>26</v>
      </c>
      <c r="I13" s="8">
        <v>26</v>
      </c>
    </row>
    <row r="14" spans="1:9" ht="15" customHeight="1">
      <c r="A14" s="1"/>
      <c r="C14" s="78" t="s">
        <v>4</v>
      </c>
      <c r="D14" s="76">
        <v>14</v>
      </c>
      <c r="E14" s="76">
        <v>14</v>
      </c>
      <c r="F14" s="54"/>
      <c r="G14" s="54">
        <v>90</v>
      </c>
      <c r="H14" s="76">
        <v>26</v>
      </c>
      <c r="I14" s="8">
        <v>26</v>
      </c>
    </row>
    <row r="15" spans="1:9" ht="15" customHeight="1" thickBot="1">
      <c r="A15" s="1"/>
      <c r="C15" s="118" t="s">
        <v>63</v>
      </c>
      <c r="D15" s="119">
        <v>14</v>
      </c>
      <c r="E15" s="119">
        <v>14</v>
      </c>
      <c r="F15" s="167"/>
      <c r="G15" s="167">
        <v>60</v>
      </c>
      <c r="H15" s="119">
        <v>26</v>
      </c>
      <c r="I15" s="168">
        <v>26</v>
      </c>
    </row>
    <row r="16" spans="2:3" ht="17.25" customHeight="1">
      <c r="B16" s="169" t="s">
        <v>65</v>
      </c>
      <c r="C16" s="169"/>
    </row>
    <row r="17" spans="2:12" s="1" customFormat="1" ht="15.75" customHeight="1">
      <c r="B17" s="466" t="s">
        <v>176</v>
      </c>
      <c r="C17" s="467"/>
      <c r="D17" s="467"/>
      <c r="E17" s="467"/>
      <c r="F17" s="467"/>
      <c r="G17" s="467"/>
      <c r="H17" s="467"/>
      <c r="I17" s="467"/>
      <c r="J17" s="467"/>
      <c r="K17" s="3"/>
      <c r="L17" s="3"/>
    </row>
    <row r="18" spans="2:10" ht="15.75" customHeight="1">
      <c r="B18" s="197" t="s">
        <v>41</v>
      </c>
      <c r="C18" s="197"/>
      <c r="D18" s="197"/>
      <c r="E18" s="197"/>
      <c r="F18" s="197"/>
      <c r="G18" s="197"/>
      <c r="H18" s="197"/>
      <c r="I18" s="197"/>
      <c r="J18" s="197"/>
    </row>
    <row r="19" ht="8.25" customHeight="1" thickBot="1"/>
    <row r="20" spans="2:10" ht="14.25" customHeight="1">
      <c r="B20" s="468" t="s">
        <v>15</v>
      </c>
      <c r="C20" s="470" t="s">
        <v>42</v>
      </c>
      <c r="D20" s="472" t="s">
        <v>49</v>
      </c>
      <c r="E20" s="210" t="s">
        <v>35</v>
      </c>
      <c r="F20" s="210" t="s">
        <v>35</v>
      </c>
      <c r="G20" s="474" t="s">
        <v>201</v>
      </c>
      <c r="H20" s="474"/>
      <c r="I20" s="474" t="s">
        <v>199</v>
      </c>
      <c r="J20" s="476" t="s">
        <v>200</v>
      </c>
    </row>
    <row r="21" spans="2:10" ht="20.25" customHeight="1">
      <c r="B21" s="469"/>
      <c r="C21" s="471"/>
      <c r="D21" s="473"/>
      <c r="E21" s="208" t="s">
        <v>36</v>
      </c>
      <c r="F21" s="208" t="s">
        <v>36</v>
      </c>
      <c r="G21" s="475"/>
      <c r="H21" s="475"/>
      <c r="I21" s="475"/>
      <c r="J21" s="477"/>
    </row>
    <row r="22" spans="2:10" ht="11.25">
      <c r="B22" s="478">
        <v>1</v>
      </c>
      <c r="C22" s="171" t="s">
        <v>34</v>
      </c>
      <c r="D22" s="57">
        <f>Optionalitate_facultative!R62</f>
        <v>2788.0000000000005</v>
      </c>
      <c r="E22" s="479">
        <f>D22/D25</f>
        <v>0.8845177664974619</v>
      </c>
      <c r="F22" s="480" t="s">
        <v>202</v>
      </c>
      <c r="G22" s="480">
        <f>Optionalitate_facultative!T62</f>
        <v>211</v>
      </c>
      <c r="H22" s="480"/>
      <c r="I22" s="481">
        <f>G22/240</f>
        <v>0.8791666666666667</v>
      </c>
      <c r="J22" s="482" t="s">
        <v>202</v>
      </c>
    </row>
    <row r="23" spans="2:10" ht="11.25">
      <c r="B23" s="478"/>
      <c r="C23" s="171" t="s">
        <v>307</v>
      </c>
      <c r="D23" s="57">
        <v>240</v>
      </c>
      <c r="E23" s="479"/>
      <c r="F23" s="480"/>
      <c r="G23" s="480"/>
      <c r="H23" s="480"/>
      <c r="I23" s="481"/>
      <c r="J23" s="482"/>
    </row>
    <row r="24" spans="2:10" ht="15" customHeight="1">
      <c r="B24" s="211">
        <v>2</v>
      </c>
      <c r="C24" s="171" t="s">
        <v>43</v>
      </c>
      <c r="D24" s="57">
        <f>Optionalitate_facultative!R73</f>
        <v>364</v>
      </c>
      <c r="E24" s="212">
        <f>D24/D25</f>
        <v>0.11548223350253806</v>
      </c>
      <c r="F24" s="213" t="s">
        <v>203</v>
      </c>
      <c r="G24" s="480">
        <f>Optionalitate_facultative!T73</f>
        <v>29</v>
      </c>
      <c r="H24" s="480"/>
      <c r="I24" s="214">
        <f>G24/G25</f>
        <v>0.12083333333333333</v>
      </c>
      <c r="J24" s="209" t="s">
        <v>203</v>
      </c>
    </row>
    <row r="25" spans="2:10" ht="15.75" customHeight="1">
      <c r="B25" s="211"/>
      <c r="C25" s="172" t="s">
        <v>45</v>
      </c>
      <c r="D25" s="117">
        <f>SUM(D22:D24)-D23</f>
        <v>3152.0000000000005</v>
      </c>
      <c r="E25" s="212">
        <f>SUM(E22:E24)</f>
        <v>1</v>
      </c>
      <c r="F25" s="213">
        <v>100</v>
      </c>
      <c r="G25" s="483">
        <f>SUM(G22:H24)</f>
        <v>240</v>
      </c>
      <c r="H25" s="483"/>
      <c r="I25" s="214">
        <f>SUM(I22:I24)</f>
        <v>1</v>
      </c>
      <c r="J25" s="209">
        <v>100</v>
      </c>
    </row>
    <row r="26" spans="2:10" ht="15.75" customHeight="1" thickBot="1">
      <c r="B26" s="173">
        <v>3</v>
      </c>
      <c r="C26" s="174" t="s">
        <v>38</v>
      </c>
      <c r="D26" s="175">
        <f>Optionalitate_facultative!P92</f>
        <v>574</v>
      </c>
      <c r="E26" s="176">
        <f>D26/D25</f>
        <v>0.18210659898477155</v>
      </c>
      <c r="F26" s="215" t="s">
        <v>203</v>
      </c>
      <c r="G26" s="484">
        <f>Optionalitate_facultative!R92</f>
        <v>23</v>
      </c>
      <c r="H26" s="484"/>
      <c r="I26" s="177">
        <f>G26/G25</f>
        <v>0.09583333333333334</v>
      </c>
      <c r="J26" s="224" t="s">
        <v>204</v>
      </c>
    </row>
    <row r="27" spans="2:6" ht="15.75" customHeight="1" thickBot="1">
      <c r="B27" s="178"/>
      <c r="C27" s="179"/>
      <c r="D27" s="71"/>
      <c r="E27" s="180"/>
      <c r="F27" s="41"/>
    </row>
    <row r="28" spans="2:9" ht="11.25">
      <c r="B28" s="468" t="s">
        <v>15</v>
      </c>
      <c r="C28" s="470" t="s">
        <v>42</v>
      </c>
      <c r="D28" s="472" t="s">
        <v>49</v>
      </c>
      <c r="E28" s="280" t="s">
        <v>35</v>
      </c>
      <c r="F28" s="280" t="s">
        <v>35</v>
      </c>
      <c r="G28" s="485" t="s">
        <v>46</v>
      </c>
      <c r="H28" s="485"/>
      <c r="I28" s="356" t="s">
        <v>17</v>
      </c>
    </row>
    <row r="29" spans="2:9" ht="20.25" customHeight="1">
      <c r="B29" s="469"/>
      <c r="C29" s="471"/>
      <c r="D29" s="473"/>
      <c r="E29" s="232" t="s">
        <v>36</v>
      </c>
      <c r="F29" s="232" t="s">
        <v>37</v>
      </c>
      <c r="G29" s="281" t="s">
        <v>47</v>
      </c>
      <c r="H29" s="281" t="s">
        <v>48</v>
      </c>
      <c r="I29" s="347"/>
    </row>
    <row r="30" spans="2:10" ht="14.25" customHeight="1">
      <c r="B30" s="211">
        <v>1</v>
      </c>
      <c r="C30" s="315" t="s">
        <v>18</v>
      </c>
      <c r="D30" s="316">
        <f>'verificare discipline'!R51</f>
        <v>560</v>
      </c>
      <c r="E30" s="317">
        <f>D30/D$34</f>
        <v>0.17766497461928935</v>
      </c>
      <c r="F30" s="318" t="s">
        <v>127</v>
      </c>
      <c r="G30" s="54">
        <f>'verificare discipline'!S51</f>
        <v>294</v>
      </c>
      <c r="H30" s="54">
        <f>D30-G30</f>
        <v>266</v>
      </c>
      <c r="I30" s="8">
        <f>'verificare discipline'!T51</f>
        <v>48</v>
      </c>
      <c r="J30" s="183"/>
    </row>
    <row r="31" spans="2:10" ht="15" customHeight="1">
      <c r="B31" s="211">
        <v>2</v>
      </c>
      <c r="C31" s="171" t="s">
        <v>39</v>
      </c>
      <c r="D31" s="170">
        <f>'verificare discipline'!R38</f>
        <v>1279.9999999999998</v>
      </c>
      <c r="E31" s="223">
        <f>D31/D$34</f>
        <v>0.4060913705583756</v>
      </c>
      <c r="F31" s="182" t="s">
        <v>128</v>
      </c>
      <c r="G31" s="54">
        <f>'verificare discipline'!S38</f>
        <v>658</v>
      </c>
      <c r="H31" s="54">
        <f>D31-G31</f>
        <v>621.9999999999998</v>
      </c>
      <c r="I31" s="8">
        <f>'verificare discipline'!T38</f>
        <v>94</v>
      </c>
      <c r="J31" s="183"/>
    </row>
    <row r="32" spans="2:10" ht="15" customHeight="1">
      <c r="B32" s="211">
        <v>3</v>
      </c>
      <c r="C32" s="171" t="s">
        <v>20</v>
      </c>
      <c r="D32" s="170">
        <f>'verificare discipline'!R73</f>
        <v>1088</v>
      </c>
      <c r="E32" s="181">
        <f>D32/D$34</f>
        <v>0.34517766497461927</v>
      </c>
      <c r="F32" s="182" t="s">
        <v>129</v>
      </c>
      <c r="G32" s="184">
        <f>'verificare discipline'!S73</f>
        <v>490</v>
      </c>
      <c r="H32" s="54">
        <f>D32-G32</f>
        <v>598</v>
      </c>
      <c r="I32" s="8">
        <f>'verificare discipline'!T73</f>
        <v>80</v>
      </c>
      <c r="J32" s="183"/>
    </row>
    <row r="33" spans="2:10" ht="15.75" customHeight="1">
      <c r="B33" s="211">
        <v>4</v>
      </c>
      <c r="C33" s="171" t="s">
        <v>19</v>
      </c>
      <c r="D33" s="170">
        <f>'verificare discipline'!R13</f>
        <v>224</v>
      </c>
      <c r="E33" s="181">
        <f>D33/D$34</f>
        <v>0.07106598984771574</v>
      </c>
      <c r="F33" s="182" t="s">
        <v>130</v>
      </c>
      <c r="G33" s="145">
        <f>'verificare discipline'!S13</f>
        <v>28</v>
      </c>
      <c r="H33" s="145">
        <f>D33-G33</f>
        <v>196</v>
      </c>
      <c r="I33" s="271">
        <f>'verificare discipline'!T13</f>
        <v>18</v>
      </c>
      <c r="J33" s="183"/>
    </row>
    <row r="34" spans="2:10" s="123" customFormat="1" ht="14.25" customHeight="1" thickBot="1">
      <c r="B34" s="272"/>
      <c r="C34" s="273" t="s">
        <v>290</v>
      </c>
      <c r="D34" s="274">
        <f>SUM(D30:D33)</f>
        <v>3152</v>
      </c>
      <c r="E34" s="275">
        <f>D34/D$34</f>
        <v>1</v>
      </c>
      <c r="F34" s="276">
        <v>100</v>
      </c>
      <c r="G34" s="277">
        <f>SUM(G30:G33)</f>
        <v>1470</v>
      </c>
      <c r="H34" s="278">
        <f>SUM(H30:H33)</f>
        <v>1681.9999999999998</v>
      </c>
      <c r="I34" s="279">
        <f>SUM(I30:I33)</f>
        <v>240</v>
      </c>
      <c r="J34" s="30"/>
    </row>
    <row r="35" spans="3:10" ht="13.5" customHeight="1">
      <c r="C35" s="106" t="s">
        <v>315</v>
      </c>
      <c r="D35" s="106"/>
      <c r="E35" s="106"/>
      <c r="F35" s="106"/>
      <c r="G35" s="106"/>
      <c r="H35" s="106"/>
      <c r="I35" s="106"/>
      <c r="J35" s="114"/>
    </row>
    <row r="36" spans="1:10" ht="13.5" customHeight="1">
      <c r="A36" s="106"/>
      <c r="B36" s="114"/>
      <c r="C36" s="267" t="s">
        <v>316</v>
      </c>
      <c r="E36" s="114"/>
      <c r="F36" s="114"/>
      <c r="G36" s="114"/>
      <c r="H36" s="114"/>
      <c r="I36" s="114"/>
      <c r="J36" s="114"/>
    </row>
    <row r="37" spans="1:10" ht="13.5" customHeight="1">
      <c r="A37" s="206"/>
      <c r="B37" s="486" t="s">
        <v>264</v>
      </c>
      <c r="C37" s="486"/>
      <c r="D37" s="486"/>
      <c r="E37" s="486"/>
      <c r="F37" s="486"/>
      <c r="G37" s="486"/>
      <c r="H37" s="486"/>
      <c r="I37" s="486"/>
      <c r="J37" s="486"/>
    </row>
    <row r="38" spans="3:4" ht="13.5" customHeight="1" thickBot="1">
      <c r="C38" s="115" t="s">
        <v>44</v>
      </c>
      <c r="D38" s="116">
        <f>G34/H34</f>
        <v>0.873959571938169</v>
      </c>
    </row>
    <row r="39" spans="2:9" ht="13.5" customHeight="1">
      <c r="B39" s="185" t="s">
        <v>50</v>
      </c>
      <c r="C39" s="207" t="s">
        <v>51</v>
      </c>
      <c r="D39" s="487" t="s">
        <v>61</v>
      </c>
      <c r="E39" s="487"/>
      <c r="F39" s="487"/>
      <c r="G39" s="487"/>
      <c r="H39" s="487" t="s">
        <v>33</v>
      </c>
      <c r="I39" s="488"/>
    </row>
    <row r="40" spans="2:9" ht="13.5" customHeight="1">
      <c r="B40" s="186" t="s">
        <v>52</v>
      </c>
      <c r="C40" s="54" t="s">
        <v>53</v>
      </c>
      <c r="D40" s="54" t="s">
        <v>54</v>
      </c>
      <c r="E40" s="54" t="s">
        <v>55</v>
      </c>
      <c r="F40" s="184" t="s">
        <v>59</v>
      </c>
      <c r="G40" s="184" t="s">
        <v>60</v>
      </c>
      <c r="H40" s="54" t="s">
        <v>50</v>
      </c>
      <c r="I40" s="101" t="s">
        <v>56</v>
      </c>
    </row>
    <row r="41" spans="2:9" ht="13.5" customHeight="1">
      <c r="B41" s="186">
        <v>1</v>
      </c>
      <c r="C41" s="187" t="s">
        <v>57</v>
      </c>
      <c r="D41" s="54">
        <v>10</v>
      </c>
      <c r="E41" s="54">
        <v>10</v>
      </c>
      <c r="F41" s="145">
        <v>10</v>
      </c>
      <c r="G41" s="145">
        <v>9</v>
      </c>
      <c r="H41" s="145">
        <f>SUM(D41:G41)</f>
        <v>39</v>
      </c>
      <c r="I41" s="226">
        <f>H41/H$44</f>
        <v>0.5735294117647058</v>
      </c>
    </row>
    <row r="42" spans="2:9" ht="13.5" customHeight="1">
      <c r="B42" s="186">
        <v>2</v>
      </c>
      <c r="C42" s="187" t="s">
        <v>58</v>
      </c>
      <c r="D42" s="54">
        <v>8</v>
      </c>
      <c r="E42" s="54">
        <v>8</v>
      </c>
      <c r="F42" s="145">
        <v>4</v>
      </c>
      <c r="G42" s="145">
        <v>9</v>
      </c>
      <c r="H42" s="145">
        <f>SUM(D42:G42)</f>
        <v>29</v>
      </c>
      <c r="I42" s="226">
        <f>H42/H$44</f>
        <v>0.4264705882352941</v>
      </c>
    </row>
    <row r="43" spans="2:9" ht="13.5" customHeight="1">
      <c r="B43" s="188">
        <v>3</v>
      </c>
      <c r="C43" s="189" t="s">
        <v>248</v>
      </c>
      <c r="D43" s="190"/>
      <c r="E43" s="190">
        <v>2</v>
      </c>
      <c r="F43" s="228">
        <v>5</v>
      </c>
      <c r="G43" s="228">
        <v>2</v>
      </c>
      <c r="H43" s="145">
        <f>SUM(D43:G43)</f>
        <v>9</v>
      </c>
      <c r="I43" s="229"/>
    </row>
    <row r="44" spans="2:9" ht="13.5" customHeight="1" thickBot="1">
      <c r="B44" s="191"/>
      <c r="C44" s="192" t="s">
        <v>249</v>
      </c>
      <c r="D44" s="119">
        <f>SUM(D41:D42)</f>
        <v>18</v>
      </c>
      <c r="E44" s="119">
        <f>SUM(E41:E42)</f>
        <v>18</v>
      </c>
      <c r="F44" s="230">
        <f>SUM(F41:F42)</f>
        <v>14</v>
      </c>
      <c r="G44" s="230">
        <f>SUM(G41:G42)</f>
        <v>18</v>
      </c>
      <c r="H44" s="230">
        <f>SUM(D44:G44)</f>
        <v>68</v>
      </c>
      <c r="I44" s="231">
        <f>H44/H$44</f>
        <v>1</v>
      </c>
    </row>
    <row r="45" spans="2:6" ht="13.5" customHeight="1">
      <c r="B45" s="206"/>
      <c r="C45" s="40"/>
      <c r="D45" s="41"/>
      <c r="E45" s="41"/>
      <c r="F45" s="225"/>
    </row>
    <row r="46" spans="1:10" ht="12.75" customHeight="1">
      <c r="A46" s="460"/>
      <c r="B46" s="460"/>
      <c r="C46" s="5"/>
      <c r="D46" s="124"/>
      <c r="E46" s="381" t="s">
        <v>135</v>
      </c>
      <c r="F46" s="381"/>
      <c r="G46" s="381"/>
      <c r="H46" s="381"/>
      <c r="I46" s="124"/>
      <c r="J46" s="124"/>
    </row>
    <row r="47" spans="3:10" ht="11.25">
      <c r="C47" s="490" t="s">
        <v>374</v>
      </c>
      <c r="D47" s="490"/>
      <c r="E47" s="383" t="s">
        <v>225</v>
      </c>
      <c r="F47" s="383"/>
      <c r="G47" s="383"/>
      <c r="H47" s="383"/>
      <c r="I47" s="127"/>
      <c r="J47" s="127"/>
    </row>
    <row r="48" spans="1:10" ht="21" customHeight="1">
      <c r="A48" s="1"/>
      <c r="B48" s="1"/>
      <c r="C48" s="489" t="s">
        <v>375</v>
      </c>
      <c r="D48" s="489"/>
      <c r="E48" s="383" t="s">
        <v>136</v>
      </c>
      <c r="F48" s="383"/>
      <c r="G48" s="383"/>
      <c r="H48" s="383"/>
      <c r="I48" s="491" t="s">
        <v>377</v>
      </c>
      <c r="J48" s="491"/>
    </row>
    <row r="49" spans="3:10" ht="26.25" customHeight="1">
      <c r="C49" s="124"/>
      <c r="D49" s="124"/>
      <c r="E49" s="383" t="s">
        <v>137</v>
      </c>
      <c r="F49" s="383"/>
      <c r="G49" s="383"/>
      <c r="H49" s="383"/>
      <c r="I49" s="491" t="s">
        <v>177</v>
      </c>
      <c r="J49" s="491"/>
    </row>
    <row r="50" spans="1:10" s="1" customFormat="1" ht="15" customHeight="1">
      <c r="A50" s="193"/>
      <c r="C50" s="124"/>
      <c r="D50" s="124"/>
      <c r="E50" s="193" t="s">
        <v>376</v>
      </c>
      <c r="F50" s="193"/>
      <c r="G50" s="193"/>
      <c r="H50" s="193"/>
      <c r="I50" s="124"/>
      <c r="J50" s="124"/>
    </row>
    <row r="51" spans="1:10" ht="15.75" customHeight="1">
      <c r="A51" s="194"/>
      <c r="B51" s="195"/>
      <c r="C51" s="124"/>
      <c r="D51" s="124"/>
      <c r="F51" s="127"/>
      <c r="G51" s="127"/>
      <c r="H51" s="127"/>
      <c r="I51" s="127"/>
      <c r="J51" s="127"/>
    </row>
    <row r="57" ht="12" customHeight="1"/>
    <row r="62" ht="12.75" customHeight="1"/>
    <row r="63" ht="13.5" customHeight="1"/>
  </sheetData>
  <sheetProtection/>
  <mergeCells count="36">
    <mergeCell ref="C48:D48"/>
    <mergeCell ref="C47:D47"/>
    <mergeCell ref="I48:J48"/>
    <mergeCell ref="I49:J49"/>
    <mergeCell ref="E48:H48"/>
    <mergeCell ref="E47:H47"/>
    <mergeCell ref="E49:H49"/>
    <mergeCell ref="I28:I29"/>
    <mergeCell ref="B37:J37"/>
    <mergeCell ref="D39:G39"/>
    <mergeCell ref="H39:I39"/>
    <mergeCell ref="A46:B46"/>
    <mergeCell ref="E46:H46"/>
    <mergeCell ref="G24:H24"/>
    <mergeCell ref="G25:H25"/>
    <mergeCell ref="G26:H26"/>
    <mergeCell ref="B28:B29"/>
    <mergeCell ref="C28:C29"/>
    <mergeCell ref="D28:D29"/>
    <mergeCell ref="G28:H28"/>
    <mergeCell ref="B22:B23"/>
    <mergeCell ref="E22:E23"/>
    <mergeCell ref="F22:F23"/>
    <mergeCell ref="G22:H23"/>
    <mergeCell ref="I22:I23"/>
    <mergeCell ref="J22:J23"/>
    <mergeCell ref="D10:E10"/>
    <mergeCell ref="F10:G10"/>
    <mergeCell ref="H10:I10"/>
    <mergeCell ref="B17:J17"/>
    <mergeCell ref="B20:B21"/>
    <mergeCell ref="C20:C21"/>
    <mergeCell ref="D20:D21"/>
    <mergeCell ref="G20:H21"/>
    <mergeCell ref="I20:I21"/>
    <mergeCell ref="J20:J21"/>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E28"/>
  <sheetViews>
    <sheetView zoomScalePageLayoutView="0" workbookViewId="0" topLeftCell="A1">
      <selection activeCell="A20" sqref="A20:B27"/>
    </sheetView>
  </sheetViews>
  <sheetFormatPr defaultColWidth="9.140625" defaultRowHeight="12.75"/>
  <cols>
    <col min="1" max="1" width="46.7109375" style="0" customWidth="1"/>
    <col min="2" max="2" width="44.7109375" style="0" customWidth="1"/>
  </cols>
  <sheetData>
    <row r="1" spans="1:2" ht="12.75">
      <c r="A1" s="376" t="s">
        <v>66</v>
      </c>
      <c r="B1" s="376"/>
    </row>
    <row r="2" spans="1:2" ht="12.75">
      <c r="A2" s="377" t="s">
        <v>74</v>
      </c>
      <c r="B2" s="377"/>
    </row>
    <row r="3" spans="1:18" ht="12.75">
      <c r="A3" s="494" t="s">
        <v>21</v>
      </c>
      <c r="B3" s="494"/>
      <c r="C3" s="26"/>
      <c r="D3" s="26"/>
      <c r="E3" s="26"/>
      <c r="F3" s="26"/>
      <c r="G3" s="26"/>
      <c r="H3" s="26"/>
      <c r="I3" s="26"/>
      <c r="J3" s="26"/>
      <c r="K3" s="26"/>
      <c r="L3" s="26"/>
      <c r="M3" s="26"/>
      <c r="N3" s="26"/>
      <c r="O3" s="26"/>
      <c r="P3" s="26"/>
      <c r="Q3" s="6"/>
      <c r="R3" s="6"/>
    </row>
    <row r="4" spans="2:19" ht="12.75">
      <c r="B4" s="3"/>
      <c r="C4" s="44"/>
      <c r="D4" s="44"/>
      <c r="E4" s="44"/>
      <c r="F4" s="44"/>
      <c r="G4" s="44"/>
      <c r="H4" s="44"/>
      <c r="I4" s="44"/>
      <c r="J4" s="44"/>
      <c r="K4" s="44"/>
      <c r="L4" s="44"/>
      <c r="M4" s="44"/>
      <c r="N4" s="44"/>
      <c r="O4" s="44"/>
      <c r="P4" s="44"/>
      <c r="Q4" s="16"/>
      <c r="R4" s="16"/>
      <c r="S4" s="16"/>
    </row>
    <row r="5" spans="1:57" ht="12.75">
      <c r="A5" s="68" t="s">
        <v>70</v>
      </c>
      <c r="B5" s="68"/>
      <c r="C5" s="68"/>
      <c r="D5" s="68"/>
      <c r="E5" s="68"/>
      <c r="F5" s="17"/>
      <c r="G5" s="17"/>
      <c r="H5" s="45"/>
      <c r="I5" s="45"/>
      <c r="J5" s="45"/>
      <c r="K5" s="17"/>
      <c r="L5" s="17"/>
      <c r="M5" s="17"/>
      <c r="N5" s="17"/>
      <c r="O5" s="17"/>
      <c r="P5" s="17"/>
      <c r="Q5" s="17"/>
      <c r="R5" s="17"/>
      <c r="S5" s="17"/>
      <c r="T5" s="17"/>
      <c r="U5" s="17"/>
      <c r="V5" s="17"/>
      <c r="W5" s="17"/>
      <c r="X5" s="19"/>
      <c r="Y5" s="19"/>
      <c r="Z5" s="19"/>
      <c r="AA5" s="19"/>
      <c r="AB5" s="19"/>
      <c r="AC5" s="19"/>
      <c r="AD5" s="19"/>
      <c r="AE5" s="19"/>
      <c r="AF5" s="19"/>
      <c r="AG5" s="19"/>
      <c r="AH5" s="19"/>
      <c r="AI5" s="19"/>
      <c r="AJ5" s="19"/>
      <c r="AK5" s="19"/>
      <c r="AL5" s="19"/>
      <c r="AM5" s="19"/>
      <c r="AN5" s="19"/>
      <c r="AO5" s="19"/>
      <c r="AP5" s="19"/>
      <c r="AQ5" s="19"/>
      <c r="AR5" s="17"/>
      <c r="AS5" s="17"/>
      <c r="AT5" s="17"/>
      <c r="AU5" s="17"/>
      <c r="AV5" s="17"/>
      <c r="AW5" s="17"/>
      <c r="AX5" s="17"/>
      <c r="AY5" s="17"/>
      <c r="AZ5" s="17"/>
      <c r="BA5" s="17"/>
      <c r="BB5" s="11"/>
      <c r="BC5" s="11"/>
      <c r="BD5" s="10"/>
      <c r="BE5" s="10"/>
    </row>
    <row r="6" spans="1:19" ht="12.75">
      <c r="A6" s="23" t="s">
        <v>71</v>
      </c>
      <c r="B6" s="69"/>
      <c r="C6" s="69"/>
      <c r="D6" s="69"/>
      <c r="E6" s="69"/>
      <c r="F6" s="22"/>
      <c r="G6" s="22"/>
      <c r="K6" s="7"/>
      <c r="L6" s="7"/>
      <c r="M6" s="7"/>
      <c r="N6" s="7"/>
      <c r="O6" s="7"/>
      <c r="P6" s="7"/>
      <c r="Q6" s="23"/>
      <c r="R6" s="23"/>
      <c r="S6" s="16"/>
    </row>
    <row r="7" spans="1:19" ht="12.75">
      <c r="A7" s="69" t="s">
        <v>72</v>
      </c>
      <c r="B7" s="69"/>
      <c r="C7" s="69"/>
      <c r="D7" s="69"/>
      <c r="E7" s="69"/>
      <c r="F7" s="7"/>
      <c r="G7" s="7"/>
      <c r="H7" s="7"/>
      <c r="I7" s="15"/>
      <c r="J7" s="15"/>
      <c r="K7" s="15"/>
      <c r="L7" s="15"/>
      <c r="M7" s="15"/>
      <c r="N7" s="15"/>
      <c r="O7" s="15"/>
      <c r="P7" s="15"/>
      <c r="Q7" s="5"/>
      <c r="R7" s="16"/>
      <c r="S7" s="16"/>
    </row>
    <row r="8" spans="1:19" ht="12.75">
      <c r="A8" s="69" t="s">
        <v>73</v>
      </c>
      <c r="B8" s="69"/>
      <c r="C8" s="69"/>
      <c r="D8" s="69"/>
      <c r="E8" s="69"/>
      <c r="F8" s="16"/>
      <c r="G8" s="16"/>
      <c r="H8" s="16"/>
      <c r="I8" s="16"/>
      <c r="J8" s="16"/>
      <c r="K8" s="16"/>
      <c r="L8" s="16"/>
      <c r="M8" s="16"/>
      <c r="N8" s="16"/>
      <c r="O8" s="16"/>
      <c r="P8" s="16"/>
      <c r="Q8" s="16"/>
      <c r="R8" s="16"/>
      <c r="S8" s="16"/>
    </row>
    <row r="9" spans="1:19" ht="12.75">
      <c r="A9" s="68" t="s">
        <v>364</v>
      </c>
      <c r="B9" s="68"/>
      <c r="C9" s="68"/>
      <c r="D9" s="68"/>
      <c r="E9" s="68"/>
      <c r="F9" s="17"/>
      <c r="G9" s="17"/>
      <c r="H9" s="17"/>
      <c r="I9" s="17"/>
      <c r="J9" s="17"/>
      <c r="K9" s="17"/>
      <c r="L9" s="17"/>
      <c r="M9" s="17"/>
      <c r="N9" s="17"/>
      <c r="O9" s="17"/>
      <c r="P9" s="17"/>
      <c r="Q9" s="17"/>
      <c r="R9" s="17"/>
      <c r="S9" s="17"/>
    </row>
    <row r="10" spans="1:19" ht="13.5" thickBot="1">
      <c r="A10" s="17"/>
      <c r="B10" s="17"/>
      <c r="C10" s="17"/>
      <c r="D10" s="17"/>
      <c r="E10" s="17"/>
      <c r="F10" s="17"/>
      <c r="G10" s="17"/>
      <c r="H10" s="17"/>
      <c r="I10" s="17"/>
      <c r="J10" s="17"/>
      <c r="K10" s="17"/>
      <c r="L10" s="17"/>
      <c r="M10" s="17"/>
      <c r="N10" s="17"/>
      <c r="O10" s="17"/>
      <c r="P10" s="17"/>
      <c r="Q10" s="17"/>
      <c r="R10" s="17"/>
      <c r="S10" s="17"/>
    </row>
    <row r="11" spans="1:2" ht="27" customHeight="1">
      <c r="A11" s="92" t="s">
        <v>161</v>
      </c>
      <c r="B11" s="93" t="s">
        <v>162</v>
      </c>
    </row>
    <row r="12" spans="1:2" ht="38.25">
      <c r="A12" s="88" t="s">
        <v>168</v>
      </c>
      <c r="B12" s="492" t="s">
        <v>164</v>
      </c>
    </row>
    <row r="13" spans="1:2" ht="88.5" customHeight="1">
      <c r="A13" s="88" t="s">
        <v>169</v>
      </c>
      <c r="B13" s="492"/>
    </row>
    <row r="14" spans="1:2" ht="57" customHeight="1">
      <c r="A14" s="88" t="s">
        <v>170</v>
      </c>
      <c r="B14" s="492" t="s">
        <v>174</v>
      </c>
    </row>
    <row r="15" spans="1:2" ht="46.5" customHeight="1">
      <c r="A15" s="88" t="s">
        <v>171</v>
      </c>
      <c r="B15" s="492"/>
    </row>
    <row r="16" spans="1:2" ht="44.25" customHeight="1">
      <c r="A16" s="88" t="s">
        <v>172</v>
      </c>
      <c r="B16" s="492" t="s">
        <v>165</v>
      </c>
    </row>
    <row r="17" spans="1:2" ht="44.25" customHeight="1" thickBot="1">
      <c r="A17" s="89" t="s">
        <v>173</v>
      </c>
      <c r="B17" s="493"/>
    </row>
    <row r="18" spans="1:2" ht="12" customHeight="1">
      <c r="A18" s="66" t="s">
        <v>163</v>
      </c>
      <c r="B18" s="43"/>
    </row>
    <row r="19" spans="1:2" ht="12.75">
      <c r="A19" s="17"/>
      <c r="B19" s="20"/>
    </row>
    <row r="20" spans="1:16" ht="12.75">
      <c r="A20" s="311" t="s">
        <v>374</v>
      </c>
      <c r="B20" s="198" t="s">
        <v>354</v>
      </c>
      <c r="D20" s="64"/>
      <c r="E20" s="64"/>
      <c r="F20" s="64"/>
      <c r="G20" s="64"/>
      <c r="H20" s="1"/>
      <c r="I20" s="1"/>
      <c r="K20" s="1"/>
      <c r="L20" s="1"/>
      <c r="M20" s="1"/>
      <c r="N20" s="1"/>
      <c r="O20" s="1"/>
      <c r="P20" s="1"/>
    </row>
    <row r="21" spans="1:16" ht="12.75">
      <c r="A21" s="312" t="s">
        <v>375</v>
      </c>
      <c r="B21" s="7" t="s">
        <v>225</v>
      </c>
      <c r="C21" s="23"/>
      <c r="D21" s="23"/>
      <c r="E21" s="23"/>
      <c r="F21" s="23"/>
      <c r="G21" s="23"/>
      <c r="H21" s="23"/>
      <c r="J21" s="23"/>
      <c r="K21" s="23"/>
      <c r="L21" s="23"/>
      <c r="M21" s="23"/>
      <c r="N21" s="23"/>
      <c r="O21" s="23"/>
      <c r="P21" s="23"/>
    </row>
    <row r="22" spans="1:16" ht="22.5" customHeight="1">
      <c r="A22" s="7"/>
      <c r="B22" s="7"/>
      <c r="C22" s="23"/>
      <c r="D22" s="23"/>
      <c r="E22" s="23"/>
      <c r="F22" s="23"/>
      <c r="G22" s="23"/>
      <c r="H22" s="23"/>
      <c r="I22" s="7"/>
      <c r="J22" s="7"/>
      <c r="K22" s="7"/>
      <c r="L22" s="7"/>
      <c r="M22" s="7"/>
      <c r="N22" s="7"/>
      <c r="O22" s="7"/>
      <c r="P22" s="7"/>
    </row>
    <row r="23" spans="1:16" ht="15" customHeight="1">
      <c r="A23" s="1"/>
      <c r="B23" s="198" t="s">
        <v>136</v>
      </c>
      <c r="C23" s="67"/>
      <c r="D23" s="67"/>
      <c r="E23" s="67"/>
      <c r="F23" s="67"/>
      <c r="G23" s="67"/>
      <c r="H23" s="67"/>
      <c r="I23" s="67"/>
      <c r="J23" s="65"/>
      <c r="K23" s="65"/>
      <c r="L23" s="65"/>
      <c r="M23" s="65"/>
      <c r="N23" s="65"/>
      <c r="O23" s="65"/>
      <c r="P23" s="65"/>
    </row>
    <row r="24" spans="1:9" ht="12.75">
      <c r="A24" s="1"/>
      <c r="B24" s="7" t="s">
        <v>137</v>
      </c>
      <c r="C24" s="65"/>
      <c r="D24" s="65"/>
      <c r="E24" s="65"/>
      <c r="F24" s="65"/>
      <c r="G24" s="65"/>
      <c r="H24" s="65"/>
      <c r="I24" s="65"/>
    </row>
    <row r="25" spans="1:2" ht="28.5" customHeight="1">
      <c r="A25" s="17"/>
      <c r="B25" s="20"/>
    </row>
    <row r="26" spans="1:2" s="12" customFormat="1" ht="12.75">
      <c r="A26" s="193"/>
      <c r="B26" s="308" t="s">
        <v>138</v>
      </c>
    </row>
    <row r="27" spans="1:2" ht="15.75" customHeight="1">
      <c r="A27" s="194"/>
      <c r="B27" s="7" t="s">
        <v>177</v>
      </c>
    </row>
    <row r="28" ht="13.5" customHeight="1">
      <c r="A28" s="42"/>
    </row>
  </sheetData>
  <sheetProtection/>
  <mergeCells count="6">
    <mergeCell ref="B14:B15"/>
    <mergeCell ref="B16:B17"/>
    <mergeCell ref="A1:B1"/>
    <mergeCell ref="A2:B2"/>
    <mergeCell ref="A3:B3"/>
    <mergeCell ref="B12:B13"/>
  </mergeCells>
  <printOptions/>
  <pageMargins left="0.4724409448818898" right="0.4724409448818898" top="0.4724409448818898" bottom="0.4724409448818898" header="0.5118110236220472" footer="0.5118110236220472"/>
  <pageSetup horizontalDpi="600" verticalDpi="600" orientation="portrait" paperSize="9" r:id="rId1"/>
  <headerFooter alignWithMargins="0">
    <oddFooter>&amp;R7/7</oddFooter>
  </headerFooter>
</worksheet>
</file>

<file path=xl/worksheets/sheet8.xml><?xml version="1.0" encoding="utf-8"?>
<worksheet xmlns="http://schemas.openxmlformats.org/spreadsheetml/2006/main" xmlns:r="http://schemas.openxmlformats.org/officeDocument/2006/relationships">
  <dimension ref="A1:AW24"/>
  <sheetViews>
    <sheetView zoomScalePageLayoutView="0" workbookViewId="0" topLeftCell="A1">
      <selection activeCell="A18" sqref="A18:B24"/>
    </sheetView>
  </sheetViews>
  <sheetFormatPr defaultColWidth="9.140625" defaultRowHeight="12.75"/>
  <cols>
    <col min="1" max="1" width="39.7109375" style="0" customWidth="1"/>
    <col min="2" max="2" width="47.28125" style="0" customWidth="1"/>
  </cols>
  <sheetData>
    <row r="1" spans="1:2" s="82" customFormat="1" ht="12.75">
      <c r="A1" s="495" t="s">
        <v>178</v>
      </c>
      <c r="B1" s="495"/>
    </row>
    <row r="2" spans="1:2" s="82" customFormat="1" ht="12.75">
      <c r="A2" s="495" t="s">
        <v>179</v>
      </c>
      <c r="B2" s="495"/>
    </row>
    <row r="3" spans="1:12" s="82" customFormat="1" ht="18">
      <c r="A3" s="496" t="s">
        <v>180</v>
      </c>
      <c r="B3" s="496"/>
      <c r="C3" s="26"/>
      <c r="D3" s="26"/>
      <c r="E3" s="26"/>
      <c r="F3" s="26"/>
      <c r="G3" s="26"/>
      <c r="H3" s="26"/>
      <c r="I3" s="26"/>
      <c r="J3" s="26"/>
      <c r="K3" s="6"/>
      <c r="L3" s="6"/>
    </row>
    <row r="4" spans="1:49" s="82" customFormat="1" ht="12.75">
      <c r="A4" s="82" t="s">
        <v>181</v>
      </c>
      <c r="B4" s="26"/>
      <c r="C4" s="26"/>
      <c r="D4" s="83"/>
      <c r="E4" s="84"/>
      <c r="F4" s="84"/>
      <c r="G4" s="84"/>
      <c r="H4" s="84"/>
      <c r="I4" s="84"/>
      <c r="J4" s="84"/>
      <c r="K4" s="84"/>
      <c r="L4" s="84"/>
      <c r="M4" s="84"/>
      <c r="N4" s="84"/>
      <c r="O4" s="84"/>
      <c r="P4" s="84"/>
      <c r="Q4" s="84"/>
      <c r="R4" s="6"/>
      <c r="S4" s="6"/>
      <c r="T4" s="6"/>
      <c r="U4" s="6"/>
      <c r="V4" s="6"/>
      <c r="W4" s="6"/>
      <c r="X4" s="6"/>
      <c r="Y4" s="6"/>
      <c r="Z4" s="6"/>
      <c r="AA4" s="6"/>
      <c r="AB4" s="6"/>
      <c r="AC4" s="6"/>
      <c r="AD4" s="6"/>
      <c r="AE4" s="6"/>
      <c r="AF4" s="6"/>
      <c r="AG4" s="6"/>
      <c r="AH4" s="6"/>
      <c r="AI4" s="6"/>
      <c r="AJ4" s="6"/>
      <c r="AK4" s="6"/>
      <c r="AL4" s="84"/>
      <c r="AM4" s="84"/>
      <c r="AN4" s="84"/>
      <c r="AO4" s="84"/>
      <c r="AP4" s="84"/>
      <c r="AQ4" s="84"/>
      <c r="AR4" s="84"/>
      <c r="AS4" s="84"/>
      <c r="AT4" s="84"/>
      <c r="AU4" s="84"/>
      <c r="AV4" s="6"/>
      <c r="AW4" s="6"/>
    </row>
    <row r="5" spans="1:12" s="82" customFormat="1" ht="12.75">
      <c r="A5" s="26" t="s">
        <v>189</v>
      </c>
      <c r="B5" s="26"/>
      <c r="C5" s="26"/>
      <c r="E5" s="6"/>
      <c r="F5" s="6"/>
      <c r="G5" s="6"/>
      <c r="H5" s="6"/>
      <c r="I5" s="6"/>
      <c r="J5" s="6"/>
      <c r="K5" s="26"/>
      <c r="L5" s="26"/>
    </row>
    <row r="6" spans="1:11" s="82" customFormat="1" ht="12.75">
      <c r="A6" s="82" t="s">
        <v>182</v>
      </c>
      <c r="B6" s="26"/>
      <c r="C6" s="26"/>
      <c r="D6" s="85"/>
      <c r="E6" s="85"/>
      <c r="F6" s="85"/>
      <c r="G6" s="85"/>
      <c r="H6" s="85"/>
      <c r="I6" s="85"/>
      <c r="J6" s="85"/>
      <c r="K6" s="6"/>
    </row>
    <row r="7" spans="1:3" s="82" customFormat="1" ht="12.75">
      <c r="A7" s="82" t="s">
        <v>183</v>
      </c>
      <c r="B7" s="26"/>
      <c r="C7" s="26"/>
    </row>
    <row r="8" spans="1:13" s="82" customFormat="1" ht="15" customHeight="1">
      <c r="A8" s="26" t="s">
        <v>365</v>
      </c>
      <c r="B8" s="26"/>
      <c r="C8" s="26"/>
      <c r="D8" s="84"/>
      <c r="E8" s="84"/>
      <c r="F8" s="84"/>
      <c r="G8" s="84"/>
      <c r="H8" s="84"/>
      <c r="I8" s="84"/>
      <c r="J8" s="84"/>
      <c r="K8" s="84"/>
      <c r="L8" s="84"/>
      <c r="M8" s="84"/>
    </row>
    <row r="9" spans="1:13" s="82" customFormat="1" ht="15" customHeight="1" thickBot="1">
      <c r="A9" s="26"/>
      <c r="B9" s="26"/>
      <c r="C9" s="26"/>
      <c r="D9" s="84"/>
      <c r="E9" s="84"/>
      <c r="F9" s="84"/>
      <c r="G9" s="84"/>
      <c r="H9" s="84"/>
      <c r="I9" s="84"/>
      <c r="J9" s="84"/>
      <c r="K9" s="84"/>
      <c r="L9" s="84"/>
      <c r="M9" s="84"/>
    </row>
    <row r="10" spans="1:2" ht="27" customHeight="1">
      <c r="A10" s="86" t="s">
        <v>184</v>
      </c>
      <c r="B10" s="87" t="s">
        <v>185</v>
      </c>
    </row>
    <row r="11" spans="1:2" ht="40.5" customHeight="1">
      <c r="A11" s="88" t="s">
        <v>190</v>
      </c>
      <c r="B11" s="492" t="s">
        <v>196</v>
      </c>
    </row>
    <row r="12" spans="1:2" ht="81.75" customHeight="1">
      <c r="A12" s="88" t="s">
        <v>195</v>
      </c>
      <c r="B12" s="492"/>
    </row>
    <row r="13" spans="1:2" ht="66.75" customHeight="1">
      <c r="A13" s="88" t="s">
        <v>191</v>
      </c>
      <c r="B13" s="492" t="s">
        <v>197</v>
      </c>
    </row>
    <row r="14" spans="1:2" ht="50.25" customHeight="1">
      <c r="A14" s="88" t="s">
        <v>192</v>
      </c>
      <c r="B14" s="492"/>
    </row>
    <row r="15" spans="1:2" ht="47.25" customHeight="1">
      <c r="A15" s="88" t="s">
        <v>193</v>
      </c>
      <c r="B15" s="492" t="s">
        <v>198</v>
      </c>
    </row>
    <row r="16" spans="1:2" ht="47.25" customHeight="1" thickBot="1">
      <c r="A16" s="89" t="s">
        <v>194</v>
      </c>
      <c r="B16" s="493"/>
    </row>
    <row r="17" ht="12" customHeight="1">
      <c r="B17" s="43"/>
    </row>
    <row r="18" spans="1:2" s="90" customFormat="1" ht="12">
      <c r="A18" s="311" t="s">
        <v>374</v>
      </c>
      <c r="B18" s="198" t="s">
        <v>186</v>
      </c>
    </row>
    <row r="19" spans="1:10" s="90" customFormat="1" ht="12">
      <c r="A19" s="312" t="s">
        <v>375</v>
      </c>
      <c r="B19" s="7" t="s">
        <v>247</v>
      </c>
      <c r="C19" s="81"/>
      <c r="D19" s="81"/>
      <c r="E19" s="81"/>
      <c r="F19" s="81"/>
      <c r="G19" s="81"/>
      <c r="H19" s="81"/>
      <c r="I19" s="81"/>
      <c r="J19" s="81"/>
    </row>
    <row r="20" spans="1:10" s="90" customFormat="1" ht="15" customHeight="1">
      <c r="A20" s="460" t="s">
        <v>205</v>
      </c>
      <c r="B20" s="460"/>
      <c r="C20" s="91"/>
      <c r="D20" s="81"/>
      <c r="E20" s="81"/>
      <c r="F20" s="81"/>
      <c r="G20" s="81"/>
      <c r="H20" s="81"/>
      <c r="I20" s="81"/>
      <c r="J20" s="81"/>
    </row>
    <row r="21" spans="1:3" s="90" customFormat="1" ht="12">
      <c r="A21" s="382" t="s">
        <v>187</v>
      </c>
      <c r="B21" s="382"/>
      <c r="C21" s="81"/>
    </row>
    <row r="22" spans="1:2" s="90" customFormat="1" ht="12">
      <c r="A22" s="46"/>
      <c r="B22" s="46"/>
    </row>
    <row r="23" spans="1:2" s="90" customFormat="1" ht="12">
      <c r="A23" s="382" t="s">
        <v>206</v>
      </c>
      <c r="B23" s="382"/>
    </row>
    <row r="24" spans="1:2" s="90" customFormat="1" ht="12">
      <c r="A24" s="382" t="s">
        <v>188</v>
      </c>
      <c r="B24" s="382"/>
    </row>
  </sheetData>
  <sheetProtection/>
  <mergeCells count="10">
    <mergeCell ref="A23:B23"/>
    <mergeCell ref="A24:B24"/>
    <mergeCell ref="B13:B14"/>
    <mergeCell ref="B15:B16"/>
    <mergeCell ref="A1:B1"/>
    <mergeCell ref="A2:B2"/>
    <mergeCell ref="A3:B3"/>
    <mergeCell ref="B11:B12"/>
    <mergeCell ref="A20:B20"/>
    <mergeCell ref="A21:B21"/>
  </mergeCell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T92"/>
  <sheetViews>
    <sheetView zoomScale="115" zoomScaleNormal="115" zoomScalePageLayoutView="0" workbookViewId="0" topLeftCell="A1">
      <pane ySplit="1" topLeftCell="A8" activePane="bottomLeft" state="frozen"/>
      <selection pane="topLeft" activeCell="A1" sqref="A1"/>
      <selection pane="bottomLeft" activeCell="E28" sqref="E28"/>
    </sheetView>
  </sheetViews>
  <sheetFormatPr defaultColWidth="9.140625" defaultRowHeight="12.75"/>
  <cols>
    <col min="2" max="2" width="51.140625" style="0" customWidth="1"/>
    <col min="16" max="16" width="11.28125" style="0" bestFit="1" customWidth="1"/>
  </cols>
  <sheetData>
    <row r="1" spans="2:20" ht="18">
      <c r="B1" s="265" t="s">
        <v>333</v>
      </c>
      <c r="D1" s="217" t="s">
        <v>9</v>
      </c>
      <c r="E1" s="217" t="s">
        <v>10</v>
      </c>
      <c r="F1" s="217" t="s">
        <v>11</v>
      </c>
      <c r="G1" s="217" t="s">
        <v>12</v>
      </c>
      <c r="I1" s="218" t="s">
        <v>16</v>
      </c>
      <c r="J1" s="219" t="s">
        <v>17</v>
      </c>
      <c r="K1" s="217" t="s">
        <v>9</v>
      </c>
      <c r="L1" s="217" t="s">
        <v>10</v>
      </c>
      <c r="M1" s="217" t="s">
        <v>11</v>
      </c>
      <c r="N1" s="217" t="s">
        <v>12</v>
      </c>
      <c r="P1" s="218" t="s">
        <v>16</v>
      </c>
      <c r="Q1" s="219" t="s">
        <v>17</v>
      </c>
      <c r="R1" s="205" t="s">
        <v>272</v>
      </c>
      <c r="S1" s="205" t="s">
        <v>273</v>
      </c>
      <c r="T1" s="205" t="s">
        <v>274</v>
      </c>
    </row>
    <row r="2" spans="1:17" ht="12.75">
      <c r="A2" s="70">
        <v>1</v>
      </c>
      <c r="B2" s="133" t="s">
        <v>226</v>
      </c>
      <c r="C2" s="55" t="s">
        <v>76</v>
      </c>
      <c r="D2" s="55">
        <v>2</v>
      </c>
      <c r="E2" s="55">
        <v>2</v>
      </c>
      <c r="F2" s="55"/>
      <c r="G2" s="55"/>
      <c r="H2" s="54"/>
      <c r="I2" s="55" t="s">
        <v>75</v>
      </c>
      <c r="J2" s="55">
        <v>5</v>
      </c>
      <c r="K2" s="55"/>
      <c r="L2" s="55"/>
      <c r="M2" s="55"/>
      <c r="N2" s="55"/>
      <c r="O2" s="55"/>
      <c r="P2" s="55"/>
      <c r="Q2" s="56"/>
    </row>
    <row r="3" spans="1:17" ht="12.75">
      <c r="A3" s="70">
        <v>2</v>
      </c>
      <c r="B3" s="133" t="s">
        <v>139</v>
      </c>
      <c r="C3" s="55" t="s">
        <v>77</v>
      </c>
      <c r="D3" s="55">
        <v>2</v>
      </c>
      <c r="E3" s="55"/>
      <c r="F3" s="55">
        <v>1</v>
      </c>
      <c r="G3" s="55"/>
      <c r="H3" s="54"/>
      <c r="I3" s="55" t="s">
        <v>75</v>
      </c>
      <c r="J3" s="55">
        <v>4</v>
      </c>
      <c r="K3" s="55"/>
      <c r="L3" s="55"/>
      <c r="M3" s="55"/>
      <c r="N3" s="55"/>
      <c r="O3" s="55"/>
      <c r="P3" s="55"/>
      <c r="Q3" s="56"/>
    </row>
    <row r="4" spans="1:17" ht="12.75">
      <c r="A4" s="70">
        <v>3</v>
      </c>
      <c r="B4" s="133" t="s">
        <v>245</v>
      </c>
      <c r="C4" s="55" t="s">
        <v>78</v>
      </c>
      <c r="D4" s="291">
        <v>2</v>
      </c>
      <c r="E4" s="55"/>
      <c r="F4" s="55">
        <v>2</v>
      </c>
      <c r="G4" s="55"/>
      <c r="H4" s="54"/>
      <c r="I4" s="55" t="s">
        <v>75</v>
      </c>
      <c r="J4" s="55">
        <v>4</v>
      </c>
      <c r="K4" s="55"/>
      <c r="L4" s="55"/>
      <c r="M4" s="55"/>
      <c r="N4" s="55"/>
      <c r="O4" s="55"/>
      <c r="P4" s="55"/>
      <c r="Q4" s="56"/>
    </row>
    <row r="5" spans="1:17" ht="12.75">
      <c r="A5" s="70">
        <v>4</v>
      </c>
      <c r="B5" s="133" t="s">
        <v>140</v>
      </c>
      <c r="C5" s="55" t="s">
        <v>79</v>
      </c>
      <c r="D5" s="291">
        <v>2</v>
      </c>
      <c r="E5" s="55"/>
      <c r="F5" s="55">
        <v>2</v>
      </c>
      <c r="G5" s="55"/>
      <c r="H5" s="54"/>
      <c r="I5" s="55" t="s">
        <v>75</v>
      </c>
      <c r="J5" s="55">
        <v>4</v>
      </c>
      <c r="K5" s="55"/>
      <c r="L5" s="55"/>
      <c r="M5" s="55"/>
      <c r="N5" s="55"/>
      <c r="O5" s="55"/>
      <c r="P5" s="55"/>
      <c r="Q5" s="56"/>
    </row>
    <row r="6" spans="1:17" ht="12.75">
      <c r="A6" s="70">
        <v>5</v>
      </c>
      <c r="B6" s="133" t="s">
        <v>227</v>
      </c>
      <c r="C6" s="55" t="s">
        <v>80</v>
      </c>
      <c r="D6" s="55"/>
      <c r="E6" s="55"/>
      <c r="F6" s="55">
        <v>2</v>
      </c>
      <c r="G6" s="55"/>
      <c r="H6" s="54"/>
      <c r="I6" s="291" t="s">
        <v>9</v>
      </c>
      <c r="J6" s="291">
        <v>3</v>
      </c>
      <c r="K6" s="55"/>
      <c r="L6" s="55"/>
      <c r="M6" s="55"/>
      <c r="N6" s="55"/>
      <c r="O6" s="55"/>
      <c r="P6" s="55"/>
      <c r="Q6" s="56"/>
    </row>
    <row r="7" spans="1:17" ht="12.75">
      <c r="A7" s="70">
        <v>6</v>
      </c>
      <c r="B7" s="287" t="s">
        <v>378</v>
      </c>
      <c r="C7" s="289" t="s">
        <v>381</v>
      </c>
      <c r="D7" s="289">
        <v>2</v>
      </c>
      <c r="E7" s="289">
        <v>1</v>
      </c>
      <c r="F7" s="289"/>
      <c r="G7" s="289"/>
      <c r="H7" s="290"/>
      <c r="I7" s="289" t="s">
        <v>75</v>
      </c>
      <c r="J7" s="289">
        <v>4</v>
      </c>
      <c r="K7" s="55"/>
      <c r="L7" s="55"/>
      <c r="M7" s="55"/>
      <c r="N7" s="55"/>
      <c r="O7" s="55"/>
      <c r="P7" s="55"/>
      <c r="Q7" s="56"/>
    </row>
    <row r="8" spans="1:17" ht="12.75">
      <c r="A8" s="70">
        <v>7</v>
      </c>
      <c r="B8" s="133" t="s">
        <v>141</v>
      </c>
      <c r="C8" s="55" t="s">
        <v>81</v>
      </c>
      <c r="D8" s="55"/>
      <c r="E8" s="55">
        <v>2</v>
      </c>
      <c r="F8" s="55"/>
      <c r="G8" s="55"/>
      <c r="H8" s="54"/>
      <c r="I8" s="55" t="s">
        <v>9</v>
      </c>
      <c r="J8" s="55">
        <v>2</v>
      </c>
      <c r="K8" s="55"/>
      <c r="L8" s="55"/>
      <c r="M8" s="55"/>
      <c r="N8" s="55"/>
      <c r="O8" s="55"/>
      <c r="P8" s="55"/>
      <c r="Q8" s="56"/>
    </row>
    <row r="9" spans="1:17" ht="12.75">
      <c r="A9" s="70">
        <v>8</v>
      </c>
      <c r="B9" s="133" t="s">
        <v>338</v>
      </c>
      <c r="C9" s="55" t="s">
        <v>355</v>
      </c>
      <c r="D9" s="55"/>
      <c r="E9" s="55">
        <v>1</v>
      </c>
      <c r="F9" s="55"/>
      <c r="G9" s="55"/>
      <c r="H9" s="54"/>
      <c r="I9" s="55" t="s">
        <v>281</v>
      </c>
      <c r="J9" s="55" t="s">
        <v>263</v>
      </c>
      <c r="K9" s="55"/>
      <c r="L9" s="55"/>
      <c r="M9" s="55"/>
      <c r="N9" s="55"/>
      <c r="O9" s="55"/>
      <c r="P9" s="55"/>
      <c r="Q9" s="56"/>
    </row>
    <row r="10" spans="1:17" ht="12.75">
      <c r="A10" s="70">
        <v>9</v>
      </c>
      <c r="B10" s="133" t="s">
        <v>228</v>
      </c>
      <c r="C10" s="55" t="s">
        <v>83</v>
      </c>
      <c r="D10" s="55"/>
      <c r="E10" s="55"/>
      <c r="F10" s="55"/>
      <c r="G10" s="55"/>
      <c r="H10" s="55"/>
      <c r="I10" s="55"/>
      <c r="J10" s="55"/>
      <c r="K10" s="55">
        <v>2</v>
      </c>
      <c r="L10" s="55">
        <v>1</v>
      </c>
      <c r="M10" s="55"/>
      <c r="N10" s="55"/>
      <c r="O10" s="57"/>
      <c r="P10" s="55" t="s">
        <v>75</v>
      </c>
      <c r="Q10" s="56">
        <v>4</v>
      </c>
    </row>
    <row r="11" spans="1:17" ht="12.75">
      <c r="A11" s="70">
        <v>10</v>
      </c>
      <c r="B11" s="133" t="s">
        <v>229</v>
      </c>
      <c r="C11" s="55" t="s">
        <v>82</v>
      </c>
      <c r="D11" s="55"/>
      <c r="E11" s="55"/>
      <c r="F11" s="55"/>
      <c r="G11" s="55"/>
      <c r="H11" s="55"/>
      <c r="I11" s="55"/>
      <c r="J11" s="55"/>
      <c r="K11" s="55">
        <v>1</v>
      </c>
      <c r="L11" s="55">
        <v>1</v>
      </c>
      <c r="M11" s="55"/>
      <c r="N11" s="55"/>
      <c r="O11" s="57"/>
      <c r="P11" s="55" t="s">
        <v>75</v>
      </c>
      <c r="Q11" s="56">
        <v>3</v>
      </c>
    </row>
    <row r="12" spans="1:17" ht="12.75">
      <c r="A12" s="70">
        <v>11</v>
      </c>
      <c r="B12" s="133" t="s">
        <v>142</v>
      </c>
      <c r="C12" s="55" t="s">
        <v>84</v>
      </c>
      <c r="D12" s="55"/>
      <c r="E12" s="55"/>
      <c r="F12" s="55"/>
      <c r="G12" s="55"/>
      <c r="H12" s="55"/>
      <c r="I12" s="55"/>
      <c r="J12" s="55"/>
      <c r="K12" s="52">
        <v>2</v>
      </c>
      <c r="L12" s="52"/>
      <c r="M12" s="55">
        <v>1</v>
      </c>
      <c r="N12" s="52"/>
      <c r="O12" s="57"/>
      <c r="P12" s="52" t="s">
        <v>75</v>
      </c>
      <c r="Q12" s="53">
        <v>4</v>
      </c>
    </row>
    <row r="13" spans="1:17" ht="12.75">
      <c r="A13" s="70">
        <v>12</v>
      </c>
      <c r="B13" s="133" t="s">
        <v>246</v>
      </c>
      <c r="C13" s="55" t="s">
        <v>85</v>
      </c>
      <c r="D13" s="55"/>
      <c r="E13" s="55"/>
      <c r="F13" s="55"/>
      <c r="G13" s="55"/>
      <c r="H13" s="55"/>
      <c r="I13" s="55"/>
      <c r="J13" s="55"/>
      <c r="K13" s="52">
        <v>3</v>
      </c>
      <c r="L13" s="52"/>
      <c r="M13" s="52">
        <v>2</v>
      </c>
      <c r="N13" s="52"/>
      <c r="O13" s="57"/>
      <c r="P13" s="52" t="s">
        <v>75</v>
      </c>
      <c r="Q13" s="53">
        <v>5</v>
      </c>
    </row>
    <row r="14" spans="1:17" ht="12.75">
      <c r="A14" s="70">
        <v>13</v>
      </c>
      <c r="B14" s="133" t="s">
        <v>143</v>
      </c>
      <c r="C14" s="55" t="s">
        <v>86</v>
      </c>
      <c r="D14" s="55"/>
      <c r="E14" s="55"/>
      <c r="F14" s="55"/>
      <c r="G14" s="55"/>
      <c r="H14" s="55"/>
      <c r="I14" s="55"/>
      <c r="J14" s="55"/>
      <c r="K14" s="52">
        <v>2</v>
      </c>
      <c r="L14" s="52"/>
      <c r="M14" s="52">
        <v>2</v>
      </c>
      <c r="N14" s="52"/>
      <c r="O14" s="57"/>
      <c r="P14" s="52" t="s">
        <v>75</v>
      </c>
      <c r="Q14" s="53">
        <v>5</v>
      </c>
    </row>
    <row r="15" spans="1:17" ht="12.75">
      <c r="A15" s="70">
        <v>14</v>
      </c>
      <c r="B15" s="133" t="s">
        <v>278</v>
      </c>
      <c r="C15" s="55" t="s">
        <v>356</v>
      </c>
      <c r="D15" s="55"/>
      <c r="E15" s="55"/>
      <c r="F15" s="55"/>
      <c r="G15" s="55"/>
      <c r="H15" s="55"/>
      <c r="I15" s="55"/>
      <c r="J15" s="55"/>
      <c r="K15" s="52">
        <v>1</v>
      </c>
      <c r="L15" s="52"/>
      <c r="M15" s="52">
        <v>2</v>
      </c>
      <c r="N15" s="52"/>
      <c r="O15" s="57"/>
      <c r="P15" s="52" t="s">
        <v>9</v>
      </c>
      <c r="Q15" s="53">
        <v>3</v>
      </c>
    </row>
    <row r="16" spans="1:17" ht="12.75">
      <c r="A16" s="70">
        <v>15</v>
      </c>
      <c r="B16" s="133" t="s">
        <v>210</v>
      </c>
      <c r="C16" s="55" t="s">
        <v>357</v>
      </c>
      <c r="D16" s="55"/>
      <c r="E16" s="55"/>
      <c r="F16" s="55"/>
      <c r="G16" s="55"/>
      <c r="H16" s="55"/>
      <c r="I16" s="55"/>
      <c r="J16" s="55"/>
      <c r="K16" s="57">
        <v>2</v>
      </c>
      <c r="L16" s="57">
        <v>1</v>
      </c>
      <c r="M16" s="57"/>
      <c r="N16" s="57"/>
      <c r="O16" s="57"/>
      <c r="P16" s="57" t="s">
        <v>9</v>
      </c>
      <c r="Q16" s="58">
        <v>3</v>
      </c>
    </row>
    <row r="17" spans="1:17" ht="12.75">
      <c r="A17" s="70">
        <v>16</v>
      </c>
      <c r="B17" s="133" t="s">
        <v>144</v>
      </c>
      <c r="C17" s="55" t="s">
        <v>131</v>
      </c>
      <c r="D17" s="55"/>
      <c r="E17" s="55"/>
      <c r="F17" s="55"/>
      <c r="G17" s="55"/>
      <c r="H17" s="55"/>
      <c r="I17" s="55"/>
      <c r="J17" s="55"/>
      <c r="K17" s="52"/>
      <c r="L17" s="52">
        <v>2</v>
      </c>
      <c r="M17" s="52"/>
      <c r="N17" s="52"/>
      <c r="O17" s="57"/>
      <c r="P17" s="52" t="s">
        <v>9</v>
      </c>
      <c r="Q17" s="53">
        <v>3</v>
      </c>
    </row>
    <row r="18" spans="1:17" ht="12.75">
      <c r="A18" s="70">
        <v>17</v>
      </c>
      <c r="B18" s="133" t="s">
        <v>337</v>
      </c>
      <c r="C18" s="55" t="s">
        <v>358</v>
      </c>
      <c r="D18" s="55"/>
      <c r="E18" s="55"/>
      <c r="F18" s="55"/>
      <c r="G18" s="55"/>
      <c r="H18" s="55"/>
      <c r="I18" s="55"/>
      <c r="J18" s="55"/>
      <c r="K18" s="52"/>
      <c r="L18" s="52">
        <v>1</v>
      </c>
      <c r="M18" s="52"/>
      <c r="N18" s="52"/>
      <c r="O18" s="54"/>
      <c r="P18" s="55" t="s">
        <v>282</v>
      </c>
      <c r="Q18" s="53" t="s">
        <v>263</v>
      </c>
    </row>
    <row r="19" spans="1:17" ht="12.75">
      <c r="A19" s="70">
        <v>18</v>
      </c>
      <c r="B19" s="314" t="s">
        <v>379</v>
      </c>
      <c r="C19" s="55" t="s">
        <v>380</v>
      </c>
      <c r="D19" s="55">
        <v>2</v>
      </c>
      <c r="E19" s="55"/>
      <c r="F19" s="55">
        <v>1</v>
      </c>
      <c r="G19" s="55"/>
      <c r="H19" s="57"/>
      <c r="I19" s="55" t="s">
        <v>75</v>
      </c>
      <c r="J19" s="55">
        <v>4</v>
      </c>
      <c r="K19" s="55"/>
      <c r="L19" s="55"/>
      <c r="M19" s="55"/>
      <c r="N19" s="55"/>
      <c r="O19" s="55"/>
      <c r="P19" s="55"/>
      <c r="Q19" s="56"/>
    </row>
    <row r="20" spans="1:17" ht="12.75">
      <c r="A20" s="70">
        <v>19</v>
      </c>
      <c r="B20" s="102" t="s">
        <v>94</v>
      </c>
      <c r="C20" s="55" t="s">
        <v>291</v>
      </c>
      <c r="D20" s="55">
        <v>2</v>
      </c>
      <c r="E20" s="55"/>
      <c r="F20" s="55">
        <v>2</v>
      </c>
      <c r="G20" s="55"/>
      <c r="H20" s="57"/>
      <c r="I20" s="55" t="s">
        <v>75</v>
      </c>
      <c r="J20" s="55">
        <v>4</v>
      </c>
      <c r="K20" s="55"/>
      <c r="L20" s="55"/>
      <c r="M20" s="55"/>
      <c r="N20" s="55"/>
      <c r="O20" s="55"/>
      <c r="P20" s="55"/>
      <c r="Q20" s="56"/>
    </row>
    <row r="21" spans="1:17" ht="12.75">
      <c r="A21" s="70">
        <v>20</v>
      </c>
      <c r="B21" s="102" t="s">
        <v>339</v>
      </c>
      <c r="C21" s="55" t="s">
        <v>215</v>
      </c>
      <c r="D21" s="55">
        <v>3</v>
      </c>
      <c r="E21" s="55"/>
      <c r="F21" s="55">
        <v>2</v>
      </c>
      <c r="G21" s="55"/>
      <c r="H21" s="57"/>
      <c r="I21" s="55" t="s">
        <v>75</v>
      </c>
      <c r="J21" s="55">
        <v>5</v>
      </c>
      <c r="K21" s="55"/>
      <c r="L21" s="55"/>
      <c r="M21" s="55"/>
      <c r="N21" s="55"/>
      <c r="O21" s="55"/>
      <c r="P21" s="55"/>
      <c r="Q21" s="56"/>
    </row>
    <row r="22" spans="1:17" ht="12.75">
      <c r="A22" s="70">
        <v>21</v>
      </c>
      <c r="B22" s="102" t="s">
        <v>342</v>
      </c>
      <c r="C22" s="55" t="s">
        <v>211</v>
      </c>
      <c r="D22" s="55">
        <v>2</v>
      </c>
      <c r="E22" s="55"/>
      <c r="F22" s="55">
        <v>2</v>
      </c>
      <c r="G22" s="55"/>
      <c r="H22" s="57"/>
      <c r="I22" s="55" t="s">
        <v>75</v>
      </c>
      <c r="J22" s="55">
        <v>4</v>
      </c>
      <c r="K22" s="55"/>
      <c r="L22" s="55"/>
      <c r="M22" s="55"/>
      <c r="N22" s="55"/>
      <c r="O22" s="55"/>
      <c r="P22" s="55"/>
      <c r="Q22" s="56"/>
    </row>
    <row r="23" spans="1:17" ht="12.75">
      <c r="A23" s="70">
        <v>22</v>
      </c>
      <c r="B23" s="102" t="s">
        <v>156</v>
      </c>
      <c r="C23" s="55" t="s">
        <v>299</v>
      </c>
      <c r="D23" s="55">
        <v>2</v>
      </c>
      <c r="E23" s="55"/>
      <c r="F23" s="55">
        <v>1</v>
      </c>
      <c r="G23" s="55"/>
      <c r="H23" s="57"/>
      <c r="I23" s="55" t="s">
        <v>75</v>
      </c>
      <c r="J23" s="55">
        <v>4</v>
      </c>
      <c r="K23" s="55"/>
      <c r="L23" s="55"/>
      <c r="M23" s="55"/>
      <c r="N23" s="55"/>
      <c r="O23" s="55"/>
      <c r="P23" s="55"/>
      <c r="Q23" s="56"/>
    </row>
    <row r="24" spans="1:17" ht="12.75">
      <c r="A24" s="70">
        <v>23</v>
      </c>
      <c r="B24" s="102" t="s">
        <v>153</v>
      </c>
      <c r="C24" s="55" t="s">
        <v>159</v>
      </c>
      <c r="D24" s="55"/>
      <c r="E24" s="55">
        <v>1</v>
      </c>
      <c r="F24" s="55"/>
      <c r="G24" s="55"/>
      <c r="H24" s="57"/>
      <c r="I24" s="55" t="s">
        <v>9</v>
      </c>
      <c r="J24" s="55">
        <v>3</v>
      </c>
      <c r="K24" s="55"/>
      <c r="L24" s="55"/>
      <c r="M24" s="55"/>
      <c r="N24" s="55"/>
      <c r="O24" s="55"/>
      <c r="P24" s="55"/>
      <c r="Q24" s="56"/>
    </row>
    <row r="25" spans="1:17" ht="12.75">
      <c r="A25" s="70">
        <v>24</v>
      </c>
      <c r="B25" s="103" t="s">
        <v>340</v>
      </c>
      <c r="C25" s="79" t="s">
        <v>300</v>
      </c>
      <c r="D25" s="57"/>
      <c r="E25" s="57">
        <v>1</v>
      </c>
      <c r="F25" s="57"/>
      <c r="G25" s="57"/>
      <c r="H25" s="57"/>
      <c r="I25" s="62" t="s">
        <v>282</v>
      </c>
      <c r="J25" s="54" t="s">
        <v>263</v>
      </c>
      <c r="K25" s="246"/>
      <c r="L25" s="74"/>
      <c r="M25" s="74"/>
      <c r="N25" s="74"/>
      <c r="O25" s="74"/>
      <c r="P25" s="72"/>
      <c r="Q25" s="61"/>
    </row>
    <row r="26" spans="1:17" ht="12.75">
      <c r="A26" s="70">
        <v>25</v>
      </c>
      <c r="B26" s="102" t="s">
        <v>92</v>
      </c>
      <c r="C26" s="54" t="s">
        <v>301</v>
      </c>
      <c r="D26" s="55">
        <v>2</v>
      </c>
      <c r="E26" s="291">
        <v>1</v>
      </c>
      <c r="F26" s="55"/>
      <c r="G26" s="55"/>
      <c r="H26" s="57"/>
      <c r="I26" s="105" t="s">
        <v>9</v>
      </c>
      <c r="J26" s="55">
        <v>4</v>
      </c>
      <c r="K26" s="99"/>
      <c r="L26" s="99"/>
      <c r="M26" s="99"/>
      <c r="N26" s="99"/>
      <c r="O26" s="99"/>
      <c r="P26" s="99"/>
      <c r="Q26" s="100"/>
    </row>
    <row r="27" spans="1:17" ht="12.75">
      <c r="A27" s="70">
        <v>26</v>
      </c>
      <c r="B27" s="102" t="s">
        <v>262</v>
      </c>
      <c r="C27" s="76" t="s">
        <v>308</v>
      </c>
      <c r="D27" s="55">
        <v>1</v>
      </c>
      <c r="E27" s="55">
        <v>1</v>
      </c>
      <c r="F27" s="55"/>
      <c r="G27" s="55"/>
      <c r="H27" s="57"/>
      <c r="I27" s="105" t="s">
        <v>9</v>
      </c>
      <c r="J27" s="55">
        <v>2</v>
      </c>
      <c r="K27" s="99"/>
      <c r="L27" s="99"/>
      <c r="M27" s="99"/>
      <c r="N27" s="99"/>
      <c r="O27" s="99"/>
      <c r="P27" s="99"/>
      <c r="Q27" s="100"/>
    </row>
    <row r="28" spans="1:17" ht="12.75">
      <c r="A28" s="70">
        <v>27</v>
      </c>
      <c r="B28" s="102" t="s">
        <v>230</v>
      </c>
      <c r="C28" s="55" t="s">
        <v>265</v>
      </c>
      <c r="D28" s="55"/>
      <c r="E28" s="55"/>
      <c r="F28" s="55"/>
      <c r="G28" s="55"/>
      <c r="H28" s="55"/>
      <c r="I28" s="55"/>
      <c r="J28" s="55"/>
      <c r="K28" s="76">
        <v>2</v>
      </c>
      <c r="L28" s="76"/>
      <c r="M28" s="76">
        <v>2</v>
      </c>
      <c r="N28" s="76"/>
      <c r="O28" s="57"/>
      <c r="P28" s="55" t="s">
        <v>75</v>
      </c>
      <c r="Q28" s="56">
        <v>4</v>
      </c>
    </row>
    <row r="29" spans="1:17" ht="12.75">
      <c r="A29" s="70">
        <v>28</v>
      </c>
      <c r="B29" s="102" t="s">
        <v>293</v>
      </c>
      <c r="C29" s="55" t="s">
        <v>266</v>
      </c>
      <c r="D29" s="55"/>
      <c r="E29" s="55"/>
      <c r="F29" s="55"/>
      <c r="G29" s="55"/>
      <c r="H29" s="55"/>
      <c r="I29" s="55"/>
      <c r="J29" s="55"/>
      <c r="K29" s="76">
        <v>2</v>
      </c>
      <c r="L29" s="76"/>
      <c r="M29" s="76">
        <v>1</v>
      </c>
      <c r="N29" s="76"/>
      <c r="O29" s="57"/>
      <c r="P29" s="55" t="s">
        <v>75</v>
      </c>
      <c r="Q29" s="56">
        <v>3</v>
      </c>
    </row>
    <row r="30" spans="1:17" ht="12.75">
      <c r="A30" s="70">
        <v>29</v>
      </c>
      <c r="B30" s="104" t="s">
        <v>292</v>
      </c>
      <c r="C30" s="55" t="s">
        <v>267</v>
      </c>
      <c r="D30" s="55"/>
      <c r="E30" s="55"/>
      <c r="F30" s="55"/>
      <c r="G30" s="55"/>
      <c r="H30" s="55"/>
      <c r="I30" s="55"/>
      <c r="J30" s="55"/>
      <c r="K30" s="55">
        <v>3</v>
      </c>
      <c r="L30" s="55"/>
      <c r="M30" s="291">
        <v>2</v>
      </c>
      <c r="N30" s="55"/>
      <c r="O30" s="57"/>
      <c r="P30" s="55" t="s">
        <v>75</v>
      </c>
      <c r="Q30" s="56">
        <v>5</v>
      </c>
    </row>
    <row r="31" spans="1:17" ht="12.75">
      <c r="A31" s="70">
        <v>30</v>
      </c>
      <c r="B31" s="292" t="s">
        <v>359</v>
      </c>
      <c r="C31" s="290" t="s">
        <v>360</v>
      </c>
      <c r="D31" s="290"/>
      <c r="E31" s="290"/>
      <c r="F31" s="290"/>
      <c r="G31" s="290"/>
      <c r="H31" s="290"/>
      <c r="I31" s="293"/>
      <c r="J31" s="293"/>
      <c r="K31" s="293">
        <v>2</v>
      </c>
      <c r="L31" s="293"/>
      <c r="M31" s="293">
        <v>2</v>
      </c>
      <c r="N31" s="293">
        <v>1</v>
      </c>
      <c r="O31" s="290"/>
      <c r="P31" s="293" t="s">
        <v>75</v>
      </c>
      <c r="Q31" s="294">
        <v>5</v>
      </c>
    </row>
    <row r="32" spans="1:17" ht="12.75">
      <c r="A32" s="70">
        <v>31</v>
      </c>
      <c r="B32" s="102" t="s">
        <v>157</v>
      </c>
      <c r="C32" s="55" t="s">
        <v>302</v>
      </c>
      <c r="D32" s="55"/>
      <c r="E32" s="55"/>
      <c r="F32" s="55"/>
      <c r="G32" s="55"/>
      <c r="H32" s="55"/>
      <c r="I32" s="55"/>
      <c r="J32" s="55"/>
      <c r="K32" s="55">
        <v>2</v>
      </c>
      <c r="L32" s="55"/>
      <c r="M32" s="55"/>
      <c r="N32" s="55">
        <v>2</v>
      </c>
      <c r="O32" s="57"/>
      <c r="P32" s="55" t="s">
        <v>75</v>
      </c>
      <c r="Q32" s="56">
        <v>4</v>
      </c>
    </row>
    <row r="33" spans="1:17" ht="12.75">
      <c r="A33" s="70">
        <v>32</v>
      </c>
      <c r="B33" s="102" t="s">
        <v>93</v>
      </c>
      <c r="C33" s="54" t="s">
        <v>303</v>
      </c>
      <c r="D33" s="99"/>
      <c r="E33" s="99"/>
      <c r="F33" s="99"/>
      <c r="G33" s="99"/>
      <c r="H33" s="99"/>
      <c r="I33" s="99"/>
      <c r="J33" s="99"/>
      <c r="K33" s="55">
        <v>2</v>
      </c>
      <c r="L33" s="291">
        <v>1</v>
      </c>
      <c r="M33" s="55"/>
      <c r="N33" s="55"/>
      <c r="O33" s="57"/>
      <c r="P33" s="55" t="s">
        <v>9</v>
      </c>
      <c r="Q33" s="56">
        <v>3</v>
      </c>
    </row>
    <row r="34" spans="1:17" ht="12.75">
      <c r="A34" s="70">
        <v>33</v>
      </c>
      <c r="B34" s="102" t="s">
        <v>154</v>
      </c>
      <c r="C34" s="55" t="s">
        <v>304</v>
      </c>
      <c r="D34" s="55"/>
      <c r="E34" s="55"/>
      <c r="F34" s="55"/>
      <c r="G34" s="55"/>
      <c r="H34" s="55"/>
      <c r="I34" s="55"/>
      <c r="J34" s="55"/>
      <c r="K34" s="76"/>
      <c r="L34" s="76">
        <v>1</v>
      </c>
      <c r="M34" s="76"/>
      <c r="N34" s="76"/>
      <c r="O34" s="57"/>
      <c r="P34" s="55" t="s">
        <v>9</v>
      </c>
      <c r="Q34" s="295">
        <v>2</v>
      </c>
    </row>
    <row r="35" spans="1:17" ht="12.75">
      <c r="A35" s="70">
        <v>34</v>
      </c>
      <c r="B35" s="103" t="s">
        <v>341</v>
      </c>
      <c r="C35" s="79" t="s">
        <v>305</v>
      </c>
      <c r="D35" s="76"/>
      <c r="E35" s="76"/>
      <c r="F35" s="76"/>
      <c r="G35" s="76"/>
      <c r="H35" s="76"/>
      <c r="I35" s="76"/>
      <c r="J35" s="76"/>
      <c r="K35" s="57"/>
      <c r="L35" s="57">
        <v>1</v>
      </c>
      <c r="M35" s="57"/>
      <c r="N35" s="57"/>
      <c r="O35" s="57"/>
      <c r="P35" s="62" t="s">
        <v>282</v>
      </c>
      <c r="Q35" s="101" t="s">
        <v>263</v>
      </c>
    </row>
    <row r="36" spans="1:17" ht="12.75">
      <c r="A36" s="70">
        <v>35</v>
      </c>
      <c r="B36" s="102" t="s">
        <v>223</v>
      </c>
      <c r="C36" s="55" t="s">
        <v>306</v>
      </c>
      <c r="D36" s="55"/>
      <c r="E36" s="55"/>
      <c r="F36" s="55"/>
      <c r="G36" s="55"/>
      <c r="H36" s="55"/>
      <c r="I36" s="55"/>
      <c r="J36" s="248"/>
      <c r="K36" s="248"/>
      <c r="L36" s="248"/>
      <c r="N36" s="248">
        <f>90/14</f>
        <v>6.428571428571429</v>
      </c>
      <c r="P36" s="57" t="s">
        <v>9</v>
      </c>
      <c r="Q36" s="58">
        <v>4</v>
      </c>
    </row>
    <row r="37" spans="1:17" ht="12.75">
      <c r="A37" s="70">
        <v>36</v>
      </c>
      <c r="B37" s="133" t="s">
        <v>224</v>
      </c>
      <c r="C37" s="76" t="s">
        <v>102</v>
      </c>
      <c r="D37" s="55">
        <v>2</v>
      </c>
      <c r="E37" s="291">
        <v>1</v>
      </c>
      <c r="F37" s="55"/>
      <c r="G37" s="55"/>
      <c r="H37" s="54"/>
      <c r="I37" s="55" t="s">
        <v>75</v>
      </c>
      <c r="J37" s="55">
        <v>4</v>
      </c>
      <c r="K37" s="55"/>
      <c r="L37" s="55"/>
      <c r="M37" s="55"/>
      <c r="N37" s="55"/>
      <c r="O37" s="55"/>
      <c r="P37" s="55"/>
      <c r="Q37" s="56"/>
    </row>
    <row r="38" spans="1:17" ht="12.75">
      <c r="A38" s="70">
        <v>37</v>
      </c>
      <c r="B38" s="133" t="s">
        <v>361</v>
      </c>
      <c r="C38" s="76" t="s">
        <v>103</v>
      </c>
      <c r="D38" s="55">
        <v>2</v>
      </c>
      <c r="E38" s="55"/>
      <c r="F38" s="291">
        <v>2</v>
      </c>
      <c r="G38" s="55">
        <v>1</v>
      </c>
      <c r="H38" s="54"/>
      <c r="I38" s="55" t="s">
        <v>75</v>
      </c>
      <c r="J38" s="55">
        <v>5</v>
      </c>
      <c r="K38" s="55"/>
      <c r="L38" s="55"/>
      <c r="M38" s="55"/>
      <c r="N38" s="55"/>
      <c r="O38" s="55"/>
      <c r="P38" s="55"/>
      <c r="Q38" s="56"/>
    </row>
    <row r="39" spans="1:17" ht="12.75">
      <c r="A39" s="70">
        <v>38</v>
      </c>
      <c r="B39" s="133" t="s">
        <v>351</v>
      </c>
      <c r="C39" s="76" t="s">
        <v>219</v>
      </c>
      <c r="D39" s="55">
        <v>2</v>
      </c>
      <c r="E39" s="55"/>
      <c r="F39" s="55">
        <v>2</v>
      </c>
      <c r="G39" s="55"/>
      <c r="H39" s="54"/>
      <c r="I39" s="55" t="s">
        <v>75</v>
      </c>
      <c r="J39" s="55">
        <v>5</v>
      </c>
      <c r="K39" s="55"/>
      <c r="L39" s="55"/>
      <c r="M39" s="55"/>
      <c r="N39" s="55"/>
      <c r="O39" s="55"/>
      <c r="P39" s="55"/>
      <c r="Q39" s="56"/>
    </row>
    <row r="40" spans="1:17" ht="12.75">
      <c r="A40" s="70">
        <v>39</v>
      </c>
      <c r="B40" s="133" t="s">
        <v>277</v>
      </c>
      <c r="C40" s="76" t="s">
        <v>240</v>
      </c>
      <c r="D40" s="55">
        <v>2</v>
      </c>
      <c r="E40" s="55"/>
      <c r="F40" s="55">
        <v>1</v>
      </c>
      <c r="G40" s="55"/>
      <c r="H40" s="54"/>
      <c r="I40" s="55" t="s">
        <v>75</v>
      </c>
      <c r="J40" s="55">
        <v>4</v>
      </c>
      <c r="K40" s="99"/>
      <c r="L40" s="99"/>
      <c r="M40" s="99"/>
      <c r="N40" s="99"/>
      <c r="O40" s="99"/>
      <c r="P40" s="99"/>
      <c r="Q40" s="100"/>
    </row>
    <row r="41" spans="1:17" ht="12.75">
      <c r="A41" s="70">
        <v>40</v>
      </c>
      <c r="B41" s="108" t="s">
        <v>213</v>
      </c>
      <c r="C41" s="76" t="s">
        <v>231</v>
      </c>
      <c r="D41" s="99">
        <v>2</v>
      </c>
      <c r="E41" s="99">
        <v>1</v>
      </c>
      <c r="F41" s="99"/>
      <c r="G41" s="99"/>
      <c r="H41" s="54"/>
      <c r="I41" s="99" t="s">
        <v>9</v>
      </c>
      <c r="J41" s="99">
        <v>4</v>
      </c>
      <c r="K41" s="99"/>
      <c r="L41" s="99"/>
      <c r="M41" s="99"/>
      <c r="N41" s="99"/>
      <c r="O41" s="99"/>
      <c r="P41" s="99"/>
      <c r="Q41" s="100"/>
    </row>
    <row r="42" spans="1:17" ht="12.75">
      <c r="A42" s="70">
        <v>41</v>
      </c>
      <c r="B42" s="133" t="s">
        <v>233</v>
      </c>
      <c r="C42" s="76" t="s">
        <v>101</v>
      </c>
      <c r="D42" s="55"/>
      <c r="E42" s="55"/>
      <c r="F42" s="55"/>
      <c r="G42" s="55"/>
      <c r="H42" s="55"/>
      <c r="I42" s="55"/>
      <c r="J42" s="55"/>
      <c r="K42" s="55">
        <v>2</v>
      </c>
      <c r="L42" s="55">
        <v>1</v>
      </c>
      <c r="M42" s="55"/>
      <c r="N42" s="291">
        <v>1</v>
      </c>
      <c r="O42" s="57"/>
      <c r="P42" s="55" t="s">
        <v>75</v>
      </c>
      <c r="Q42" s="295">
        <v>4</v>
      </c>
    </row>
    <row r="43" spans="1:17" ht="12.75">
      <c r="A43" s="70">
        <v>42</v>
      </c>
      <c r="B43" s="133" t="s">
        <v>350</v>
      </c>
      <c r="C43" s="76" t="s">
        <v>104</v>
      </c>
      <c r="D43" s="55"/>
      <c r="E43" s="55"/>
      <c r="F43" s="55"/>
      <c r="G43" s="55"/>
      <c r="H43" s="55"/>
      <c r="I43" s="55"/>
      <c r="J43" s="55"/>
      <c r="K43" s="55">
        <v>2</v>
      </c>
      <c r="L43" s="130"/>
      <c r="M43" s="55"/>
      <c r="N43" s="55">
        <v>2</v>
      </c>
      <c r="O43" s="54"/>
      <c r="P43" s="55" t="s">
        <v>75</v>
      </c>
      <c r="Q43" s="56">
        <v>4</v>
      </c>
    </row>
    <row r="44" spans="1:17" ht="12.75">
      <c r="A44" s="70">
        <v>43</v>
      </c>
      <c r="B44" s="133" t="s">
        <v>362</v>
      </c>
      <c r="C44" s="76" t="s">
        <v>310</v>
      </c>
      <c r="D44" s="55"/>
      <c r="E44" s="55"/>
      <c r="F44" s="55"/>
      <c r="G44" s="55"/>
      <c r="H44" s="55"/>
      <c r="I44" s="55"/>
      <c r="J44" s="55"/>
      <c r="K44" s="55">
        <v>2</v>
      </c>
      <c r="L44" s="55"/>
      <c r="M44" s="291">
        <v>2</v>
      </c>
      <c r="N44" s="55">
        <v>1</v>
      </c>
      <c r="O44" s="57"/>
      <c r="P44" s="55" t="s">
        <v>75</v>
      </c>
      <c r="Q44" s="295">
        <v>5</v>
      </c>
    </row>
    <row r="45" spans="1:17" ht="12.75">
      <c r="A45" s="70">
        <v>44</v>
      </c>
      <c r="B45" s="133" t="s">
        <v>212</v>
      </c>
      <c r="C45" s="76" t="s">
        <v>216</v>
      </c>
      <c r="D45" s="55"/>
      <c r="E45" s="55"/>
      <c r="F45" s="55"/>
      <c r="G45" s="55"/>
      <c r="H45" s="55"/>
      <c r="I45" s="55"/>
      <c r="J45" s="55"/>
      <c r="K45" s="55">
        <v>2</v>
      </c>
      <c r="L45" s="55"/>
      <c r="M45" s="55">
        <v>2</v>
      </c>
      <c r="N45" s="55"/>
      <c r="O45" s="57"/>
      <c r="P45" s="55" t="s">
        <v>9</v>
      </c>
      <c r="Q45" s="56">
        <v>4</v>
      </c>
    </row>
    <row r="46" spans="1:17" ht="12.75">
      <c r="A46" s="70">
        <v>45</v>
      </c>
      <c r="B46" s="133" t="s">
        <v>95</v>
      </c>
      <c r="C46" s="76" t="s">
        <v>311</v>
      </c>
      <c r="D46" s="55"/>
      <c r="E46" s="55"/>
      <c r="F46" s="55"/>
      <c r="G46" s="55"/>
      <c r="H46" s="55"/>
      <c r="I46" s="55"/>
      <c r="J46" s="248"/>
      <c r="K46" s="248"/>
      <c r="L46" s="248"/>
      <c r="N46" s="248">
        <f>90/14</f>
        <v>6.428571428571429</v>
      </c>
      <c r="P46" s="55" t="s">
        <v>9</v>
      </c>
      <c r="Q46" s="56">
        <v>4</v>
      </c>
    </row>
    <row r="47" spans="1:17" ht="12.75">
      <c r="A47" s="70">
        <v>46</v>
      </c>
      <c r="B47" s="270" t="s">
        <v>121</v>
      </c>
      <c r="C47" s="148" t="s">
        <v>122</v>
      </c>
      <c r="D47" s="148">
        <v>3</v>
      </c>
      <c r="E47" s="148"/>
      <c r="F47" s="148">
        <v>2</v>
      </c>
      <c r="G47" s="148"/>
      <c r="H47" s="121"/>
      <c r="I47" s="148" t="s">
        <v>75</v>
      </c>
      <c r="J47" s="148">
        <v>5</v>
      </c>
      <c r="K47" s="148"/>
      <c r="L47" s="148"/>
      <c r="M47" s="148"/>
      <c r="N47" s="148"/>
      <c r="O47" s="148"/>
      <c r="P47" s="148"/>
      <c r="Q47" s="149"/>
    </row>
    <row r="48" spans="1:17" ht="12.75">
      <c r="A48" s="70">
        <v>47</v>
      </c>
      <c r="B48" s="270" t="s">
        <v>294</v>
      </c>
      <c r="C48" s="150" t="s">
        <v>124</v>
      </c>
      <c r="D48" s="151">
        <v>2</v>
      </c>
      <c r="E48" s="288">
        <v>1</v>
      </c>
      <c r="F48" s="151"/>
      <c r="G48" s="151"/>
      <c r="H48" s="121"/>
      <c r="I48" s="151" t="s">
        <v>9</v>
      </c>
      <c r="J48" s="288">
        <v>3</v>
      </c>
      <c r="K48" s="148"/>
      <c r="L48" s="148"/>
      <c r="M48" s="148"/>
      <c r="N48" s="148"/>
      <c r="O48" s="148"/>
      <c r="P48" s="148"/>
      <c r="Q48" s="149"/>
    </row>
    <row r="49" spans="1:17" ht="12.75">
      <c r="A49" s="70">
        <v>48</v>
      </c>
      <c r="B49" s="270" t="s">
        <v>295</v>
      </c>
      <c r="C49" s="151" t="s">
        <v>296</v>
      </c>
      <c r="D49" s="151">
        <v>1</v>
      </c>
      <c r="E49" s="151"/>
      <c r="F49" s="151">
        <v>1</v>
      </c>
      <c r="G49" s="151"/>
      <c r="H49" s="151"/>
      <c r="I49" s="151" t="s">
        <v>9</v>
      </c>
      <c r="J49" s="151">
        <v>3</v>
      </c>
      <c r="K49" s="148"/>
      <c r="L49" s="148"/>
      <c r="M49" s="148"/>
      <c r="N49" s="148"/>
      <c r="O49" s="148"/>
      <c r="P49" s="148"/>
      <c r="Q49" s="149"/>
    </row>
    <row r="50" spans="1:17" ht="12.75">
      <c r="A50" s="70">
        <v>49</v>
      </c>
      <c r="B50" s="270" t="s">
        <v>298</v>
      </c>
      <c r="C50" s="151" t="s">
        <v>235</v>
      </c>
      <c r="D50" s="151">
        <v>2</v>
      </c>
      <c r="E50" s="151">
        <v>2</v>
      </c>
      <c r="F50" s="151"/>
      <c r="G50" s="151"/>
      <c r="H50" s="121"/>
      <c r="I50" s="151" t="s">
        <v>75</v>
      </c>
      <c r="J50" s="151">
        <v>5</v>
      </c>
      <c r="K50" s="148"/>
      <c r="L50" s="148"/>
      <c r="M50" s="148"/>
      <c r="N50" s="148"/>
      <c r="O50" s="148"/>
      <c r="P50" s="148"/>
      <c r="Q50" s="149"/>
    </row>
    <row r="51" spans="1:17" ht="12.75">
      <c r="A51" s="70">
        <v>50</v>
      </c>
      <c r="B51" s="296" t="s">
        <v>363</v>
      </c>
      <c r="C51" s="148" t="s">
        <v>242</v>
      </c>
      <c r="D51" s="297">
        <v>2</v>
      </c>
      <c r="E51" s="297"/>
      <c r="F51" s="297">
        <v>2</v>
      </c>
      <c r="G51" s="297">
        <v>1</v>
      </c>
      <c r="H51" s="297"/>
      <c r="I51" s="297" t="s">
        <v>75</v>
      </c>
      <c r="J51" s="297">
        <v>6</v>
      </c>
      <c r="K51" s="297"/>
      <c r="L51" s="297"/>
      <c r="M51" s="297"/>
      <c r="N51" s="297"/>
      <c r="O51" s="297"/>
      <c r="P51" s="297"/>
      <c r="Q51" s="298"/>
    </row>
    <row r="52" spans="1:17" ht="12.75">
      <c r="A52" s="70">
        <v>51</v>
      </c>
      <c r="B52" s="270" t="s">
        <v>252</v>
      </c>
      <c r="C52" s="148" t="s">
        <v>255</v>
      </c>
      <c r="D52" s="154">
        <v>2</v>
      </c>
      <c r="E52" s="154">
        <v>1</v>
      </c>
      <c r="F52" s="154"/>
      <c r="G52" s="154"/>
      <c r="H52" s="121"/>
      <c r="I52" s="154" t="s">
        <v>9</v>
      </c>
      <c r="J52" s="154">
        <v>3</v>
      </c>
      <c r="K52" s="148"/>
      <c r="L52" s="148"/>
      <c r="M52" s="148"/>
      <c r="N52" s="148"/>
      <c r="O52" s="148"/>
      <c r="P52" s="148"/>
      <c r="Q52" s="149"/>
    </row>
    <row r="53" spans="1:17" ht="12.75">
      <c r="A53" s="70">
        <v>52</v>
      </c>
      <c r="B53" s="270" t="s">
        <v>123</v>
      </c>
      <c r="C53" s="148" t="s">
        <v>125</v>
      </c>
      <c r="D53" s="154"/>
      <c r="E53" s="154"/>
      <c r="F53" s="154"/>
      <c r="G53" s="154"/>
      <c r="H53" s="154"/>
      <c r="I53" s="154"/>
      <c r="J53" s="154"/>
      <c r="K53" s="148">
        <v>2</v>
      </c>
      <c r="L53" s="148"/>
      <c r="M53" s="148">
        <v>1</v>
      </c>
      <c r="N53" s="148"/>
      <c r="O53" s="121"/>
      <c r="P53" s="148" t="s">
        <v>75</v>
      </c>
      <c r="Q53" s="149">
        <v>3</v>
      </c>
    </row>
    <row r="54" spans="1:17" ht="12.75">
      <c r="A54" s="70">
        <v>53</v>
      </c>
      <c r="B54" s="270" t="s">
        <v>234</v>
      </c>
      <c r="C54" s="148" t="s">
        <v>218</v>
      </c>
      <c r="D54" s="148"/>
      <c r="E54" s="148"/>
      <c r="F54" s="148"/>
      <c r="G54" s="148"/>
      <c r="H54" s="148"/>
      <c r="I54" s="148"/>
      <c r="J54" s="148"/>
      <c r="K54" s="148">
        <v>2</v>
      </c>
      <c r="L54" s="148"/>
      <c r="M54" s="148">
        <v>1</v>
      </c>
      <c r="N54" s="148"/>
      <c r="O54" s="121"/>
      <c r="P54" s="148" t="s">
        <v>75</v>
      </c>
      <c r="Q54" s="149">
        <v>3</v>
      </c>
    </row>
    <row r="55" spans="1:17" ht="12.75">
      <c r="A55" s="70">
        <v>54</v>
      </c>
      <c r="B55" s="270" t="s">
        <v>297</v>
      </c>
      <c r="C55" s="148" t="s">
        <v>220</v>
      </c>
      <c r="D55" s="148"/>
      <c r="E55" s="148"/>
      <c r="F55" s="148"/>
      <c r="G55" s="148"/>
      <c r="H55" s="148"/>
      <c r="I55" s="148"/>
      <c r="J55" s="148"/>
      <c r="K55" s="148">
        <v>2</v>
      </c>
      <c r="L55" s="148"/>
      <c r="M55" s="148"/>
      <c r="N55" s="148">
        <v>1</v>
      </c>
      <c r="O55" s="121"/>
      <c r="P55" s="148" t="s">
        <v>75</v>
      </c>
      <c r="Q55" s="149">
        <v>3</v>
      </c>
    </row>
    <row r="56" spans="1:17" ht="12.75">
      <c r="A56" s="70">
        <v>55</v>
      </c>
      <c r="B56" s="270" t="s">
        <v>217</v>
      </c>
      <c r="C56" s="148" t="s">
        <v>239</v>
      </c>
      <c r="D56" s="148"/>
      <c r="E56" s="148"/>
      <c r="F56" s="148"/>
      <c r="G56" s="148"/>
      <c r="H56" s="148"/>
      <c r="I56" s="148"/>
      <c r="J56" s="148"/>
      <c r="K56" s="148">
        <v>2</v>
      </c>
      <c r="L56" s="148"/>
      <c r="M56" s="148">
        <v>1</v>
      </c>
      <c r="N56" s="148"/>
      <c r="O56" s="121"/>
      <c r="P56" s="148" t="s">
        <v>75</v>
      </c>
      <c r="Q56" s="149">
        <v>3</v>
      </c>
    </row>
    <row r="57" spans="1:17" ht="12.75">
      <c r="A57" s="70">
        <v>56</v>
      </c>
      <c r="B57" s="270" t="s">
        <v>253</v>
      </c>
      <c r="C57" s="148" t="s">
        <v>254</v>
      </c>
      <c r="D57" s="148"/>
      <c r="E57" s="148"/>
      <c r="F57" s="148"/>
      <c r="G57" s="148"/>
      <c r="H57" s="148"/>
      <c r="I57" s="148"/>
      <c r="J57" s="148"/>
      <c r="K57" s="154">
        <v>2</v>
      </c>
      <c r="L57" s="154">
        <v>1</v>
      </c>
      <c r="M57" s="154"/>
      <c r="N57" s="154"/>
      <c r="O57" s="121"/>
      <c r="P57" s="148" t="s">
        <v>75</v>
      </c>
      <c r="Q57" s="149">
        <v>3</v>
      </c>
    </row>
    <row r="58" spans="1:17" ht="12.75">
      <c r="A58" s="70">
        <v>57</v>
      </c>
      <c r="B58" s="270" t="s">
        <v>275</v>
      </c>
      <c r="C58" s="148" t="s">
        <v>261</v>
      </c>
      <c r="D58" s="148"/>
      <c r="E58" s="148"/>
      <c r="F58" s="148"/>
      <c r="G58" s="148"/>
      <c r="H58" s="148"/>
      <c r="I58" s="148"/>
      <c r="J58" s="148"/>
      <c r="K58" s="154"/>
      <c r="L58" s="154">
        <v>2</v>
      </c>
      <c r="M58" s="154"/>
      <c r="N58" s="154"/>
      <c r="O58" s="121"/>
      <c r="P58" s="154" t="s">
        <v>9</v>
      </c>
      <c r="Q58" s="156">
        <v>3</v>
      </c>
    </row>
    <row r="59" spans="1:17" ht="18">
      <c r="A59" s="70">
        <v>58</v>
      </c>
      <c r="B59" s="270" t="s">
        <v>256</v>
      </c>
      <c r="C59" s="148" t="s">
        <v>236</v>
      </c>
      <c r="D59" s="148"/>
      <c r="E59" s="148"/>
      <c r="F59" s="148"/>
      <c r="G59" s="148"/>
      <c r="H59" s="148"/>
      <c r="I59" s="148"/>
      <c r="J59" s="148"/>
      <c r="K59" s="154">
        <v>2</v>
      </c>
      <c r="L59" s="154">
        <v>1</v>
      </c>
      <c r="M59" s="154"/>
      <c r="N59" s="154"/>
      <c r="O59" s="151"/>
      <c r="P59" s="154" t="s">
        <v>9</v>
      </c>
      <c r="Q59" s="156">
        <v>3</v>
      </c>
    </row>
    <row r="60" spans="1:17" ht="12.75">
      <c r="A60" s="70">
        <v>59</v>
      </c>
      <c r="B60" s="270" t="s">
        <v>238</v>
      </c>
      <c r="C60" s="120" t="s">
        <v>257</v>
      </c>
      <c r="D60" s="157"/>
      <c r="E60" s="157"/>
      <c r="F60" s="157"/>
      <c r="G60" s="157"/>
      <c r="H60" s="157"/>
      <c r="I60" s="157"/>
      <c r="J60" s="157"/>
      <c r="K60" s="158"/>
      <c r="L60" s="158"/>
      <c r="M60" s="158"/>
      <c r="N60" s="159">
        <v>4</v>
      </c>
      <c r="O60" s="160"/>
      <c r="P60" s="159" t="s">
        <v>9</v>
      </c>
      <c r="Q60" s="161">
        <v>4</v>
      </c>
    </row>
    <row r="61" spans="1:17" ht="12.75">
      <c r="A61" s="70">
        <v>60</v>
      </c>
      <c r="B61" s="133" t="s">
        <v>237</v>
      </c>
      <c r="C61" s="151" t="s">
        <v>258</v>
      </c>
      <c r="D61" s="151"/>
      <c r="E61" s="151"/>
      <c r="F61" s="151"/>
      <c r="G61" s="151"/>
      <c r="H61" s="148"/>
      <c r="I61" s="148"/>
      <c r="J61" s="202"/>
      <c r="K61" s="203"/>
      <c r="L61" s="203"/>
      <c r="N61" s="204">
        <f>60/14</f>
        <v>4.285714285714286</v>
      </c>
      <c r="P61" s="148" t="s">
        <v>9</v>
      </c>
      <c r="Q61" s="149">
        <v>2</v>
      </c>
    </row>
    <row r="62" spans="4:20" ht="12.75">
      <c r="D62" s="266">
        <f>SUM(D2:D61)</f>
        <v>46</v>
      </c>
      <c r="E62" s="266">
        <f aca="true" t="shared" si="0" ref="E62:Q62">SUM(E2:E61)</f>
        <v>16</v>
      </c>
      <c r="F62" s="266">
        <f t="shared" si="0"/>
        <v>25</v>
      </c>
      <c r="G62" s="266">
        <f t="shared" si="0"/>
        <v>2</v>
      </c>
      <c r="H62" s="266">
        <f t="shared" si="0"/>
        <v>0</v>
      </c>
      <c r="I62" s="266">
        <f t="shared" si="0"/>
        <v>0</v>
      </c>
      <c r="J62" s="266">
        <f t="shared" si="0"/>
        <v>103</v>
      </c>
      <c r="K62" s="266">
        <f t="shared" si="0"/>
        <v>46</v>
      </c>
      <c r="L62" s="266">
        <f t="shared" si="0"/>
        <v>14</v>
      </c>
      <c r="M62" s="266">
        <f t="shared" si="0"/>
        <v>21</v>
      </c>
      <c r="N62" s="266">
        <f t="shared" si="0"/>
        <v>29.142857142857142</v>
      </c>
      <c r="O62" s="266">
        <f t="shared" si="0"/>
        <v>0</v>
      </c>
      <c r="P62" s="266">
        <f t="shared" si="0"/>
        <v>0</v>
      </c>
      <c r="Q62" s="266">
        <f t="shared" si="0"/>
        <v>108</v>
      </c>
      <c r="R62" s="266">
        <f>(SUM(D62:Q62)-T62)*14</f>
        <v>2788.0000000000005</v>
      </c>
      <c r="S62" s="266">
        <f>14*(D62+K62)</f>
        <v>1288</v>
      </c>
      <c r="T62">
        <f>J62+Q62</f>
        <v>211</v>
      </c>
    </row>
    <row r="63" spans="4:18" ht="12.75">
      <c r="D63" s="266"/>
      <c r="E63" s="266"/>
      <c r="F63" s="266"/>
      <c r="G63" s="266"/>
      <c r="H63" s="266"/>
      <c r="I63" s="266"/>
      <c r="J63" s="266"/>
      <c r="K63" s="266"/>
      <c r="L63" s="266"/>
      <c r="M63" s="266"/>
      <c r="N63" s="266"/>
      <c r="O63" s="266"/>
      <c r="P63" s="266"/>
      <c r="Q63" s="266"/>
      <c r="R63" s="266"/>
    </row>
    <row r="64" spans="1:15" s="239" customFormat="1" ht="12.75">
      <c r="A64"/>
      <c r="B64" s="265" t="s">
        <v>332</v>
      </c>
      <c r="C64"/>
      <c r="D64"/>
      <c r="E64"/>
      <c r="F64"/>
      <c r="G64"/>
      <c r="H64"/>
      <c r="I64"/>
      <c r="J64"/>
      <c r="K64"/>
      <c r="L64"/>
      <c r="M64"/>
      <c r="N64"/>
      <c r="O64"/>
    </row>
    <row r="65" spans="1:17" s="33" customFormat="1" ht="12.75" customHeight="1">
      <c r="A65" s="307">
        <v>1</v>
      </c>
      <c r="B65" s="108" t="s">
        <v>366</v>
      </c>
      <c r="C65" s="76" t="s">
        <v>353</v>
      </c>
      <c r="D65" s="99">
        <v>2</v>
      </c>
      <c r="E65" s="99">
        <v>1</v>
      </c>
      <c r="F65" s="99"/>
      <c r="G65" s="227"/>
      <c r="H65" s="57"/>
      <c r="I65" s="99" t="s">
        <v>9</v>
      </c>
      <c r="J65" s="99">
        <v>4</v>
      </c>
      <c r="K65" s="241"/>
      <c r="L65" s="241"/>
      <c r="M65" s="241"/>
      <c r="N65" s="241"/>
      <c r="O65" s="241"/>
      <c r="P65" s="241"/>
      <c r="Q65" s="242"/>
    </row>
    <row r="66" spans="1:17" s="33" customFormat="1" ht="12.75" customHeight="1">
      <c r="A66" s="307">
        <v>2</v>
      </c>
      <c r="B66" s="108" t="s">
        <v>367</v>
      </c>
      <c r="C66" s="76" t="s">
        <v>313</v>
      </c>
      <c r="D66" s="99">
        <v>2</v>
      </c>
      <c r="E66" s="99">
        <v>2</v>
      </c>
      <c r="F66" s="99"/>
      <c r="G66" s="227"/>
      <c r="H66" s="57"/>
      <c r="I66" s="99" t="s">
        <v>75</v>
      </c>
      <c r="J66" s="99">
        <v>4</v>
      </c>
      <c r="K66" s="55"/>
      <c r="L66" s="55"/>
      <c r="M66" s="55"/>
      <c r="N66" s="55"/>
      <c r="O66" s="55"/>
      <c r="P66" s="55"/>
      <c r="Q66" s="56"/>
    </row>
    <row r="67" spans="1:17" ht="18" customHeight="1">
      <c r="A67" s="307">
        <v>3</v>
      </c>
      <c r="B67" s="221" t="s">
        <v>368</v>
      </c>
      <c r="C67" s="76" t="s">
        <v>107</v>
      </c>
      <c r="D67" s="99">
        <v>2</v>
      </c>
      <c r="E67" s="99">
        <v>2</v>
      </c>
      <c r="F67" s="99"/>
      <c r="G67" s="99"/>
      <c r="H67" s="57"/>
      <c r="I67" s="99" t="s">
        <v>9</v>
      </c>
      <c r="J67" s="99">
        <v>4</v>
      </c>
      <c r="K67" s="99"/>
      <c r="L67" s="99"/>
      <c r="M67" s="99"/>
      <c r="N67" s="99"/>
      <c r="O67" s="99"/>
      <c r="P67" s="99"/>
      <c r="Q67" s="100"/>
    </row>
    <row r="68" spans="1:17" ht="19.5">
      <c r="A68" s="307">
        <v>4</v>
      </c>
      <c r="B68" s="221" t="s">
        <v>369</v>
      </c>
      <c r="C68" s="76" t="s">
        <v>318</v>
      </c>
      <c r="D68" s="99"/>
      <c r="E68" s="99"/>
      <c r="F68" s="99"/>
      <c r="G68" s="99"/>
      <c r="H68" s="99"/>
      <c r="I68" s="99"/>
      <c r="J68" s="99"/>
      <c r="K68" s="99">
        <v>2</v>
      </c>
      <c r="L68" s="99">
        <v>2</v>
      </c>
      <c r="M68" s="99"/>
      <c r="N68" s="99">
        <v>1</v>
      </c>
      <c r="O68" s="57"/>
      <c r="P68" s="99" t="s">
        <v>75</v>
      </c>
      <c r="Q68" s="100">
        <v>5</v>
      </c>
    </row>
    <row r="69" spans="1:17" ht="21.75" customHeight="1">
      <c r="A69" s="307">
        <v>5</v>
      </c>
      <c r="B69" s="108" t="s">
        <v>370</v>
      </c>
      <c r="C69" s="76" t="s">
        <v>109</v>
      </c>
      <c r="D69" s="99"/>
      <c r="E69" s="99"/>
      <c r="F69" s="99"/>
      <c r="G69" s="99"/>
      <c r="H69" s="99"/>
      <c r="I69" s="99"/>
      <c r="J69" s="99"/>
      <c r="K69" s="99">
        <v>2</v>
      </c>
      <c r="L69" s="99">
        <v>2</v>
      </c>
      <c r="M69" s="99"/>
      <c r="N69" s="99"/>
      <c r="O69" s="57"/>
      <c r="P69" s="99" t="s">
        <v>75</v>
      </c>
      <c r="Q69" s="100">
        <v>4</v>
      </c>
    </row>
    <row r="70" spans="1:17" ht="19.5" customHeight="1">
      <c r="A70" s="307">
        <v>6</v>
      </c>
      <c r="B70" s="108" t="s">
        <v>371</v>
      </c>
      <c r="C70" s="148" t="s">
        <v>270</v>
      </c>
      <c r="D70" s="154">
        <v>2</v>
      </c>
      <c r="E70" s="154">
        <v>1</v>
      </c>
      <c r="F70" s="154"/>
      <c r="G70" s="154"/>
      <c r="H70" s="151"/>
      <c r="I70" s="154" t="s">
        <v>75</v>
      </c>
      <c r="J70" s="154">
        <v>4</v>
      </c>
      <c r="K70" s="154"/>
      <c r="L70" s="154"/>
      <c r="M70" s="154"/>
      <c r="N70" s="154"/>
      <c r="O70" s="154"/>
      <c r="P70" s="154"/>
      <c r="Q70" s="156"/>
    </row>
    <row r="71" spans="1:17" s="239" customFormat="1" ht="9" customHeight="1">
      <c r="A71" s="307">
        <v>7</v>
      </c>
      <c r="B71" s="222" t="s">
        <v>372</v>
      </c>
      <c r="C71" s="148" t="s">
        <v>328</v>
      </c>
      <c r="D71" s="299">
        <v>0</v>
      </c>
      <c r="E71" s="299">
        <v>1</v>
      </c>
      <c r="F71" s="299"/>
      <c r="G71" s="299"/>
      <c r="H71" s="151"/>
      <c r="I71" s="299" t="s">
        <v>9</v>
      </c>
      <c r="J71" s="299">
        <v>1</v>
      </c>
      <c r="K71" s="244"/>
      <c r="L71" s="238"/>
      <c r="M71" s="238"/>
      <c r="N71" s="238"/>
      <c r="O71" s="238"/>
      <c r="P71" s="238"/>
      <c r="Q71" s="245"/>
    </row>
    <row r="72" spans="1:17" ht="17.25" customHeight="1">
      <c r="A72" s="307">
        <v>8</v>
      </c>
      <c r="B72" s="109" t="s">
        <v>373</v>
      </c>
      <c r="C72" s="148" t="s">
        <v>330</v>
      </c>
      <c r="D72" s="154"/>
      <c r="E72" s="154"/>
      <c r="F72" s="154"/>
      <c r="G72" s="154"/>
      <c r="H72" s="154"/>
      <c r="I72" s="154"/>
      <c r="J72" s="154"/>
      <c r="K72" s="152">
        <v>1</v>
      </c>
      <c r="L72" s="152">
        <v>1</v>
      </c>
      <c r="M72" s="152"/>
      <c r="N72" s="152"/>
      <c r="O72" s="151"/>
      <c r="P72" s="152" t="s">
        <v>9</v>
      </c>
      <c r="Q72" s="153">
        <v>3</v>
      </c>
    </row>
    <row r="73" spans="4:20" ht="12.75">
      <c r="D73" s="260">
        <f>SUM(D65:D72)</f>
        <v>8</v>
      </c>
      <c r="E73" s="260">
        <f aca="true" t="shared" si="1" ref="E73:Q73">SUM(E65:E72)</f>
        <v>7</v>
      </c>
      <c r="F73" s="260">
        <f t="shared" si="1"/>
        <v>0</v>
      </c>
      <c r="G73" s="260">
        <f t="shared" si="1"/>
        <v>0</v>
      </c>
      <c r="H73" s="260">
        <f t="shared" si="1"/>
        <v>0</v>
      </c>
      <c r="I73" s="260">
        <f t="shared" si="1"/>
        <v>0</v>
      </c>
      <c r="J73" s="260">
        <f t="shared" si="1"/>
        <v>17</v>
      </c>
      <c r="K73" s="260">
        <f t="shared" si="1"/>
        <v>5</v>
      </c>
      <c r="L73" s="260">
        <f t="shared" si="1"/>
        <v>5</v>
      </c>
      <c r="M73" s="260">
        <f t="shared" si="1"/>
        <v>0</v>
      </c>
      <c r="N73" s="260">
        <f t="shared" si="1"/>
        <v>1</v>
      </c>
      <c r="O73" s="260">
        <f t="shared" si="1"/>
        <v>0</v>
      </c>
      <c r="P73" s="260">
        <f t="shared" si="1"/>
        <v>0</v>
      </c>
      <c r="Q73" s="260">
        <f t="shared" si="1"/>
        <v>12</v>
      </c>
      <c r="R73" s="300">
        <f>(SUM(D73:Q73)-T73)*14</f>
        <v>364</v>
      </c>
      <c r="S73" s="260">
        <f>14*(D73+K73)</f>
        <v>182</v>
      </c>
      <c r="T73">
        <f>J73+Q73</f>
        <v>29</v>
      </c>
    </row>
    <row r="74" spans="2:20" ht="12.75">
      <c r="B74" s="265" t="s">
        <v>334</v>
      </c>
      <c r="R74">
        <f>R62+R73</f>
        <v>3152.0000000000005</v>
      </c>
      <c r="S74">
        <f>S62+S73</f>
        <v>1470</v>
      </c>
      <c r="T74">
        <f>T62+T73</f>
        <v>240</v>
      </c>
    </row>
    <row r="75" spans="1:20" s="1" customFormat="1" ht="11.25">
      <c r="A75" s="73">
        <v>19</v>
      </c>
      <c r="B75" s="95" t="s">
        <v>149</v>
      </c>
      <c r="C75" s="75" t="s">
        <v>88</v>
      </c>
      <c r="D75" s="54"/>
      <c r="E75" s="54">
        <v>2</v>
      </c>
      <c r="F75" s="54"/>
      <c r="G75" s="54"/>
      <c r="I75" s="54" t="s">
        <v>9</v>
      </c>
      <c r="J75" s="54">
        <v>2</v>
      </c>
      <c r="K75" s="74"/>
      <c r="L75" s="74"/>
      <c r="M75" s="74"/>
      <c r="N75" s="72"/>
      <c r="O75" s="61"/>
      <c r="R75" s="2"/>
      <c r="S75" s="2"/>
      <c r="T75" s="2"/>
    </row>
    <row r="76" spans="1:20" s="1" customFormat="1" ht="11.25">
      <c r="A76" s="73">
        <v>20</v>
      </c>
      <c r="B76" s="95" t="s">
        <v>150</v>
      </c>
      <c r="C76" s="75" t="s">
        <v>132</v>
      </c>
      <c r="D76" s="57"/>
      <c r="E76" s="57">
        <v>2</v>
      </c>
      <c r="F76" s="57"/>
      <c r="G76" s="57"/>
      <c r="I76" s="54" t="s">
        <v>9</v>
      </c>
      <c r="J76" s="54">
        <v>2</v>
      </c>
      <c r="K76" s="74"/>
      <c r="L76" s="74"/>
      <c r="M76" s="74"/>
      <c r="N76" s="72"/>
      <c r="O76" s="61"/>
      <c r="R76" s="2"/>
      <c r="S76" s="2"/>
      <c r="T76" s="2"/>
    </row>
    <row r="77" spans="1:20" s="1" customFormat="1" ht="11.25">
      <c r="A77" s="73">
        <v>21</v>
      </c>
      <c r="B77" s="95" t="s">
        <v>151</v>
      </c>
      <c r="C77" s="75" t="s">
        <v>243</v>
      </c>
      <c r="D77" s="57"/>
      <c r="E77" s="57">
        <v>2</v>
      </c>
      <c r="F77" s="57"/>
      <c r="G77" s="57"/>
      <c r="I77" s="54" t="s">
        <v>9</v>
      </c>
      <c r="J77" s="54">
        <v>2</v>
      </c>
      <c r="K77" s="74"/>
      <c r="L77" s="74"/>
      <c r="M77" s="74"/>
      <c r="N77" s="72"/>
      <c r="O77" s="61"/>
      <c r="R77" s="2"/>
      <c r="S77" s="2"/>
      <c r="T77" s="2"/>
    </row>
    <row r="78" spans="1:20" s="1" customFormat="1" ht="11.25">
      <c r="A78" s="73">
        <v>22</v>
      </c>
      <c r="B78" s="95" t="s">
        <v>152</v>
      </c>
      <c r="C78" s="75" t="s">
        <v>327</v>
      </c>
      <c r="D78" s="57"/>
      <c r="E78" s="57">
        <v>2</v>
      </c>
      <c r="F78" s="57"/>
      <c r="G78" s="57"/>
      <c r="I78" s="54" t="s">
        <v>9</v>
      </c>
      <c r="J78" s="54">
        <v>2</v>
      </c>
      <c r="K78" s="74"/>
      <c r="L78" s="74"/>
      <c r="M78" s="74"/>
      <c r="N78" s="72"/>
      <c r="O78" s="61"/>
      <c r="R78" s="2"/>
      <c r="S78" s="2"/>
      <c r="T78" s="2"/>
    </row>
    <row r="79" spans="1:15" ht="12.75">
      <c r="A79" s="73">
        <v>23</v>
      </c>
      <c r="B79" s="95" t="s">
        <v>89</v>
      </c>
      <c r="C79" s="94" t="s">
        <v>91</v>
      </c>
      <c r="D79" s="76">
        <v>2</v>
      </c>
      <c r="E79" s="76">
        <v>2</v>
      </c>
      <c r="F79" s="76"/>
      <c r="G79" s="76"/>
      <c r="I79" s="76" t="s">
        <v>75</v>
      </c>
      <c r="J79" s="76">
        <v>5</v>
      </c>
      <c r="K79" s="74"/>
      <c r="L79" s="74"/>
      <c r="M79" s="74"/>
      <c r="N79" s="72"/>
      <c r="O79" s="61"/>
    </row>
    <row r="80" spans="1:17" ht="12.75">
      <c r="A80" s="73">
        <v>24</v>
      </c>
      <c r="B80" s="95" t="s">
        <v>145</v>
      </c>
      <c r="C80" s="122" t="s">
        <v>133</v>
      </c>
      <c r="D80" s="54"/>
      <c r="E80" s="54"/>
      <c r="F80" s="54"/>
      <c r="G80" s="54"/>
      <c r="I80" s="54"/>
      <c r="J80" s="54"/>
      <c r="K80" s="59"/>
      <c r="L80" s="59">
        <v>2</v>
      </c>
      <c r="M80" s="59"/>
      <c r="P80" s="60" t="s">
        <v>9</v>
      </c>
      <c r="Q80" s="61">
        <v>2</v>
      </c>
    </row>
    <row r="81" spans="1:17" ht="12.75">
      <c r="A81" s="73">
        <v>25</v>
      </c>
      <c r="B81" s="95" t="s">
        <v>146</v>
      </c>
      <c r="C81" s="122" t="s">
        <v>134</v>
      </c>
      <c r="D81" s="57"/>
      <c r="E81" s="57"/>
      <c r="F81" s="57"/>
      <c r="G81" s="57"/>
      <c r="I81" s="54"/>
      <c r="J81" s="54"/>
      <c r="K81" s="57"/>
      <c r="L81" s="57">
        <v>2</v>
      </c>
      <c r="M81" s="57"/>
      <c r="P81" s="54" t="s">
        <v>9</v>
      </c>
      <c r="Q81" s="8">
        <v>2</v>
      </c>
    </row>
    <row r="82" spans="1:17" ht="12.75">
      <c r="A82" s="73">
        <v>26</v>
      </c>
      <c r="B82" s="95" t="s">
        <v>147</v>
      </c>
      <c r="C82" s="122" t="s">
        <v>244</v>
      </c>
      <c r="D82" s="57"/>
      <c r="E82" s="57"/>
      <c r="F82" s="57"/>
      <c r="G82" s="57"/>
      <c r="I82" s="54"/>
      <c r="J82" s="54"/>
      <c r="K82" s="57"/>
      <c r="L82" s="57">
        <v>2</v>
      </c>
      <c r="M82" s="57"/>
      <c r="P82" s="54" t="s">
        <v>9</v>
      </c>
      <c r="Q82" s="8">
        <v>2</v>
      </c>
    </row>
    <row r="83" spans="1:17" s="1" customFormat="1" ht="13.5" customHeight="1">
      <c r="A83" s="73">
        <v>27</v>
      </c>
      <c r="B83" s="95" t="s">
        <v>148</v>
      </c>
      <c r="C83" s="122" t="s">
        <v>287</v>
      </c>
      <c r="D83" s="57"/>
      <c r="E83" s="57"/>
      <c r="F83" s="57"/>
      <c r="G83" s="57"/>
      <c r="I83" s="54"/>
      <c r="J83" s="54"/>
      <c r="K83" s="57"/>
      <c r="L83" s="57">
        <v>1</v>
      </c>
      <c r="M83" s="57"/>
      <c r="P83" s="54" t="s">
        <v>9</v>
      </c>
      <c r="Q83" s="8">
        <v>1</v>
      </c>
    </row>
    <row r="84" spans="1:17" s="1" customFormat="1" ht="13.5" customHeight="1">
      <c r="A84" s="73">
        <v>28</v>
      </c>
      <c r="B84" s="95" t="s">
        <v>90</v>
      </c>
      <c r="C84" s="94" t="s">
        <v>96</v>
      </c>
      <c r="D84" s="55"/>
      <c r="E84" s="55"/>
      <c r="F84" s="55"/>
      <c r="G84" s="55"/>
      <c r="I84" s="76"/>
      <c r="J84" s="76"/>
      <c r="K84" s="55">
        <v>2</v>
      </c>
      <c r="L84" s="55">
        <v>2</v>
      </c>
      <c r="M84" s="55"/>
      <c r="P84" s="76" t="s">
        <v>75</v>
      </c>
      <c r="Q84" s="8">
        <v>5</v>
      </c>
    </row>
    <row r="85" spans="1:20" s="30" customFormat="1" ht="18" customHeight="1">
      <c r="A85" s="73">
        <v>20</v>
      </c>
      <c r="B85" s="103" t="s">
        <v>97</v>
      </c>
      <c r="C85" s="110" t="s">
        <v>99</v>
      </c>
      <c r="D85" s="55">
        <v>2</v>
      </c>
      <c r="E85" s="55">
        <v>2</v>
      </c>
      <c r="F85" s="55"/>
      <c r="G85" s="55"/>
      <c r="I85" s="55" t="s">
        <v>75</v>
      </c>
      <c r="J85" s="55">
        <v>5</v>
      </c>
      <c r="K85" s="74"/>
      <c r="L85" s="74"/>
      <c r="M85" s="74"/>
      <c r="P85" s="72"/>
      <c r="Q85" s="61"/>
      <c r="R85" s="2"/>
      <c r="S85" s="2"/>
      <c r="T85" s="2"/>
    </row>
    <row r="86" spans="1:17" s="33" customFormat="1" ht="21" customHeight="1">
      <c r="A86" s="73">
        <v>21</v>
      </c>
      <c r="B86" s="103" t="s">
        <v>98</v>
      </c>
      <c r="C86" s="110" t="s">
        <v>100</v>
      </c>
      <c r="D86" s="55"/>
      <c r="E86" s="55"/>
      <c r="F86" s="55"/>
      <c r="G86" s="55"/>
      <c r="I86" s="76"/>
      <c r="J86" s="76"/>
      <c r="K86" s="55">
        <v>2</v>
      </c>
      <c r="L86" s="55">
        <v>2</v>
      </c>
      <c r="M86" s="55"/>
      <c r="P86" s="76" t="s">
        <v>75</v>
      </c>
      <c r="Q86" s="8">
        <v>5</v>
      </c>
    </row>
    <row r="87" spans="1:20" s="1" customFormat="1" ht="11.25">
      <c r="A87" s="73">
        <v>19</v>
      </c>
      <c r="B87" s="134" t="s">
        <v>111</v>
      </c>
      <c r="C87" s="77" t="s">
        <v>113</v>
      </c>
      <c r="D87" s="141">
        <v>1</v>
      </c>
      <c r="E87" s="141">
        <v>1</v>
      </c>
      <c r="F87" s="141"/>
      <c r="G87" s="141"/>
      <c r="I87" s="141" t="s">
        <v>9</v>
      </c>
      <c r="J87" s="141">
        <v>2</v>
      </c>
      <c r="K87" s="143"/>
      <c r="L87" s="143"/>
      <c r="M87" s="143"/>
      <c r="P87" s="143"/>
      <c r="Q87" s="144"/>
      <c r="R87" s="2"/>
      <c r="S87" s="2"/>
      <c r="T87" s="2"/>
    </row>
    <row r="88" spans="1:20" s="1" customFormat="1" ht="11.25" customHeight="1">
      <c r="A88" s="73">
        <v>20</v>
      </c>
      <c r="B88" s="98" t="s">
        <v>112</v>
      </c>
      <c r="C88" s="77" t="s">
        <v>114</v>
      </c>
      <c r="D88" s="141"/>
      <c r="E88" s="141">
        <v>3</v>
      </c>
      <c r="F88" s="141"/>
      <c r="G88" s="141"/>
      <c r="I88" s="141" t="s">
        <v>9</v>
      </c>
      <c r="J88" s="141">
        <v>3</v>
      </c>
      <c r="K88" s="143"/>
      <c r="L88" s="143"/>
      <c r="M88" s="143"/>
      <c r="P88" s="143"/>
      <c r="Q88" s="144"/>
      <c r="R88" s="2"/>
      <c r="S88" s="2"/>
      <c r="T88" s="2"/>
    </row>
    <row r="89" spans="1:20" s="1" customFormat="1" ht="11.25">
      <c r="A89" s="73">
        <v>21</v>
      </c>
      <c r="B89" s="134" t="s">
        <v>115</v>
      </c>
      <c r="C89" s="77" t="s">
        <v>118</v>
      </c>
      <c r="D89" s="141"/>
      <c r="E89" s="141"/>
      <c r="F89" s="141"/>
      <c r="G89" s="141"/>
      <c r="I89" s="141"/>
      <c r="J89" s="141"/>
      <c r="K89" s="143">
        <v>1</v>
      </c>
      <c r="L89" s="143">
        <v>1</v>
      </c>
      <c r="M89" s="143"/>
      <c r="P89" s="143" t="s">
        <v>75</v>
      </c>
      <c r="Q89" s="144">
        <v>3</v>
      </c>
      <c r="R89" s="2"/>
      <c r="S89" s="2"/>
      <c r="T89" s="2"/>
    </row>
    <row r="90" spans="1:20" s="1" customFormat="1" ht="11.25" customHeight="1">
      <c r="A90" s="73">
        <v>22</v>
      </c>
      <c r="B90" s="98" t="s">
        <v>116</v>
      </c>
      <c r="C90" s="77" t="s">
        <v>119</v>
      </c>
      <c r="D90" s="141"/>
      <c r="E90" s="141"/>
      <c r="F90" s="141"/>
      <c r="G90" s="141"/>
      <c r="I90" s="141"/>
      <c r="J90" s="141"/>
      <c r="K90" s="143"/>
      <c r="L90" s="143">
        <v>3</v>
      </c>
      <c r="M90" s="143"/>
      <c r="P90" s="143" t="s">
        <v>9</v>
      </c>
      <c r="Q90" s="144">
        <v>2</v>
      </c>
      <c r="R90" s="2"/>
      <c r="S90" s="2"/>
      <c r="T90" s="2"/>
    </row>
    <row r="91" spans="1:17" ht="12.75">
      <c r="A91" s="73">
        <v>23</v>
      </c>
      <c r="B91" s="134" t="s">
        <v>117</v>
      </c>
      <c r="C91" s="77" t="s">
        <v>120</v>
      </c>
      <c r="D91" s="141"/>
      <c r="E91" s="141"/>
      <c r="F91" s="141"/>
      <c r="G91" s="141"/>
      <c r="I91" s="141"/>
      <c r="J91" s="141"/>
      <c r="K91" s="141"/>
      <c r="L91" s="141"/>
      <c r="M91" s="141"/>
      <c r="P91" s="141" t="s">
        <v>75</v>
      </c>
      <c r="Q91" s="146">
        <v>5</v>
      </c>
    </row>
    <row r="92" spans="4:18" ht="12.75">
      <c r="D92">
        <f>SUM(D75:D91)</f>
        <v>5</v>
      </c>
      <c r="E92">
        <f aca="true" t="shared" si="2" ref="E92:N92">SUM(E75:E91)</f>
        <v>16</v>
      </c>
      <c r="F92">
        <f t="shared" si="2"/>
        <v>0</v>
      </c>
      <c r="G92">
        <f t="shared" si="2"/>
        <v>0</v>
      </c>
      <c r="I92">
        <f>SUM(J75:J91)</f>
        <v>23</v>
      </c>
      <c r="J92">
        <f>SUM(K75:K91)</f>
        <v>5</v>
      </c>
      <c r="K92">
        <f>SUM(L75:L91)</f>
        <v>15</v>
      </c>
      <c r="L92">
        <f>SUM(M75:M91)</f>
        <v>0</v>
      </c>
      <c r="M92">
        <f t="shared" si="2"/>
        <v>0</v>
      </c>
      <c r="N92">
        <f t="shared" si="2"/>
        <v>0</v>
      </c>
      <c r="P92">
        <f>(SUM(D92:O92)-R92)*14</f>
        <v>574</v>
      </c>
      <c r="Q92">
        <f>(D92+J92)*14</f>
        <v>140</v>
      </c>
      <c r="R92">
        <f>I92+O92</f>
        <v>23</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Universitatea Suceava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dc:creator>
  <cp:keywords/>
  <dc:description/>
  <cp:lastModifiedBy>Cristina-Elena</cp:lastModifiedBy>
  <cp:lastPrinted>2022-06-30T07:59:54Z</cp:lastPrinted>
  <dcterms:created xsi:type="dcterms:W3CDTF">1998-09-29T12:25:23Z</dcterms:created>
  <dcterms:modified xsi:type="dcterms:W3CDTF">2022-06-30T09:21:37Z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VID2F1E1603">
    <vt:lpwstr/>
  </property>
  <property fmtid="{D5CDD505-2E9C-101B-9397-08002B2CF9AE}" pid="3" name="IVIDC">
    <vt:lpwstr/>
  </property>
  <property fmtid="{D5CDD505-2E9C-101B-9397-08002B2CF9AE}" pid="4" name="IVID362F13E8">
    <vt:lpwstr/>
  </property>
  <property fmtid="{D5CDD505-2E9C-101B-9397-08002B2CF9AE}" pid="5" name="IVID3A3618F1">
    <vt:lpwstr/>
  </property>
  <property fmtid="{D5CDD505-2E9C-101B-9397-08002B2CF9AE}" pid="6" name="IVID15E41318">
    <vt:lpwstr/>
  </property>
  <property fmtid="{D5CDD505-2E9C-101B-9397-08002B2CF9AE}" pid="7" name="IVID181914D9">
    <vt:lpwstr/>
  </property>
  <property fmtid="{D5CDD505-2E9C-101B-9397-08002B2CF9AE}" pid="8" name="IVID155815FB">
    <vt:lpwstr/>
  </property>
  <property fmtid="{D5CDD505-2E9C-101B-9397-08002B2CF9AE}" pid="9" name="IVIDD091BF0">
    <vt:lpwstr/>
  </property>
  <property fmtid="{D5CDD505-2E9C-101B-9397-08002B2CF9AE}" pid="10" name="IVID344CCFFC">
    <vt:lpwstr/>
  </property>
  <property fmtid="{D5CDD505-2E9C-101B-9397-08002B2CF9AE}" pid="11" name="IVID1A7D12ED">
    <vt:lpwstr/>
  </property>
  <property fmtid="{D5CDD505-2E9C-101B-9397-08002B2CF9AE}" pid="12" name="IVID1B2115FE">
    <vt:lpwstr/>
  </property>
  <property fmtid="{D5CDD505-2E9C-101B-9397-08002B2CF9AE}" pid="13" name="IVID35431BD0">
    <vt:lpwstr/>
  </property>
  <property fmtid="{D5CDD505-2E9C-101B-9397-08002B2CF9AE}" pid="14" name="IVID4637A884">
    <vt:lpwstr/>
  </property>
  <property fmtid="{D5CDD505-2E9C-101B-9397-08002B2CF9AE}" pid="15" name="IVID127C14F5">
    <vt:lpwstr/>
  </property>
  <property fmtid="{D5CDD505-2E9C-101B-9397-08002B2CF9AE}" pid="16" name="IVID1834F0DD">
    <vt:lpwstr/>
  </property>
  <property fmtid="{D5CDD505-2E9C-101B-9397-08002B2CF9AE}" pid="17" name="IVID312119E0">
    <vt:lpwstr/>
  </property>
  <property fmtid="{D5CDD505-2E9C-101B-9397-08002B2CF9AE}" pid="18" name="IVID3D2819F8">
    <vt:lpwstr/>
  </property>
  <property fmtid="{D5CDD505-2E9C-101B-9397-08002B2CF9AE}" pid="19" name="IVID2A3708F4">
    <vt:lpwstr/>
  </property>
  <property fmtid="{D5CDD505-2E9C-101B-9397-08002B2CF9AE}" pid="20" name="IVIDD631307">
    <vt:lpwstr/>
  </property>
  <property fmtid="{D5CDD505-2E9C-101B-9397-08002B2CF9AE}" pid="21" name="IVID10231BE6">
    <vt:lpwstr/>
  </property>
  <property fmtid="{D5CDD505-2E9C-101B-9397-08002B2CF9AE}" pid="22" name="IVID1C180FE9">
    <vt:lpwstr/>
  </property>
  <property fmtid="{D5CDD505-2E9C-101B-9397-08002B2CF9AE}" pid="23" name="IVID10E61F36">
    <vt:lpwstr/>
  </property>
</Properties>
</file>