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775" tabRatio="785" activeTab="1"/>
  </bookViews>
  <sheets>
    <sheet name="pagina 1" sheetId="1" r:id="rId1"/>
    <sheet name="an I" sheetId="2" r:id="rId2"/>
    <sheet name="an II" sheetId="3" r:id="rId3"/>
    <sheet name="an III" sheetId="4" r:id="rId4"/>
    <sheet name="an IV" sheetId="5" r:id="rId5"/>
    <sheet name="Competente ro" sheetId="6" r:id="rId6"/>
    <sheet name="COMPETENTE ENGL" sheetId="7" r:id="rId7"/>
    <sheet name="BILANT NOU" sheetId="8" r:id="rId8"/>
    <sheet name="oblig_optionale_facultative" sheetId="9" r:id="rId9"/>
    <sheet name="verificare discipline" sheetId="10" r:id="rId10"/>
  </sheets>
  <definedNames/>
  <calcPr fullCalcOnLoad="1"/>
</workbook>
</file>

<file path=xl/sharedStrings.xml><?xml version="1.0" encoding="utf-8"?>
<sst xmlns="http://schemas.openxmlformats.org/spreadsheetml/2006/main" count="1279" uniqueCount="409">
  <si>
    <t>Discipline obligatorii</t>
  </si>
  <si>
    <t>Sem. 1</t>
  </si>
  <si>
    <t>Sem. 2</t>
  </si>
  <si>
    <t>C</t>
  </si>
  <si>
    <t>S</t>
  </si>
  <si>
    <t>L</t>
  </si>
  <si>
    <t>P</t>
  </si>
  <si>
    <t>E</t>
  </si>
  <si>
    <t>Discipline facultative</t>
  </si>
  <si>
    <t>Nr. crt.</t>
  </si>
  <si>
    <t>RECAPITULATIE</t>
  </si>
  <si>
    <t>Nr. credite</t>
  </si>
  <si>
    <t>Total ore obligatorii pe saptamana</t>
  </si>
  <si>
    <t>Total ore facultative pe saptamana</t>
  </si>
  <si>
    <t>4C</t>
  </si>
  <si>
    <t xml:space="preserve">                                                           ANUL II</t>
  </si>
  <si>
    <t>BIOCHIMIE</t>
  </si>
  <si>
    <t>Discipline optionale</t>
  </si>
  <si>
    <t>ELEMENTE DE INGINERIE MECANICĂ</t>
  </si>
  <si>
    <t xml:space="preserve">ELEMENTE DE INGINERIE ELECTRICĂ  </t>
  </si>
  <si>
    <t>Total ore optionale pe saptamana</t>
  </si>
  <si>
    <t>1E, 1C</t>
  </si>
  <si>
    <t>1*</t>
  </si>
  <si>
    <t>1C</t>
  </si>
  <si>
    <t>ECOLOGIE ŞI PROTECŢIA MEDIULUI</t>
  </si>
  <si>
    <t>Facultatea de Inginerie Alimentară</t>
  </si>
  <si>
    <t>Nr. crt</t>
  </si>
  <si>
    <t>DISCIPLINE</t>
  </si>
  <si>
    <t>1.</t>
  </si>
  <si>
    <t>OBLIGATORII</t>
  </si>
  <si>
    <t>2.</t>
  </si>
  <si>
    <t>OPTIONALE</t>
  </si>
  <si>
    <t>3.</t>
  </si>
  <si>
    <t>FACULTATIVE</t>
  </si>
  <si>
    <t>4.</t>
  </si>
  <si>
    <t>DISCIPLINE FUNDAMENTALE</t>
  </si>
  <si>
    <t>DISCIPLINE DE SPECIALITATE</t>
  </si>
  <si>
    <t>DISCIPLINE COMPLEMENTARE</t>
  </si>
  <si>
    <t>NUMAR ORE CURS / ORE APLICATII</t>
  </si>
  <si>
    <t>Cod disciplina USV.FIA.IPA</t>
  </si>
  <si>
    <t>DD.07.01</t>
  </si>
  <si>
    <t>% realizat</t>
  </si>
  <si>
    <t>% recom.</t>
  </si>
  <si>
    <t>TOTAL OBLIGATORII ŞI OPŢIONALE</t>
  </si>
  <si>
    <t>min. 17</t>
  </si>
  <si>
    <t>DISCIPLINE ÎN DOMENIU</t>
  </si>
  <si>
    <t>min.38</t>
  </si>
  <si>
    <t>min. 25</t>
  </si>
  <si>
    <t>max. 8</t>
  </si>
  <si>
    <t>Nr. de ore</t>
  </si>
  <si>
    <t>Curs</t>
  </si>
  <si>
    <t>Aplicaţii</t>
  </si>
  <si>
    <t>Forma de verificare</t>
  </si>
  <si>
    <t>Nr. forme de verificare</t>
  </si>
  <si>
    <t>Total</t>
  </si>
  <si>
    <t>An I</t>
  </si>
  <si>
    <t>An II</t>
  </si>
  <si>
    <t>An III</t>
  </si>
  <si>
    <t>An IV</t>
  </si>
  <si>
    <t xml:space="preserve">Examen </t>
  </si>
  <si>
    <t>Colocviu</t>
  </si>
  <si>
    <t>TOTAL</t>
  </si>
  <si>
    <t>Nr.</t>
  </si>
  <si>
    <t>%</t>
  </si>
  <si>
    <t>NR. DE ORE FIZICE</t>
  </si>
  <si>
    <t>max. 90</t>
  </si>
  <si>
    <t>min. 10</t>
  </si>
  <si>
    <t xml:space="preserve">I*   </t>
  </si>
  <si>
    <t>V*</t>
  </si>
  <si>
    <t xml:space="preserve">PRACTICĂ DE SPECIALITATE  </t>
  </si>
  <si>
    <t>PLAN DE ÎNVĂŢĂMÂNT</t>
  </si>
  <si>
    <t>Domeniul: Ingineria Produselor Alimentare</t>
  </si>
  <si>
    <t>Durata studiilor: 4 ani (8 semestre)</t>
  </si>
  <si>
    <t>Programul de studiu: INGINERIA PRODUSELOR ALIMENTARE</t>
  </si>
  <si>
    <t>`</t>
  </si>
  <si>
    <t>LIMBA ENGLEZĂ (1)</t>
  </si>
  <si>
    <t>LIMBA ENGLEZĂ (2)</t>
  </si>
  <si>
    <t>DF.01.01</t>
  </si>
  <si>
    <t>DF.01.02</t>
  </si>
  <si>
    <t>DF.01.03</t>
  </si>
  <si>
    <t>DF.01.04</t>
  </si>
  <si>
    <t>DF.01.05</t>
  </si>
  <si>
    <t>DC.01.07</t>
  </si>
  <si>
    <t>DC.01.08</t>
  </si>
  <si>
    <t>DF.02.09</t>
  </si>
  <si>
    <t>DF.02.10</t>
  </si>
  <si>
    <t>DF.02.11</t>
  </si>
  <si>
    <t>DF.02.12</t>
  </si>
  <si>
    <t>DF.02.13</t>
  </si>
  <si>
    <t>DC.02.16</t>
  </si>
  <si>
    <t>DC.01.02.19</t>
  </si>
  <si>
    <t>DC.01.02.20</t>
  </si>
  <si>
    <t>DF.03.01</t>
  </si>
  <si>
    <t>DD.03.03</t>
  </si>
  <si>
    <t>DS.03.04</t>
  </si>
  <si>
    <t>LIMBA ENGLEZĂ (3)</t>
  </si>
  <si>
    <t>LIMBA ENGLEZĂ (4)</t>
  </si>
  <si>
    <t xml:space="preserve">90 ore     </t>
  </si>
  <si>
    <t>DD.05.01</t>
  </si>
  <si>
    <t xml:space="preserve">90 ore  </t>
  </si>
  <si>
    <t xml:space="preserve">  60 ore</t>
  </si>
  <si>
    <t>DS.06.18</t>
  </si>
  <si>
    <t xml:space="preserve"> Decan,</t>
  </si>
  <si>
    <t>Director departament,</t>
  </si>
  <si>
    <t>Conf.univ.dr.ing. Ana LEAHU</t>
  </si>
  <si>
    <t>Universitatea ,,Ştefan cel Mare" din Suceava</t>
  </si>
  <si>
    <t xml:space="preserve">PLAN  DE ÎNVĂŢĂMÂNT </t>
  </si>
  <si>
    <t>Forma de învăţământ: Învăţământ cu frecvenţă</t>
  </si>
  <si>
    <t>Durata studiilor: 4 ani</t>
  </si>
  <si>
    <t>Competenţe profesionale ale programului de studiu</t>
  </si>
  <si>
    <t>Competenţe transversale</t>
  </si>
  <si>
    <t>CT1. Aplicarea strategiilor de perseverenţă, rigurozitate, eficienţă şi responsabilitate în muncă, punctualitate şi asumarea răspunderii pentru rezultatele activităţii personale,  creativitate, bun simt, gandire analitica si critica, rezolvarea de probleme etc, pe baza principiilor normelor şi a valorilor codului de etică profesională în domeniul alimentar;</t>
  </si>
  <si>
    <t>CT2. Aplicarea tehnicilor de interrelaţionare în cadrul unei echipe; amplificarea şi cizelarea capacităţilor empatice de comunicare interpersonală şi de asumare a unor atribuţii specifice în desfăşurarea activităţii de grup in vederea tratarii/rezolvarii de conflicte individulale/de grup, precum şi gestionarea optima a timpului;</t>
  </si>
  <si>
    <t>CT3. Utilizarea  eficientă a diverselor căi şi tehnici de învăţare – formare pentru achizitionarea  informatiei din baze de date bibliografice si electronice atat in limba romana, cat si intr-o limba de circulatie internationala, precum si evaluarea  necesităţii şi utilităţii motivaţiilor extrinseci şi intrinseci ale educaţiei continue.</t>
  </si>
  <si>
    <t xml:space="preserve">
</t>
  </si>
  <si>
    <t>C1. Identificarea, descrierea si utilizarea adecvata a notiunilor specifice stiintei alimentului si sigurantei alimentare.</t>
  </si>
  <si>
    <t>C2. Conducerea proceselor generale de inginerie, exploatarea instalatiilor si echipamentelor de
industrie alimentara</t>
  </si>
  <si>
    <t>C3. Supravegherea, conducerea, analiza si proiectarea tehnologiilor alimentare de la materii prime pana la
produs finit.</t>
  </si>
  <si>
    <t>C4. Proiectarea de produse alimentare noi, implementarea si managementul de proiecte</t>
  </si>
  <si>
    <t>C5. Managementul productiei, controlul calitatii produselor alimentare si realizarea proceselor
de marketing</t>
  </si>
  <si>
    <t xml:space="preserve">C6. Managementul tehnologiilor de valorificare a subproduselor si deseurilor din industria alimentara
si asigurarea protectiei mediului </t>
  </si>
  <si>
    <t>DPPD.NIV1.DF0303</t>
  </si>
  <si>
    <t>DIDACTICA SPECIALITĂŢII</t>
  </si>
  <si>
    <t>DPPD.NIV1.DF0405</t>
  </si>
  <si>
    <t>5E, 3C</t>
  </si>
  <si>
    <t>DC.03.06</t>
  </si>
  <si>
    <t>PSIHOLOGIA EDUCAŢIEI</t>
  </si>
  <si>
    <t>DPPD.NIV1.DF0101</t>
  </si>
  <si>
    <t>DPPD.NIV1.DF0202</t>
  </si>
  <si>
    <t>DC.01.02.21</t>
  </si>
  <si>
    <t>DPPD.NIV1.DS0506</t>
  </si>
  <si>
    <t>PRACTICĂ PEDAGOGICĂ ÎN ÎNV. PREUNIV. OBLIG. (1)</t>
  </si>
  <si>
    <t>DPPD.NIV1.DS0507</t>
  </si>
  <si>
    <t>PRACTICĂ PEDAGOGICĂ ÎN ÎNV. PREUNIV. OBLIG. (2)</t>
  </si>
  <si>
    <t>DPPD.NIV1.DS0608</t>
  </si>
  <si>
    <t>MANAGEMENTUL CLASEI DE ELEVI</t>
  </si>
  <si>
    <t>DPPD.NIV1.DS0604</t>
  </si>
  <si>
    <t>EVALUARE FINALĂ - PORTOFOLIU DIDACTIC</t>
  </si>
  <si>
    <t>DPPD.NIV1.DS0508</t>
  </si>
  <si>
    <t>INSTRUIRE ASISTATĂ PE CALCULATOR</t>
  </si>
  <si>
    <t>Sem. I</t>
  </si>
  <si>
    <t>Sem. II</t>
  </si>
  <si>
    <t>I</t>
  </si>
  <si>
    <t>II</t>
  </si>
  <si>
    <t>III</t>
  </si>
  <si>
    <t>IV</t>
  </si>
  <si>
    <t>*Discipline obligatorii + opţionale</t>
  </si>
  <si>
    <t>Structura anului universitar</t>
  </si>
  <si>
    <t xml:space="preserve"> Nr.ore fizice 
pe săptămână*</t>
  </si>
  <si>
    <t>Anul de studii</t>
  </si>
  <si>
    <t>NUMAR TOTAL DE ORE</t>
  </si>
  <si>
    <t xml:space="preserve">BILANT </t>
  </si>
  <si>
    <t>ANALIZA DISCURSULUI</t>
  </si>
  <si>
    <t>DC.01.06</t>
  </si>
  <si>
    <t xml:space="preserve">ANUL I </t>
  </si>
  <si>
    <t>3C</t>
  </si>
  <si>
    <t>1E, 3C</t>
  </si>
  <si>
    <t>ANUL III</t>
  </si>
  <si>
    <t>ANUL IV</t>
  </si>
  <si>
    <t>Ştefan cel Mare University of Suceava</t>
  </si>
  <si>
    <t>Faculty of Food Engineering</t>
  </si>
  <si>
    <t xml:space="preserve">STUDY PLAN </t>
  </si>
  <si>
    <t xml:space="preserve">Field: FOOD PRODUCTS ENGINEERING  </t>
  </si>
  <si>
    <t>Mode of study: full-time</t>
  </si>
  <si>
    <t>Study duration: 4 years</t>
  </si>
  <si>
    <t>Professional competences of study programme</t>
  </si>
  <si>
    <t xml:space="preserve">Transversal competences </t>
  </si>
  <si>
    <t>C2. Management of general engineering processes, working with food industry plants and equipment.</t>
  </si>
  <si>
    <t xml:space="preserve"> Dean,</t>
  </si>
  <si>
    <t>Assoc. Prof. Ph.D.Eng. Ana LEAHU</t>
  </si>
  <si>
    <t xml:space="preserve">BachelorStudy Programme: FOOD PRODUCTS ENGINEERING  </t>
  </si>
  <si>
    <t>C1. Adequate identification, description and use of the notions specific to food science and food safety.</t>
  </si>
  <si>
    <t>C3 Survey, management, analysis and design of food technologies from raw materials to finished product.</t>
  </si>
  <si>
    <t>C4. Design of new food products, project implementation and management.</t>
  </si>
  <si>
    <t xml:space="preserve">C5. Production management, quality control of food products and accomplishment of marketing processes </t>
  </si>
  <si>
    <t>C6. Management of capitalization technologies of byproducts and wastes from food industry and assurance of environment protection</t>
  </si>
  <si>
    <t>CT1. Application of perseverance, rigor, efficiency and responsibility strategies to labor, punctuality and liability holding of the personal activity results, creativity, good sense, analytical and critical thinking, problem solving etc., on the basis of principles, norms and values of professional ethical code in the food field;</t>
  </si>
  <si>
    <t>CT2. Application of interrelation techniques  within the team; amplification and  smoothing of interpersonal communication empathic skills  and specific responsibility bearing in view of carrying on group activities to deal with/solve out individual/group conflicts, as well as  optimum time management;</t>
  </si>
  <si>
    <t>CT3.Efficient use of different learning-training ways and techniques for information acquisition from bibliographic and electronic data bases both in Romanian and in an international language, as well as the need and usefulness assessment of extrinsic and intrinsic motivations of continuous education.</t>
  </si>
  <si>
    <t>Head of Department,</t>
  </si>
  <si>
    <t>Responsible degree program,</t>
  </si>
  <si>
    <t>POLITICI ȘI STRATEGII GLOBALE DE SECURITATE ALIMENTARĂ</t>
  </si>
  <si>
    <t>Sem. 3</t>
  </si>
  <si>
    <t>Sem. 4</t>
  </si>
  <si>
    <t>DD.03.05</t>
  </si>
  <si>
    <t>DC.03.07</t>
  </si>
  <si>
    <t>DC.04.14</t>
  </si>
  <si>
    <t>LIMBA FRANCEZĂ (1)</t>
  </si>
  <si>
    <t>LIMBA GERMANĂ (1)</t>
  </si>
  <si>
    <t>LIMBA SPANIOLĂ (1)</t>
  </si>
  <si>
    <t>LIMBA FRANCEZĂ (2)</t>
  </si>
  <si>
    <t>LIMBA GERMANĂ (2)</t>
  </si>
  <si>
    <t>LIMBA SPANIOLĂ (2)</t>
  </si>
  <si>
    <t>PEDAGOGIE (1)</t>
  </si>
  <si>
    <t>PEDAGOGIE (2)</t>
  </si>
  <si>
    <t>LIMBA GERMANĂ (3)</t>
  </si>
  <si>
    <t>LIMBA GERMANĂ (4)</t>
  </si>
  <si>
    <t>Sem. 5</t>
  </si>
  <si>
    <t>Sem. 6</t>
  </si>
  <si>
    <t>DS.05.11</t>
  </si>
  <si>
    <t>DS.05.12</t>
  </si>
  <si>
    <t>DS.05.13</t>
  </si>
  <si>
    <t>DS.05.14</t>
  </si>
  <si>
    <t>DS.06.19</t>
  </si>
  <si>
    <t>DS.06.20</t>
  </si>
  <si>
    <t>DS.06.21</t>
  </si>
  <si>
    <t>DS.06.23</t>
  </si>
  <si>
    <t>DS.06.24</t>
  </si>
  <si>
    <t>Sem. 7</t>
  </si>
  <si>
    <t>PRINCIPIILE NUTRIȚIEI UMANE</t>
  </si>
  <si>
    <t>Sem. 8</t>
  </si>
  <si>
    <t>4E, 4C</t>
  </si>
  <si>
    <t>5E, 4C</t>
  </si>
  <si>
    <t>INOCUITATEA PRODUSELOR ALIMENTARE</t>
  </si>
  <si>
    <t xml:space="preserve">MANAGEMENT </t>
  </si>
  <si>
    <t>MARKETING</t>
  </si>
  <si>
    <t>Forma de învăţământ: zi, cu frecvenţă</t>
  </si>
  <si>
    <t>1 E</t>
  </si>
  <si>
    <t>OPERAŢII UNITARE ÎN INDUSTRIA ALIMENTARĂ (2)</t>
  </si>
  <si>
    <t>OPERAŢII UNITARE ÎN INDUSTRIA ALIMENTARĂ (1)</t>
  </si>
  <si>
    <t>Forma de învăţământ: cu frecvenţă</t>
  </si>
  <si>
    <t>DS.06.17</t>
  </si>
  <si>
    <t>DS.05.25</t>
  </si>
  <si>
    <t>DD.07.04</t>
  </si>
  <si>
    <t>DD.08.08</t>
  </si>
  <si>
    <t>DD.08.09</t>
  </si>
  <si>
    <t>DS.07.14</t>
  </si>
  <si>
    <t>Proiect</t>
  </si>
  <si>
    <t>ANALIZĂ MATEMATICĂ</t>
  </si>
  <si>
    <t>DF.02.14</t>
  </si>
  <si>
    <t>DD.02.15</t>
  </si>
  <si>
    <t>DC.02.17</t>
  </si>
  <si>
    <t>DC.01.02.23</t>
  </si>
  <si>
    <t>Prof.univ.dr.ing. Mircea OROIAN</t>
  </si>
  <si>
    <t>COLOIZI ÎN INDUSTRIA ALIMENTARĂ</t>
  </si>
  <si>
    <t>DS.04.09</t>
  </si>
  <si>
    <t>PRACTICĂ DE DOMENIU</t>
  </si>
  <si>
    <t>TEHNOLOGIA VINULUI, OȚETULUI ȘI A BĂUTURILOR DISTILATE</t>
  </si>
  <si>
    <t>DS.04.12</t>
  </si>
  <si>
    <t>DD.04.13</t>
  </si>
  <si>
    <t>DC.04.15</t>
  </si>
  <si>
    <t>DD.04.16</t>
  </si>
  <si>
    <t>DD.05.02</t>
  </si>
  <si>
    <t xml:space="preserve">1E </t>
  </si>
  <si>
    <t>DD.08.10</t>
  </si>
  <si>
    <t>DS.08.12</t>
  </si>
  <si>
    <t>INFORMATICĂ APLICATĂ</t>
  </si>
  <si>
    <t>ALGEBRĂ LINIARĂ, GEOMETRIE ANALITICĂ ȘI DIFERENȚIALĂ</t>
  </si>
  <si>
    <t>TEORIA PROBABILITĂȚILOR ȘI STATISTICĂ MATEMATICĂ</t>
  </si>
  <si>
    <t>CHIMIE ORGANICĂ</t>
  </si>
  <si>
    <t>GRAFICĂ ASISTATĂ DE CALCULATOR</t>
  </si>
  <si>
    <t>PRACTICĂ PENTRU PROIECTUL DE DIPLOMĂ</t>
  </si>
  <si>
    <t>ELABORAREA PROIECTULUI DE DIPLOMĂ</t>
  </si>
  <si>
    <t>DS.04.17</t>
  </si>
  <si>
    <t>DS.04.18</t>
  </si>
  <si>
    <t>Prof. Ph.D.Eng. Mircea OROIAN</t>
  </si>
  <si>
    <t xml:space="preserve">     </t>
  </si>
  <si>
    <t>Prof. univ. dr. ing. Mircea OROIAN</t>
  </si>
  <si>
    <t>DD.05.04</t>
  </si>
  <si>
    <t>DD.06.05</t>
  </si>
  <si>
    <t>DD.06.07</t>
  </si>
  <si>
    <t>DS.06.08</t>
  </si>
  <si>
    <t>DD.07.03</t>
  </si>
  <si>
    <t>DS.08.06</t>
  </si>
  <si>
    <t>DS.08.17</t>
  </si>
  <si>
    <t>NR. DE CREDITE</t>
  </si>
  <si>
    <t>-</t>
  </si>
  <si>
    <t>Nr. săptămâni 
activităţi didactice</t>
  </si>
  <si>
    <t>DD.07.05</t>
  </si>
  <si>
    <t>PRINCIPII ŞI METODE DE CONSERVARE A PRODUSELOR ALIMENTARE</t>
  </si>
  <si>
    <t>DD.06.06</t>
  </si>
  <si>
    <t>DS.05.03</t>
  </si>
  <si>
    <t>DS.03.08</t>
  </si>
  <si>
    <t>PROIECTAREA PRODUSELOR NOI</t>
  </si>
  <si>
    <t xml:space="preserve">I**   </t>
  </si>
  <si>
    <t>V**</t>
  </si>
  <si>
    <t xml:space="preserve">I**  </t>
  </si>
  <si>
    <t>V**-forma de verificare</t>
  </si>
  <si>
    <t>DS.08.07</t>
  </si>
  <si>
    <t>DD.08.11</t>
  </si>
  <si>
    <t>DS.08.13</t>
  </si>
  <si>
    <t>DS.07.15</t>
  </si>
  <si>
    <t>DS.08.16</t>
  </si>
  <si>
    <t>BIOETICA ALIMENTARĂ</t>
  </si>
  <si>
    <t>TOXIINFECŢII ALIMENTARE</t>
  </si>
  <si>
    <t>DC.08.19</t>
  </si>
  <si>
    <t>CREDITE</t>
  </si>
  <si>
    <t>CURS</t>
  </si>
  <si>
    <t>I**-ore de studiu individual pe semestru</t>
  </si>
  <si>
    <t>I**-ore de studiu individual pe semestru, V**-forma de verificare</t>
  </si>
  <si>
    <t>I*-ore de studiu individual pe semestru, V*-forma de verificare</t>
  </si>
  <si>
    <t>.</t>
  </si>
  <si>
    <t>C*</t>
  </si>
  <si>
    <t>5E,4C</t>
  </si>
  <si>
    <t xml:space="preserve">C* </t>
  </si>
  <si>
    <t>Cerințe pentru obținerea diplomei de inginer:</t>
  </si>
  <si>
    <t>10 credite la examenul de diplomă</t>
  </si>
  <si>
    <t>240 de credite din disciplinele obligatorii conform planului de învățământ</t>
  </si>
  <si>
    <r>
      <t xml:space="preserve">*Disciplina </t>
    </r>
    <r>
      <rPr>
        <b/>
        <i/>
        <sz val="8"/>
        <rFont val="Times New Roman"/>
        <family val="1"/>
      </rPr>
      <t xml:space="preserve">Educație fizică și sport </t>
    </r>
    <r>
      <rPr>
        <sz val="8"/>
        <rFont val="Times New Roman"/>
        <family val="1"/>
      </rPr>
      <t xml:space="preserve">are forma de verificare colocviu, notarea fiind cu Admis/Respins </t>
    </r>
  </si>
  <si>
    <t>*Creditele aferente disciplinei Educație fizică și sport se acordă peste cele obligatorii și nu se pot transfera pentru a atinge numărul de credite obligatorii</t>
  </si>
  <si>
    <t>DC.01.02.24</t>
  </si>
  <si>
    <t>DC.01.02.25</t>
  </si>
  <si>
    <t>DC.03.20</t>
  </si>
  <si>
    <t>DC.04.22</t>
  </si>
  <si>
    <t>DS.06.28</t>
  </si>
  <si>
    <t>ANTREPRENORIAT</t>
  </si>
  <si>
    <t>DC.07.18</t>
  </si>
  <si>
    <t>DD.03.02</t>
  </si>
  <si>
    <t>MICROBIOLOGIE GENERALĂ</t>
  </si>
  <si>
    <t>IGIENA SOCIETĂŢILOR DIN INDUSTRIA ALIMENTARĂ</t>
  </si>
  <si>
    <t>CHIMIA ALIMENTELOR</t>
  </si>
  <si>
    <t>DD.04.10</t>
  </si>
  <si>
    <t>TEHNOLOGII SPECIALE DE PROCESARE</t>
  </si>
  <si>
    <t>ANALIZĂ SENZORIALĂ</t>
  </si>
  <si>
    <t>TEHNOLOGIA MORĂRITULUI</t>
  </si>
  <si>
    <t>BIOTEHNOLOGII SPECIALE (1)</t>
  </si>
  <si>
    <t>DS.07.02</t>
  </si>
  <si>
    <t>BIOTEHNOLOGII SPECIALE (2)</t>
  </si>
  <si>
    <t>LEGISLAŢIE ÎN INDUSTRIA ALIMENTARĂ (2)</t>
  </si>
  <si>
    <t>LEGISLAŢIE ÎN INDUSTRIA ALIMENTARĂ (1)</t>
  </si>
  <si>
    <t>CONTROLUL ŞI ASIGURAREA CALITĂŢII ÎN INDUSTRIA ALIMENTARĂ</t>
  </si>
  <si>
    <t>GASTROTEHNIE ŞI CATERING</t>
  </si>
  <si>
    <t>CHIMIE ANORGANICĂ</t>
  </si>
  <si>
    <t>CHIMIE ANALITICĂ (1)</t>
  </si>
  <si>
    <t>CHIMIE ANALITICĂ (2)</t>
  </si>
  <si>
    <t>Conf. univ. dr. bioing. Maria POROCH - SERIŢAN</t>
  </si>
  <si>
    <t>FIZICĂ (1)</t>
  </si>
  <si>
    <t>FIZICĂ (2)</t>
  </si>
  <si>
    <t>CHIMIE FIZICĂ</t>
  </si>
  <si>
    <t>EDUCAŢIE FIZICĂ ȘI SPORT(3)*</t>
  </si>
  <si>
    <t xml:space="preserve">MICROBIOLOGIE SPECIALĂ </t>
  </si>
  <si>
    <t>EDUCAŢIE FIZICĂ ȘI SPORT (4)*</t>
  </si>
  <si>
    <t>EDUCAŢIE FIZICĂ ȘI SPORT (2)*</t>
  </si>
  <si>
    <t>EDUCAŢIE FIZICĂ ȘI SPORT (1)*</t>
  </si>
  <si>
    <t>DS.04.11</t>
  </si>
  <si>
    <t>CLIMATIZĂRI ŞI INSTALAŢII DE FRIG</t>
  </si>
  <si>
    <t>UTILAJE ÎN INDUSTRIA ALIMENTARĂ</t>
  </si>
  <si>
    <t>TEHNOLOGII ÎN INDUSTRIA CĂRNII (1)</t>
  </si>
  <si>
    <t>TEHNOLOGII ÎN INDUSTRIA LAPTELUI (1)</t>
  </si>
  <si>
    <t>TEHNOLOGIA ULEIULUI ŞI A MARGARINEI (1)</t>
  </si>
  <si>
    <t>TEHNOLOGII ÎN INDUSTRIA CĂRNII (2)</t>
  </si>
  <si>
    <t>TEHNOLOGII ÎN INDUSTRIA LAPTELUI (2)</t>
  </si>
  <si>
    <t>TEHNOLOGIA ULEIULUI ŞI A MARGARINEI (2)</t>
  </si>
  <si>
    <t>TEHNOLOGIA PANIFICAŢIEI</t>
  </si>
  <si>
    <t>TEHNOLOGIA PRODUSELOR ZAHAROASE</t>
  </si>
  <si>
    <t>SISTEME DE GESTIUNE A DATELOR</t>
  </si>
  <si>
    <t>PRODUSE TRADIŢIONALE ŞI ECOLOGICE</t>
  </si>
  <si>
    <t>TEHNOLOGIA MALŢULUI ŞI A BERII (1)</t>
  </si>
  <si>
    <t>TEHNOLOGIA MALŢULUI ŞI A BERII (2)</t>
  </si>
  <si>
    <t xml:space="preserve">ADITIVI  ŞI INGREDIENTE ÎN INDUSTRIA ALIMENTARĂ </t>
  </si>
  <si>
    <t>ETICA ŞI INTEGRITATE ACADEMICĂ</t>
  </si>
  <si>
    <t>Optionale</t>
  </si>
  <si>
    <t>E/C</t>
  </si>
  <si>
    <t>din care Practică</t>
  </si>
  <si>
    <t>Facultative</t>
  </si>
  <si>
    <t>Assoc. Prof. Ph.D.Bioeng. Maria POROCH - SERIŢAN</t>
  </si>
  <si>
    <t>ECONOMIE GENERALĂ</t>
  </si>
  <si>
    <t>DC.07.20</t>
  </si>
  <si>
    <t>DC.08.21</t>
  </si>
  <si>
    <t>TRADUCEREA TEXTELOR TEHNICE</t>
  </si>
  <si>
    <t>DC.07.19</t>
  </si>
  <si>
    <t xml:space="preserve">  Responsabil program de studiu,</t>
  </si>
  <si>
    <t>AMBALAREA, ETICHETAREA ŞI DESIGNUL ÎN INDUSTRIA ALIMENTARĂ</t>
  </si>
  <si>
    <t>Responsabil program de studiu,</t>
  </si>
  <si>
    <t>DD.01.06</t>
  </si>
  <si>
    <t>4E, 1C</t>
  </si>
  <si>
    <t>5E, 2C</t>
  </si>
  <si>
    <t xml:space="preserve">ANALIZA INSTRUMENTALĂ </t>
  </si>
  <si>
    <t xml:space="preserve">TEHNOLOGIA PRELUCRĂRII LEGUMELOR ŞI FRUCTELOR </t>
  </si>
  <si>
    <t>TEHNOLOGII ÎN INDUSTRIA PRODUSELOR FĂINOASE (1)</t>
  </si>
  <si>
    <t>2E, 3C</t>
  </si>
  <si>
    <t>2E</t>
  </si>
  <si>
    <t>3E</t>
  </si>
  <si>
    <t>Valabil începând cu anul I universitar: 2022-2023</t>
  </si>
  <si>
    <t xml:space="preserve"> Available since I university year: 2022-2023</t>
  </si>
  <si>
    <t>Valabil începând cu anul universitar: 2022-2023</t>
  </si>
  <si>
    <t>TEHNOLOGII ÎN INDUSTRIA PRODUSELOR FĂINOASE (2)</t>
  </si>
  <si>
    <t>TEHNOLOGIA VINULUI, OȚETULUI ȘI A BĂUTURILOR DISTILATE / TEHNOLOGII SPECIALE DE PROCESARE</t>
  </si>
  <si>
    <t>TEHNOLOGII ÎN INDUSTRIA LAPTELUI (1)/TEHNOLOGIA ULEIULUI ŞI A MARGARINEI (1)</t>
  </si>
  <si>
    <t>TEHNOLOGIA MALŢULUI ŞI A BERII (1)/TEHNOLOGII ÎN INDUSTRIA PRODUSELOR FĂINOASE (1)</t>
  </si>
  <si>
    <t>TEHNOLOGII ÎN INDUSTRIA LAPTELUI (2)/TEHNOLOGIA ULEIULUI ŞI A MARGARINEI (2)</t>
  </si>
  <si>
    <t>TEHNOLOGIA PANIFICAŢIEI / TEHNOLOGIA PRODUSELOR ZAHAROASE</t>
  </si>
  <si>
    <t>TEHNOLOGIA MALŢULUI ŞI A BERII (2)/TEHNOLOGII ÎN INDUSTRIA PRODUSELOR FĂINOASE (2)</t>
  </si>
  <si>
    <t>CONTROLUL ŞI ASIGURAREA CALITĂŢII ÎN INDUSTRIA ALIMENTARĂ/SISTEME DE GESTIUNE A DATELOR</t>
  </si>
  <si>
    <t>PROIECTAREA PRODUSELOR NOI / PRODUSE TRADIŢIONALE ŞI ECOLOGICE</t>
  </si>
  <si>
    <t>ETICA ŞI INTEGRITATE ACADEMICĂ / TRADUCEREA TEXTELOR TEHNICE</t>
  </si>
  <si>
    <t>DS.05.05</t>
  </si>
  <si>
    <t>DS.06.09</t>
  </si>
  <si>
    <t>DD.06.08</t>
  </si>
  <si>
    <t>DS.06.10</t>
  </si>
  <si>
    <t>DS.06.15</t>
  </si>
  <si>
    <t>DS.06.16</t>
  </si>
  <si>
    <t>DS.05.21</t>
  </si>
  <si>
    <t>DC.01.09</t>
  </si>
  <si>
    <t>DF.02.15</t>
  </si>
  <si>
    <t>DD.02.16</t>
  </si>
  <si>
    <t>DC.02.18</t>
  </si>
  <si>
    <t>DC.01.02.22</t>
  </si>
  <si>
    <t>DC.01.02.26</t>
  </si>
  <si>
    <t>Rector,</t>
  </si>
  <si>
    <t>Prof.univ.dr.ing. Valentin POPA</t>
  </si>
  <si>
    <r>
      <t xml:space="preserve">*Disciplina </t>
    </r>
    <r>
      <rPr>
        <b/>
        <i/>
        <sz val="8"/>
        <rFont val="Times New Roman"/>
        <family val="1"/>
      </rPr>
      <t xml:space="preserve">Educație fizică și sport </t>
    </r>
    <r>
      <rPr>
        <sz val="8"/>
        <rFont val="Times New Roman"/>
        <family val="1"/>
      </rPr>
      <t>are forma de verificare colocviu, notarea fiind cu Admis/Respins</t>
    </r>
  </si>
  <si>
    <r>
      <t xml:space="preserve">*Creditele aferente disciplinei </t>
    </r>
    <r>
      <rPr>
        <i/>
        <sz val="7"/>
        <rFont val="Arial"/>
        <family val="2"/>
      </rPr>
      <t>Educație fizică și sport</t>
    </r>
    <r>
      <rPr>
        <sz val="7"/>
        <rFont val="Arial"/>
        <family val="2"/>
      </rPr>
      <t xml:space="preserve"> se acordă peste cele obligatorii și nu se pot transfera pentru a atinge numărul de credite obligatorii</t>
    </r>
  </si>
  <si>
    <r>
      <t xml:space="preserve">Înscrierea la examenul de diplomă este condiționată de obținerea tuturor creditelor aferente disciplinei </t>
    </r>
    <r>
      <rPr>
        <i/>
        <sz val="7"/>
        <rFont val="Arial"/>
        <family val="2"/>
      </rPr>
      <t>Educație fizică și sport</t>
    </r>
  </si>
  <si>
    <t>Nr. ore 
practică**</t>
  </si>
  <si>
    <t>**Exprimarea mediei numărului de ore fizice pe săptămână nu include Practica</t>
  </si>
  <si>
    <t>Susținerea proiectului de diplomă</t>
  </si>
  <si>
    <t>10 credite</t>
  </si>
  <si>
    <t>4E, 3C</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</si>
</sst>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_-* #,##0\ _l_e_i_-;\-* #,##0\ _l_e_i_-;_-* &quot;-&quot;\ _l_e_i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81">
    <font>
      <sz val="10"/>
      <name val="Arial"/>
      <family val="0"/>
    </font>
    <font>
      <sz val="11"/>
      <color indexed="8"/>
      <name val="Calibri"/>
      <family val="2"/>
    </font>
    <font>
      <sz val="8"/>
      <name val="Arial"/>
      <family val="2"/>
    </font>
    <font>
      <sz val="7"/>
      <name val="Arial"/>
      <family val="2"/>
    </font>
    <font>
      <sz val="12"/>
      <name val="Arial"/>
      <family val="2"/>
    </font>
    <font>
      <b/>
      <sz val="14"/>
      <name val="Arial"/>
      <family val="2"/>
    </font>
    <font>
      <b/>
      <sz val="8"/>
      <name val="Arial"/>
      <family val="2"/>
    </font>
    <font>
      <b/>
      <sz val="10"/>
      <name val="Arial"/>
      <family val="2"/>
    </font>
    <font>
      <i/>
      <sz val="8"/>
      <name val="Arial"/>
      <family val="2"/>
    </font>
    <font>
      <b/>
      <sz val="10"/>
      <name val="Times New Roman"/>
      <family val="1"/>
    </font>
    <font>
      <sz val="10"/>
      <name val="Times New Roman"/>
      <family val="1"/>
    </font>
    <font>
      <sz val="11"/>
      <name val="Times New Roman"/>
      <family val="1"/>
    </font>
    <font>
      <sz val="11"/>
      <name val="Arial"/>
      <family val="2"/>
    </font>
    <font>
      <b/>
      <sz val="11"/>
      <name val="Times New Roman"/>
      <family val="1"/>
    </font>
    <font>
      <b/>
      <sz val="8"/>
      <name val="Arial CE"/>
      <family val="2"/>
    </font>
    <font>
      <b/>
      <sz val="9"/>
      <name val="Arial CE"/>
      <family val="2"/>
    </font>
    <font>
      <b/>
      <sz val="14"/>
      <name val="Arial CE"/>
      <family val="0"/>
    </font>
    <font>
      <sz val="8"/>
      <name val="Arial CE"/>
      <family val="2"/>
    </font>
    <font>
      <b/>
      <sz val="8"/>
      <color indexed="10"/>
      <name val="Arial"/>
      <family val="2"/>
    </font>
    <font>
      <b/>
      <sz val="10"/>
      <name val="Arial CE"/>
      <family val="2"/>
    </font>
    <font>
      <sz val="10"/>
      <name val="Arial CE"/>
      <family val="2"/>
    </font>
    <font>
      <b/>
      <sz val="9"/>
      <name val="Times New Roman"/>
      <family val="1"/>
    </font>
    <font>
      <sz val="9"/>
      <name val="Times New Roman"/>
      <family val="1"/>
    </font>
    <font>
      <sz val="9"/>
      <color indexed="10"/>
      <name val="Arial"/>
      <family val="2"/>
    </font>
    <font>
      <sz val="10"/>
      <color indexed="8"/>
      <name val="Arial"/>
      <family val="2"/>
    </font>
    <font>
      <sz val="9"/>
      <name val="Arial"/>
      <family val="2"/>
    </font>
    <font>
      <b/>
      <sz val="12"/>
      <name val="Arial"/>
      <family val="2"/>
    </font>
    <font>
      <b/>
      <sz val="10"/>
      <color indexed="10"/>
      <name val="Arial"/>
      <family val="2"/>
    </font>
    <font>
      <sz val="5"/>
      <name val="Arial"/>
      <family val="2"/>
    </font>
    <font>
      <sz val="6"/>
      <name val="Arial"/>
      <family val="2"/>
    </font>
    <font>
      <b/>
      <sz val="9"/>
      <name val="Arial"/>
      <family val="2"/>
    </font>
    <font>
      <b/>
      <sz val="11"/>
      <name val="Arial"/>
      <family val="2"/>
    </font>
    <font>
      <sz val="8"/>
      <name val="Times New Roman"/>
      <family val="1"/>
    </font>
    <font>
      <b/>
      <i/>
      <sz val="8"/>
      <name val="Times New Roman"/>
      <family val="1"/>
    </font>
    <font>
      <b/>
      <sz val="7"/>
      <name val="Arial"/>
      <family val="2"/>
    </font>
    <font>
      <sz val="7"/>
      <name val="Arial CE"/>
      <family val="2"/>
    </font>
    <font>
      <i/>
      <sz val="7"/>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color indexed="10"/>
      <name val="Arial"/>
      <family val="2"/>
    </font>
    <font>
      <sz val="8"/>
      <color indexed="17"/>
      <name val="Arial"/>
      <family val="2"/>
    </font>
    <font>
      <sz val="8"/>
      <color indexed="10"/>
      <name val="Arial"/>
      <family val="2"/>
    </font>
    <font>
      <i/>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sz val="8"/>
      <color rgb="FF00B050"/>
      <name val="Arial"/>
      <family val="2"/>
    </font>
    <font>
      <sz val="8"/>
      <color rgb="FFFF0000"/>
      <name val="Arial"/>
      <family val="2"/>
    </font>
    <font>
      <b/>
      <sz val="10"/>
      <color rgb="FFFF0000"/>
      <name val="Arial"/>
      <family val="2"/>
    </font>
    <font>
      <i/>
      <sz val="8"/>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ck"/>
      <right style="thin"/>
      <top style="thin"/>
      <bottom style="thick"/>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medium"/>
      <right/>
      <top style="thin"/>
      <bottom style="medium"/>
    </border>
    <border>
      <left/>
      <right style="thin"/>
      <top style="thin"/>
      <bottom style="medium"/>
    </border>
    <border>
      <left/>
      <right/>
      <top style="medium"/>
      <bottom/>
    </border>
    <border>
      <left style="medium"/>
      <right/>
      <top/>
      <bottom/>
    </border>
    <border>
      <left style="thin"/>
      <right style="medium"/>
      <top style="thin"/>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color indexed="63"/>
      </bottom>
    </border>
    <border>
      <left style="thin"/>
      <right/>
      <top style="thin"/>
      <bottom style="medium"/>
    </border>
    <border>
      <left/>
      <right/>
      <top style="thin"/>
      <bottom style="medium"/>
    </border>
    <border>
      <left style="thin"/>
      <right style="thin"/>
      <top/>
      <bottom style="medium"/>
    </border>
    <border>
      <left style="thin"/>
      <right style="thin"/>
      <top/>
      <bottom style="thin"/>
    </border>
    <border>
      <left style="thin"/>
      <right style="medium"/>
      <top/>
      <bottom style="thin"/>
    </border>
    <border>
      <left style="thin"/>
      <right style="medium"/>
      <top/>
      <bottom style="medium"/>
    </border>
    <border>
      <left style="medium"/>
      <right/>
      <top style="thin"/>
      <bottom/>
    </border>
    <border>
      <left style="medium"/>
      <right/>
      <top/>
      <bottom style="medium"/>
    </border>
    <border>
      <left/>
      <right style="thin"/>
      <top/>
      <bottom style="medium"/>
    </border>
    <border>
      <left style="thin"/>
      <right style="thick"/>
      <top style="thin"/>
      <bottom style="thin"/>
    </border>
    <border>
      <left style="thin"/>
      <right style="thick"/>
      <top style="thin"/>
      <bottom style="thick"/>
    </border>
    <border>
      <left style="thin"/>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xf>
    <xf numFmtId="0" fontId="0" fillId="0" borderId="0" xfId="0" applyAlignment="1">
      <alignment horizontal="center"/>
    </xf>
    <xf numFmtId="0" fontId="6"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right"/>
    </xf>
    <xf numFmtId="0" fontId="6" fillId="0" borderId="0" xfId="0" applyFont="1" applyBorder="1" applyAlignment="1">
      <alignment horizontal="center" vertical="center"/>
    </xf>
    <xf numFmtId="0" fontId="2" fillId="0" borderId="0" xfId="0" applyFont="1" applyAlignment="1">
      <alignment horizontal="center"/>
    </xf>
    <xf numFmtId="0" fontId="2" fillId="0" borderId="11" xfId="0" applyFont="1" applyBorder="1" applyAlignment="1">
      <alignment horizontal="center" vertical="center"/>
    </xf>
    <xf numFmtId="0" fontId="2" fillId="0" borderId="11" xfId="0" applyFont="1" applyBorder="1" applyAlignment="1">
      <alignment horizontal="center"/>
    </xf>
    <xf numFmtId="0" fontId="10" fillId="0" borderId="0" xfId="0" applyFont="1" applyAlignment="1">
      <alignment/>
    </xf>
    <xf numFmtId="0" fontId="9" fillId="0" borderId="0" xfId="0" applyFont="1" applyAlignment="1">
      <alignment horizontal="center"/>
    </xf>
    <xf numFmtId="0" fontId="2" fillId="0" borderId="0" xfId="0" applyFont="1" applyAlignment="1">
      <alignment horizontal="left" vertical="center"/>
    </xf>
    <xf numFmtId="0" fontId="0" fillId="0" borderId="0" xfId="0" applyFont="1" applyAlignment="1">
      <alignment/>
    </xf>
    <xf numFmtId="0" fontId="2" fillId="0" borderId="12" xfId="0" applyFont="1" applyBorder="1" applyAlignment="1">
      <alignment horizontal="center"/>
    </xf>
    <xf numFmtId="0" fontId="11" fillId="0" borderId="0" xfId="0" applyFont="1" applyAlignment="1">
      <alignment/>
    </xf>
    <xf numFmtId="0" fontId="12" fillId="0" borderId="0" xfId="0" applyFont="1" applyAlignment="1">
      <alignment/>
    </xf>
    <xf numFmtId="0" fontId="11" fillId="0" borderId="0" xfId="0" applyFont="1" applyAlignment="1">
      <alignment wrapText="1"/>
    </xf>
    <xf numFmtId="0" fontId="12" fillId="0" borderId="0" xfId="0" applyFont="1" applyAlignment="1">
      <alignment wrapText="1"/>
    </xf>
    <xf numFmtId="2" fontId="10" fillId="0" borderId="0" xfId="0" applyNumberFormat="1" applyFont="1" applyBorder="1" applyAlignment="1">
      <alignment horizontal="center" vertical="center"/>
    </xf>
    <xf numFmtId="1" fontId="10" fillId="0" borderId="0" xfId="0" applyNumberFormat="1"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7" fillId="0" borderId="0" xfId="0" applyFont="1" applyAlignment="1">
      <alignment/>
    </xf>
    <xf numFmtId="0" fontId="14" fillId="0" borderId="0" xfId="0" applyFont="1" applyAlignment="1">
      <alignment/>
    </xf>
    <xf numFmtId="0" fontId="10" fillId="0" borderId="0" xfId="0" applyFont="1" applyAlignment="1">
      <alignment horizontal="center"/>
    </xf>
    <xf numFmtId="0" fontId="16" fillId="0" borderId="0" xfId="0" applyFont="1" applyAlignment="1">
      <alignment/>
    </xf>
    <xf numFmtId="0" fontId="0" fillId="0" borderId="0" xfId="0" applyAlignment="1">
      <alignment horizontal="center" vertical="center"/>
    </xf>
    <xf numFmtId="0" fontId="2" fillId="0" borderId="12"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xf>
    <xf numFmtId="0" fontId="6" fillId="0" borderId="0" xfId="0" applyFont="1" applyAlignment="1">
      <alignment/>
    </xf>
    <xf numFmtId="0" fontId="14" fillId="0" borderId="0" xfId="0" applyFont="1" applyAlignment="1">
      <alignment horizontal="left"/>
    </xf>
    <xf numFmtId="0" fontId="2" fillId="0" borderId="11" xfId="0"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center"/>
    </xf>
    <xf numFmtId="0" fontId="6" fillId="0" borderId="0" xfId="0" applyFont="1" applyAlignment="1">
      <alignment/>
    </xf>
    <xf numFmtId="0" fontId="2" fillId="0" borderId="0" xfId="0" applyFont="1" applyAlignment="1">
      <alignmen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xf>
    <xf numFmtId="0" fontId="6" fillId="0" borderId="0" xfId="0" applyFont="1" applyAlignment="1">
      <alignment horizontal="centerContinuous"/>
    </xf>
    <xf numFmtId="0" fontId="22" fillId="0" borderId="0" xfId="0" applyFont="1" applyAlignment="1">
      <alignment wrapText="1"/>
    </xf>
    <xf numFmtId="0" fontId="23" fillId="0" borderId="0" xfId="0" applyFont="1" applyAlignment="1">
      <alignment horizontal="justify" vertical="top"/>
    </xf>
    <xf numFmtId="0" fontId="6" fillId="0" borderId="0" xfId="0" applyFont="1" applyAlignment="1">
      <alignment wrapText="1"/>
    </xf>
    <xf numFmtId="0" fontId="24" fillId="0" borderId="0" xfId="0" applyFont="1" applyAlignment="1">
      <alignment/>
    </xf>
    <xf numFmtId="0" fontId="3" fillId="0" borderId="11" xfId="0" applyFont="1" applyFill="1" applyBorder="1" applyAlignment="1">
      <alignment horizontal="center" vertical="center" wrapText="1"/>
    </xf>
    <xf numFmtId="0" fontId="2" fillId="0" borderId="11" xfId="0" applyFont="1" applyBorder="1" applyAlignment="1">
      <alignment horizontal="center" wrapText="1"/>
    </xf>
    <xf numFmtId="0" fontId="0" fillId="0" borderId="0" xfId="0" applyFont="1" applyAlignment="1">
      <alignment/>
    </xf>
    <xf numFmtId="0" fontId="6" fillId="0" borderId="0" xfId="0" applyFont="1" applyAlignment="1">
      <alignment horizontal="left"/>
    </xf>
    <xf numFmtId="0" fontId="2" fillId="0" borderId="11" xfId="0" applyFont="1" applyFill="1" applyBorder="1" applyAlignment="1">
      <alignment horizontal="center" wrapText="1"/>
    </xf>
    <xf numFmtId="0" fontId="0" fillId="0" borderId="0" xfId="0" applyBorder="1" applyAlignment="1">
      <alignment horizontal="center"/>
    </xf>
    <xf numFmtId="0" fontId="0" fillId="0" borderId="0" xfId="0" applyAlignment="1">
      <alignment horizontal="left"/>
    </xf>
    <xf numFmtId="0" fontId="19" fillId="0" borderId="0" xfId="0" applyFont="1" applyAlignment="1">
      <alignment/>
    </xf>
    <xf numFmtId="0" fontId="5" fillId="0" borderId="0" xfId="0" applyFont="1" applyAlignment="1">
      <alignment horizontal="center"/>
    </xf>
    <xf numFmtId="0" fontId="2"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6" fillId="0" borderId="0" xfId="0" applyFont="1" applyBorder="1" applyAlignment="1">
      <alignment horizontal="center"/>
    </xf>
    <xf numFmtId="0" fontId="0" fillId="0" borderId="0" xfId="0" applyFont="1" applyAlignment="1">
      <alignment horizontal="center"/>
    </xf>
    <xf numFmtId="0" fontId="0" fillId="0" borderId="0" xfId="0" applyAlignment="1">
      <alignment/>
    </xf>
    <xf numFmtId="0" fontId="8" fillId="0" borderId="11" xfId="0" applyFont="1" applyBorder="1" applyAlignment="1">
      <alignment/>
    </xf>
    <xf numFmtId="0" fontId="2" fillId="0" borderId="13" xfId="0" applyFont="1" applyBorder="1" applyAlignment="1">
      <alignment horizontal="center"/>
    </xf>
    <xf numFmtId="0" fontId="2" fillId="0" borderId="13" xfId="0" applyFont="1" applyFill="1" applyBorder="1" applyAlignment="1">
      <alignment horizontal="center" wrapText="1"/>
    </xf>
    <xf numFmtId="0" fontId="8" fillId="0" borderId="11" xfId="0" applyFont="1" applyBorder="1" applyAlignment="1">
      <alignment/>
    </xf>
    <xf numFmtId="0" fontId="26" fillId="0" borderId="0" xfId="0" applyFont="1" applyAlignment="1">
      <alignment/>
    </xf>
    <xf numFmtId="0" fontId="4" fillId="0" borderId="0" xfId="0" applyFont="1" applyAlignment="1">
      <alignment/>
    </xf>
    <xf numFmtId="0" fontId="7" fillId="0" borderId="0" xfId="0" applyFont="1" applyAlignment="1">
      <alignment/>
    </xf>
    <xf numFmtId="0" fontId="27"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Continuous"/>
    </xf>
    <xf numFmtId="0" fontId="13" fillId="0" borderId="14" xfId="0" applyFont="1" applyBorder="1" applyAlignment="1">
      <alignment horizontal="center" wrapText="1"/>
    </xf>
    <xf numFmtId="0" fontId="13" fillId="0" borderId="15" xfId="0" applyFont="1" applyBorder="1" applyAlignment="1">
      <alignment horizontal="center"/>
    </xf>
    <xf numFmtId="0" fontId="0" fillId="0" borderId="16" xfId="0" applyFont="1" applyBorder="1" applyAlignment="1">
      <alignment horizontal="justify" vertical="top"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xf>
    <xf numFmtId="0" fontId="0" fillId="0" borderId="19" xfId="0" applyFont="1" applyBorder="1" applyAlignment="1">
      <alignment horizontal="justify" vertical="justify" wrapText="1"/>
    </xf>
    <xf numFmtId="0" fontId="0" fillId="0" borderId="20" xfId="0" applyFont="1" applyBorder="1" applyAlignment="1">
      <alignment horizontal="justify" vertical="justify" wrapText="1"/>
    </xf>
    <xf numFmtId="0" fontId="8" fillId="0" borderId="11" xfId="0" applyFont="1" applyBorder="1" applyAlignment="1">
      <alignment wrapText="1"/>
    </xf>
    <xf numFmtId="0" fontId="8" fillId="0" borderId="11" xfId="0" applyFont="1" applyBorder="1" applyAlignment="1">
      <alignment horizontal="left" vertical="center" wrapText="1"/>
    </xf>
    <xf numFmtId="0" fontId="2" fillId="0" borderId="12" xfId="0" applyFont="1" applyFill="1" applyBorder="1" applyAlignment="1">
      <alignment vertical="center" wrapText="1"/>
    </xf>
    <xf numFmtId="0" fontId="0" fillId="0" borderId="0" xfId="0" applyFont="1" applyAlignment="1">
      <alignment/>
    </xf>
    <xf numFmtId="49" fontId="28" fillId="0" borderId="11" xfId="0" applyNumberFormat="1" applyFont="1" applyBorder="1" applyAlignment="1">
      <alignment horizontal="center"/>
    </xf>
    <xf numFmtId="0" fontId="2"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13"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center" vertical="top" wrapText="1"/>
    </xf>
    <xf numFmtId="0" fontId="2" fillId="0" borderId="0" xfId="0" applyFont="1" applyAlignment="1">
      <alignment wrapText="1"/>
    </xf>
    <xf numFmtId="0" fontId="3"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75"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8" fillId="0" borderId="11" xfId="0" applyFont="1" applyFill="1" applyBorder="1" applyAlignment="1">
      <alignment horizontal="left" vertical="center" wrapText="1"/>
    </xf>
    <xf numFmtId="0" fontId="0" fillId="0" borderId="0" xfId="0" applyFont="1" applyAlignment="1">
      <alignment horizontal="left" vertical="center"/>
    </xf>
    <xf numFmtId="0" fontId="22" fillId="0" borderId="11" xfId="0" applyFont="1" applyBorder="1" applyAlignment="1">
      <alignment horizontal="center" wrapText="1"/>
    </xf>
    <xf numFmtId="0" fontId="22"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wrapText="1"/>
    </xf>
    <xf numFmtId="0" fontId="0" fillId="33" borderId="0" xfId="0" applyFill="1" applyAlignment="1">
      <alignment/>
    </xf>
    <xf numFmtId="0" fontId="0" fillId="33" borderId="11" xfId="0" applyFont="1" applyFill="1" applyBorder="1" applyAlignment="1">
      <alignment/>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4" borderId="11" xfId="0" applyFont="1" applyFill="1" applyBorder="1" applyAlignment="1">
      <alignment horizontal="center" vertical="center" wrapText="1"/>
    </xf>
    <xf numFmtId="0" fontId="0" fillId="35" borderId="0" xfId="0" applyFill="1" applyAlignment="1">
      <alignment/>
    </xf>
    <xf numFmtId="0" fontId="0" fillId="36" borderId="0" xfId="0" applyFill="1" applyAlignment="1">
      <alignment/>
    </xf>
    <xf numFmtId="0" fontId="0" fillId="34" borderId="0" xfId="0" applyFont="1" applyFill="1" applyAlignment="1">
      <alignment/>
    </xf>
    <xf numFmtId="0" fontId="0" fillId="33" borderId="11" xfId="0" applyFill="1" applyBorder="1" applyAlignment="1">
      <alignment/>
    </xf>
    <xf numFmtId="0" fontId="2" fillId="0" borderId="0" xfId="0" applyFont="1" applyBorder="1" applyAlignment="1">
      <alignment horizontal="center"/>
    </xf>
    <xf numFmtId="0" fontId="6" fillId="0" borderId="14" xfId="0" applyFont="1" applyBorder="1" applyAlignment="1">
      <alignment/>
    </xf>
    <xf numFmtId="0" fontId="6" fillId="0" borderId="24" xfId="0" applyFont="1" applyBorder="1" applyAlignment="1">
      <alignment/>
    </xf>
    <xf numFmtId="0" fontId="25" fillId="0" borderId="0" xfId="0" applyFont="1" applyBorder="1" applyAlignment="1">
      <alignment/>
    </xf>
    <xf numFmtId="49" fontId="28" fillId="34" borderId="11" xfId="0" applyNumberFormat="1" applyFont="1" applyFill="1" applyBorder="1" applyAlignment="1">
      <alignment horizontal="center"/>
    </xf>
    <xf numFmtId="0" fontId="2" fillId="0" borderId="0" xfId="0" applyFont="1" applyBorder="1" applyAlignment="1">
      <alignment/>
    </xf>
    <xf numFmtId="0" fontId="3" fillId="34" borderId="11" xfId="0" applyFont="1" applyFill="1" applyBorder="1" applyAlignment="1">
      <alignment horizontal="center" wrapText="1"/>
    </xf>
    <xf numFmtId="0" fontId="32" fillId="0" borderId="0" xfId="0" applyFont="1" applyAlignment="1">
      <alignment/>
    </xf>
    <xf numFmtId="0" fontId="2" fillId="0" borderId="0" xfId="0" applyFont="1" applyFill="1" applyBorder="1" applyAlignment="1">
      <alignment/>
    </xf>
    <xf numFmtId="0" fontId="25" fillId="0" borderId="12" xfId="0" applyFont="1" applyBorder="1" applyAlignment="1">
      <alignment horizontal="center"/>
    </xf>
    <xf numFmtId="0" fontId="25" fillId="0" borderId="13" xfId="0" applyFont="1" applyBorder="1" applyAlignment="1">
      <alignment horizontal="center"/>
    </xf>
    <xf numFmtId="0" fontId="25" fillId="34" borderId="25" xfId="0" applyFont="1" applyFill="1" applyBorder="1" applyAlignment="1">
      <alignment horizontal="center"/>
    </xf>
    <xf numFmtId="0" fontId="25" fillId="34" borderId="26" xfId="0" applyFont="1" applyFill="1" applyBorder="1" applyAlignment="1">
      <alignment horizontal="center"/>
    </xf>
    <xf numFmtId="0" fontId="30" fillId="0" borderId="14" xfId="0" applyFont="1" applyBorder="1" applyAlignment="1">
      <alignment horizontal="center" vertical="center" wrapText="1"/>
    </xf>
    <xf numFmtId="0" fontId="25" fillId="0" borderId="12" xfId="0" applyFont="1" applyBorder="1" applyAlignment="1">
      <alignment horizontal="center" wrapText="1"/>
    </xf>
    <xf numFmtId="0" fontId="25" fillId="0" borderId="11" xfId="0" applyFont="1" applyBorder="1" applyAlignment="1">
      <alignment horizontal="center"/>
    </xf>
    <xf numFmtId="0" fontId="25" fillId="34" borderId="11" xfId="0" applyFont="1" applyFill="1" applyBorder="1" applyAlignment="1">
      <alignment horizontal="center"/>
    </xf>
    <xf numFmtId="0" fontId="25" fillId="34" borderId="27" xfId="0" applyFont="1" applyFill="1" applyBorder="1" applyAlignment="1">
      <alignment horizontal="center"/>
    </xf>
    <xf numFmtId="0" fontId="8" fillId="0" borderId="11" xfId="0" applyFont="1" applyBorder="1" applyAlignment="1">
      <alignment horizontal="left" wrapText="1"/>
    </xf>
    <xf numFmtId="0" fontId="76" fillId="0" borderId="0" xfId="0" applyFont="1" applyAlignment="1">
      <alignment/>
    </xf>
    <xf numFmtId="0" fontId="77" fillId="0" borderId="0" xfId="0" applyFont="1" applyAlignment="1">
      <alignment/>
    </xf>
    <xf numFmtId="0" fontId="77" fillId="0" borderId="0" xfId="0" applyFont="1" applyAlignment="1">
      <alignment/>
    </xf>
    <xf numFmtId="0" fontId="2" fillId="0" borderId="12" xfId="0" applyFont="1" applyFill="1" applyBorder="1" applyAlignment="1">
      <alignment horizontal="center"/>
    </xf>
    <xf numFmtId="0" fontId="8" fillId="0" borderId="11" xfId="0" applyFont="1" applyFill="1" applyBorder="1" applyAlignment="1">
      <alignment/>
    </xf>
    <xf numFmtId="0" fontId="2" fillId="0" borderId="11" xfId="0" applyFont="1" applyFill="1" applyBorder="1" applyAlignment="1">
      <alignment horizontal="center" vertical="center"/>
    </xf>
    <xf numFmtId="0" fontId="8" fillId="0" borderId="11" xfId="0" applyFont="1" applyFill="1" applyBorder="1" applyAlignment="1">
      <alignment wrapText="1"/>
    </xf>
    <xf numFmtId="0" fontId="8"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8" fillId="0" borderId="11" xfId="0" applyFont="1" applyFill="1" applyBorder="1" applyAlignment="1">
      <alignment vertical="center" wrapText="1"/>
    </xf>
    <xf numFmtId="0" fontId="3" fillId="0" borderId="11" xfId="0" applyFont="1" applyBorder="1" applyAlignment="1">
      <alignment horizontal="center" vertical="center" wrapText="1"/>
    </xf>
    <xf numFmtId="0" fontId="3" fillId="34" borderId="11" xfId="0" applyFont="1" applyFill="1" applyBorder="1" applyAlignment="1">
      <alignment horizontal="center" vertical="center" wrapText="1"/>
    </xf>
    <xf numFmtId="0" fontId="0" fillId="33" borderId="28" xfId="0" applyFill="1" applyBorder="1" applyAlignment="1">
      <alignment/>
    </xf>
    <xf numFmtId="0" fontId="0" fillId="33" borderId="28" xfId="0" applyFont="1" applyFill="1" applyBorder="1" applyAlignment="1">
      <alignment/>
    </xf>
    <xf numFmtId="0" fontId="0" fillId="36" borderId="0" xfId="0" applyFont="1" applyFill="1" applyAlignment="1">
      <alignment/>
    </xf>
    <xf numFmtId="0" fontId="78" fillId="33" borderId="0" xfId="0" applyFont="1" applyFill="1" applyAlignment="1">
      <alignment/>
    </xf>
    <xf numFmtId="0" fontId="2" fillId="37" borderId="0" xfId="0" applyFont="1" applyFill="1" applyAlignment="1">
      <alignment horizontal="left" vertical="center"/>
    </xf>
    <xf numFmtId="0" fontId="2" fillId="0" borderId="13" xfId="0" applyFont="1" applyFill="1" applyBorder="1" applyAlignment="1">
      <alignment horizontal="center" vertical="center"/>
    </xf>
    <xf numFmtId="0" fontId="2" fillId="0" borderId="29" xfId="0" applyFont="1" applyFill="1" applyBorder="1" applyAlignment="1">
      <alignment vertical="center"/>
    </xf>
    <xf numFmtId="0" fontId="0" fillId="0" borderId="10" xfId="0" applyFont="1" applyFill="1" applyBorder="1" applyAlignment="1">
      <alignment/>
    </xf>
    <xf numFmtId="0" fontId="2" fillId="0" borderId="30" xfId="0" applyFont="1" applyFill="1" applyBorder="1" applyAlignment="1">
      <alignment vertical="center"/>
    </xf>
    <xf numFmtId="0" fontId="14"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0" xfId="0" applyFont="1" applyFill="1" applyAlignment="1">
      <alignment/>
    </xf>
    <xf numFmtId="0" fontId="4" fillId="0" borderId="10" xfId="0" applyFont="1" applyFill="1" applyBorder="1" applyAlignment="1">
      <alignment horizontal="centerContinuous"/>
    </xf>
    <xf numFmtId="0" fontId="2" fillId="0" borderId="11" xfId="0" applyFont="1" applyFill="1" applyBorder="1" applyAlignment="1">
      <alignment horizontal="center"/>
    </xf>
    <xf numFmtId="0" fontId="0" fillId="0" borderId="0" xfId="0" applyFont="1" applyFill="1" applyAlignment="1">
      <alignment/>
    </xf>
    <xf numFmtId="0" fontId="2" fillId="0" borderId="11" xfId="0" applyNumberFormat="1" applyFont="1" applyFill="1" applyBorder="1" applyAlignment="1">
      <alignment horizontal="center" vertical="center"/>
    </xf>
    <xf numFmtId="0" fontId="77" fillId="0" borderId="0" xfId="0" applyFont="1" applyFill="1" applyAlignment="1">
      <alignment/>
    </xf>
    <xf numFmtId="0" fontId="2" fillId="0" borderId="13" xfId="0" applyFont="1" applyFill="1" applyBorder="1" applyAlignment="1">
      <alignment horizont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right"/>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0" xfId="0" applyFont="1" applyFill="1" applyBorder="1" applyAlignment="1">
      <alignment/>
    </xf>
    <xf numFmtId="0" fontId="2" fillId="0" borderId="10" xfId="0" applyFont="1" applyFill="1" applyBorder="1" applyAlignment="1">
      <alignment horizontal="center" vertical="center"/>
    </xf>
    <xf numFmtId="0" fontId="8" fillId="0" borderId="11" xfId="0" applyFont="1" applyFill="1" applyBorder="1" applyAlignment="1">
      <alignment/>
    </xf>
    <xf numFmtId="0" fontId="25" fillId="0" borderId="0" xfId="0" applyFont="1" applyFill="1" applyAlignment="1">
      <alignment/>
    </xf>
    <xf numFmtId="0" fontId="6" fillId="0" borderId="0" xfId="0" applyFont="1" applyFill="1" applyAlignment="1">
      <alignment vertical="top"/>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vertical="top" wrapText="1"/>
    </xf>
    <xf numFmtId="0" fontId="2" fillId="0" borderId="0" xfId="0" applyFont="1" applyFill="1" applyAlignment="1">
      <alignment/>
    </xf>
    <xf numFmtId="0" fontId="25" fillId="0" borderId="0" xfId="0" applyFont="1" applyFill="1" applyAlignment="1">
      <alignment/>
    </xf>
    <xf numFmtId="0" fontId="2" fillId="0" borderId="11" xfId="0" applyFont="1" applyFill="1" applyBorder="1" applyAlignment="1">
      <alignment horizontal="center" wrapText="1"/>
    </xf>
    <xf numFmtId="0" fontId="8" fillId="0" borderId="11" xfId="0" applyFont="1" applyFill="1" applyBorder="1" applyAlignment="1">
      <alignment wrapText="1"/>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xf>
    <xf numFmtId="0" fontId="0" fillId="0" borderId="11" xfId="0" applyFont="1" applyFill="1" applyBorder="1" applyAlignment="1">
      <alignment/>
    </xf>
    <xf numFmtId="0" fontId="0" fillId="0" borderId="13" xfId="0" applyFont="1" applyFill="1" applyBorder="1" applyAlignment="1">
      <alignment/>
    </xf>
    <xf numFmtId="0" fontId="2" fillId="0" borderId="11" xfId="0" applyFont="1" applyFill="1" applyBorder="1" applyAlignment="1">
      <alignment horizontal="center"/>
    </xf>
    <xf numFmtId="0" fontId="0" fillId="0" borderId="11"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5" fillId="0" borderId="10" xfId="0" applyFont="1" applyFill="1" applyBorder="1" applyAlignment="1">
      <alignment/>
    </xf>
    <xf numFmtId="0" fontId="0" fillId="0" borderId="10" xfId="0" applyFont="1" applyFill="1" applyBorder="1" applyAlignment="1">
      <alignment/>
    </xf>
    <xf numFmtId="0" fontId="2" fillId="0" borderId="13" xfId="0" applyFont="1" applyFill="1" applyBorder="1" applyAlignment="1">
      <alignment horizontal="center"/>
    </xf>
    <xf numFmtId="0" fontId="76" fillId="0" borderId="0" xfId="0" applyFont="1" applyFill="1" applyAlignment="1">
      <alignment/>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vertical="center"/>
    </xf>
    <xf numFmtId="0" fontId="8" fillId="0" borderId="11" xfId="0" applyFont="1" applyFill="1" applyBorder="1" applyAlignment="1">
      <alignment horizontal="left" wrapText="1"/>
    </xf>
    <xf numFmtId="0" fontId="2" fillId="0" borderId="32" xfId="0" applyFont="1" applyFill="1" applyBorder="1" applyAlignment="1">
      <alignment horizontal="center" vertical="center"/>
    </xf>
    <xf numFmtId="0" fontId="2" fillId="0" borderId="10" xfId="0" applyFont="1" applyFill="1" applyBorder="1" applyAlignment="1">
      <alignment horizontal="center"/>
    </xf>
    <xf numFmtId="0" fontId="0" fillId="0" borderId="10" xfId="0" applyFont="1" applyFill="1" applyBorder="1" applyAlignment="1">
      <alignment horizontal="center"/>
    </xf>
    <xf numFmtId="49" fontId="28" fillId="0" borderId="11" xfId="0" applyNumberFormat="1" applyFont="1" applyFill="1" applyBorder="1" applyAlignment="1">
      <alignment horizontal="center"/>
    </xf>
    <xf numFmtId="0" fontId="2" fillId="0" borderId="0" xfId="0" applyFont="1" applyFill="1" applyBorder="1" applyAlignment="1">
      <alignment horizontal="center" vertical="center"/>
    </xf>
    <xf numFmtId="0" fontId="32" fillId="0" borderId="0" xfId="0" applyFont="1" applyFill="1" applyAlignment="1">
      <alignment wrapText="1"/>
    </xf>
    <xf numFmtId="0" fontId="3" fillId="0" borderId="0" xfId="0" applyFont="1" applyFill="1" applyBorder="1" applyAlignment="1">
      <alignment/>
    </xf>
    <xf numFmtId="0" fontId="6" fillId="0" borderId="0" xfId="0" applyFont="1" applyFill="1" applyAlignment="1">
      <alignment vertical="top" wrapText="1"/>
    </xf>
    <xf numFmtId="0" fontId="0" fillId="0" borderId="0" xfId="0"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Fill="1" applyAlignment="1">
      <alignment/>
    </xf>
    <xf numFmtId="0" fontId="14" fillId="0" borderId="0" xfId="0" applyFont="1" applyFill="1" applyAlignment="1">
      <alignment horizontal="center"/>
    </xf>
    <xf numFmtId="0" fontId="14" fillId="0" borderId="0" xfId="0" applyFont="1" applyFill="1" applyAlignment="1">
      <alignment wrapText="1"/>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right" wrapText="1"/>
    </xf>
    <xf numFmtId="0" fontId="2" fillId="0" borderId="0" xfId="0" applyFont="1" applyFill="1" applyAlignment="1">
      <alignment wrapText="1"/>
    </xf>
    <xf numFmtId="0" fontId="8" fillId="0" borderId="11" xfId="0" applyFont="1" applyFill="1" applyBorder="1" applyAlignment="1">
      <alignment horizontal="left" wrapText="1"/>
    </xf>
    <xf numFmtId="0" fontId="22" fillId="0" borderId="0" xfId="0" applyFont="1" applyFill="1" applyAlignment="1">
      <alignment wrapText="1"/>
    </xf>
    <xf numFmtId="0" fontId="6"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2" fillId="0" borderId="28"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28" xfId="0" applyFont="1" applyFill="1" applyBorder="1" applyAlignment="1">
      <alignment horizontal="center" vertical="center" wrapText="1"/>
    </xf>
    <xf numFmtId="0" fontId="0" fillId="0" borderId="11" xfId="0" applyFont="1" applyFill="1" applyBorder="1" applyAlignment="1">
      <alignment horizontal="center"/>
    </xf>
    <xf numFmtId="0" fontId="0" fillId="0" borderId="11" xfId="0" applyFont="1" applyFill="1" applyBorder="1" applyAlignment="1">
      <alignment horizontal="center" vertical="center"/>
    </xf>
    <xf numFmtId="0" fontId="0" fillId="0" borderId="13" xfId="0" applyFont="1" applyFill="1" applyBorder="1" applyAlignment="1">
      <alignment horizontal="center"/>
    </xf>
    <xf numFmtId="0" fontId="35" fillId="0" borderId="33" xfId="0" applyFont="1" applyBorder="1" applyAlignment="1">
      <alignment horizontal="center" vertical="center"/>
    </xf>
    <xf numFmtId="0" fontId="35" fillId="0" borderId="28" xfId="0" applyFont="1" applyBorder="1" applyAlignment="1">
      <alignment horizontal="center" vertical="center"/>
    </xf>
    <xf numFmtId="0" fontId="3" fillId="0" borderId="11" xfId="0" applyFont="1" applyBorder="1" applyAlignment="1">
      <alignment horizontal="center" vertical="center"/>
    </xf>
    <xf numFmtId="0" fontId="0" fillId="0" borderId="28" xfId="0" applyFont="1" applyBorder="1" applyAlignment="1">
      <alignment/>
    </xf>
    <xf numFmtId="0" fontId="77" fillId="0" borderId="11" xfId="0" applyFont="1" applyFill="1" applyBorder="1" applyAlignment="1">
      <alignment horizontal="center"/>
    </xf>
    <xf numFmtId="0" fontId="77" fillId="0" borderId="11" xfId="0" applyFont="1" applyFill="1" applyBorder="1" applyAlignment="1">
      <alignment horizontal="center" vertical="center"/>
    </xf>
    <xf numFmtId="0" fontId="79" fillId="0" borderId="0" xfId="0" applyFont="1" applyAlignment="1">
      <alignment vertical="center" wrapText="1"/>
    </xf>
    <xf numFmtId="0" fontId="77" fillId="0" borderId="11" xfId="0" applyFont="1" applyBorder="1" applyAlignment="1">
      <alignment horizontal="center" vertical="center"/>
    </xf>
    <xf numFmtId="1" fontId="77" fillId="0" borderId="11" xfId="0" applyNumberFormat="1" applyFont="1" applyBorder="1" applyAlignment="1">
      <alignment horizontal="center" vertical="center"/>
    </xf>
    <xf numFmtId="0" fontId="77" fillId="0" borderId="11" xfId="0" applyFont="1" applyFill="1" applyBorder="1" applyAlignment="1">
      <alignment horizontal="center" vertical="center" wrapText="1"/>
    </xf>
    <xf numFmtId="0" fontId="79" fillId="0" borderId="11" xfId="0" applyFont="1" applyFill="1" applyBorder="1" applyAlignment="1">
      <alignment/>
    </xf>
    <xf numFmtId="0" fontId="77" fillId="0" borderId="13" xfId="0" applyFont="1" applyFill="1" applyBorder="1" applyAlignment="1">
      <alignment horizontal="center"/>
    </xf>
    <xf numFmtId="0" fontId="77" fillId="0" borderId="11" xfId="0" applyFont="1" applyFill="1" applyBorder="1" applyAlignment="1">
      <alignment horizontal="center" vertical="center"/>
    </xf>
    <xf numFmtId="0" fontId="79" fillId="0" borderId="11" xfId="0" applyFont="1" applyFill="1" applyBorder="1" applyAlignment="1">
      <alignment wrapText="1"/>
    </xf>
    <xf numFmtId="0" fontId="77" fillId="0" borderId="11" xfId="0" applyFont="1" applyFill="1" applyBorder="1" applyAlignment="1">
      <alignment horizontal="center" wrapText="1"/>
    </xf>
    <xf numFmtId="0" fontId="8" fillId="0" borderId="0" xfId="0" applyFont="1" applyFill="1" applyAlignment="1">
      <alignment/>
    </xf>
    <xf numFmtId="0" fontId="79" fillId="0" borderId="11" xfId="0" applyFont="1" applyBorder="1" applyAlignment="1">
      <alignment vertical="center" wrapText="1"/>
    </xf>
    <xf numFmtId="0" fontId="2" fillId="0" borderId="28" xfId="0" applyFont="1" applyFill="1" applyBorder="1" applyAlignment="1">
      <alignment horizontal="center"/>
    </xf>
    <xf numFmtId="0" fontId="35" fillId="0" borderId="11" xfId="0" applyFont="1" applyBorder="1" applyAlignment="1">
      <alignment horizontal="center" vertical="center"/>
    </xf>
    <xf numFmtId="0" fontId="77" fillId="0" borderId="28" xfId="0" applyFont="1" applyFill="1" applyBorder="1" applyAlignment="1">
      <alignment horizontal="center"/>
    </xf>
    <xf numFmtId="0" fontId="0" fillId="0" borderId="21" xfId="0" applyFont="1" applyFill="1" applyBorder="1" applyAlignment="1">
      <alignment/>
    </xf>
    <xf numFmtId="0" fontId="2" fillId="0" borderId="11" xfId="0" applyFont="1" applyBorder="1" applyAlignment="1">
      <alignment vertical="center" wrapText="1"/>
    </xf>
    <xf numFmtId="0" fontId="0" fillId="0" borderId="11" xfId="0" applyFont="1" applyBorder="1" applyAlignment="1">
      <alignment/>
    </xf>
    <xf numFmtId="0" fontId="2" fillId="0" borderId="21" xfId="0" applyFont="1" applyFill="1" applyBorder="1" applyAlignment="1">
      <alignment horizontal="center"/>
    </xf>
    <xf numFmtId="0" fontId="2" fillId="0" borderId="21" xfId="0" applyFont="1" applyFill="1" applyBorder="1" applyAlignment="1">
      <alignment horizontal="center" vertical="center"/>
    </xf>
    <xf numFmtId="0" fontId="0" fillId="0" borderId="22" xfId="0" applyFont="1" applyFill="1" applyBorder="1" applyAlignment="1">
      <alignment/>
    </xf>
    <xf numFmtId="0" fontId="2" fillId="0" borderId="22" xfId="0" applyFont="1" applyFill="1" applyBorder="1" applyAlignment="1">
      <alignment horizontal="center"/>
    </xf>
    <xf numFmtId="0" fontId="2" fillId="0" borderId="22" xfId="0" applyFont="1" applyFill="1" applyBorder="1" applyAlignment="1">
      <alignment horizontal="center" vertical="center"/>
    </xf>
    <xf numFmtId="0" fontId="0" fillId="0" borderId="23" xfId="0" applyFont="1" applyFill="1" applyBorder="1" applyAlignment="1">
      <alignment/>
    </xf>
    <xf numFmtId="0" fontId="2" fillId="0" borderId="23" xfId="0" applyFont="1" applyFill="1" applyBorder="1" applyAlignment="1">
      <alignment horizontal="center"/>
    </xf>
    <xf numFmtId="0" fontId="3" fillId="0" borderId="23" xfId="0" applyFont="1" applyFill="1" applyBorder="1" applyAlignment="1">
      <alignment horizontal="center" vertical="center"/>
    </xf>
    <xf numFmtId="0" fontId="77" fillId="0" borderId="33" xfId="0" applyFont="1" applyFill="1" applyBorder="1" applyAlignment="1">
      <alignment horizontal="center"/>
    </xf>
    <xf numFmtId="0" fontId="35" fillId="0" borderId="13" xfId="0" applyFont="1" applyBorder="1" applyAlignment="1">
      <alignment horizontal="center" vertical="center"/>
    </xf>
    <xf numFmtId="0" fontId="8" fillId="33" borderId="11" xfId="0" applyFont="1" applyFill="1" applyBorder="1" applyAlignment="1">
      <alignment wrapText="1"/>
    </xf>
    <xf numFmtId="0" fontId="2" fillId="33" borderId="11" xfId="0" applyFont="1" applyFill="1" applyBorder="1" applyAlignment="1">
      <alignment horizontal="center" wrapText="1"/>
    </xf>
    <xf numFmtId="0" fontId="35" fillId="33" borderId="11" xfId="0" applyFont="1" applyFill="1" applyBorder="1" applyAlignment="1">
      <alignment horizontal="center" vertical="center"/>
    </xf>
    <xf numFmtId="0" fontId="8" fillId="36" borderId="11" xfId="0" applyFont="1" applyFill="1" applyBorder="1" applyAlignment="1">
      <alignment/>
    </xf>
    <xf numFmtId="0" fontId="2" fillId="36" borderId="11" xfId="0" applyFont="1" applyFill="1" applyBorder="1" applyAlignment="1">
      <alignment horizontal="center" wrapText="1"/>
    </xf>
    <xf numFmtId="0" fontId="2" fillId="36" borderId="11" xfId="0" applyFont="1" applyFill="1" applyBorder="1" applyAlignment="1">
      <alignment horizontal="center"/>
    </xf>
    <xf numFmtId="0" fontId="8" fillId="37" borderId="11" xfId="0" applyFont="1" applyFill="1" applyBorder="1" applyAlignment="1">
      <alignment/>
    </xf>
    <xf numFmtId="0" fontId="2" fillId="37" borderId="11" xfId="0" applyFont="1" applyFill="1" applyBorder="1" applyAlignment="1">
      <alignment horizontal="center" wrapText="1"/>
    </xf>
    <xf numFmtId="0" fontId="2" fillId="37" borderId="11" xfId="0" applyFont="1" applyFill="1" applyBorder="1" applyAlignment="1">
      <alignment horizontal="center"/>
    </xf>
    <xf numFmtId="0" fontId="75" fillId="0" borderId="0" xfId="0" applyFont="1" applyAlignment="1">
      <alignment/>
    </xf>
    <xf numFmtId="0" fontId="32"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center"/>
    </xf>
    <xf numFmtId="0" fontId="25" fillId="0" borderId="0" xfId="0" applyFont="1" applyAlignment="1">
      <alignment/>
    </xf>
    <xf numFmtId="0" fontId="25" fillId="34" borderId="0" xfId="0" applyFont="1" applyFill="1" applyAlignment="1">
      <alignment/>
    </xf>
    <xf numFmtId="0" fontId="25" fillId="0" borderId="0" xfId="0" applyFont="1" applyFill="1" applyBorder="1" applyAlignment="1">
      <alignment/>
    </xf>
    <xf numFmtId="0" fontId="25" fillId="34" borderId="0" xfId="0" applyFont="1" applyFill="1" applyAlignment="1">
      <alignment wrapText="1"/>
    </xf>
    <xf numFmtId="0" fontId="21" fillId="34" borderId="10" xfId="0" applyFont="1" applyFill="1" applyBorder="1" applyAlignment="1">
      <alignment wrapText="1"/>
    </xf>
    <xf numFmtId="0" fontId="21" fillId="34" borderId="0" xfId="0" applyFont="1" applyFill="1" applyAlignment="1">
      <alignment horizontal="centerContinuous"/>
    </xf>
    <xf numFmtId="0" fontId="21" fillId="34" borderId="0" xfId="0" applyFont="1" applyFill="1" applyBorder="1" applyAlignment="1">
      <alignment wrapText="1"/>
    </xf>
    <xf numFmtId="0" fontId="30" fillId="34" borderId="14" xfId="0" applyFont="1" applyFill="1" applyBorder="1" applyAlignment="1">
      <alignment horizontal="center" vertical="center" wrapText="1"/>
    </xf>
    <xf numFmtId="0" fontId="30" fillId="34" borderId="24" xfId="0" applyFont="1" applyFill="1" applyBorder="1" applyAlignment="1">
      <alignment horizontal="center" vertical="center" wrapText="1"/>
    </xf>
    <xf numFmtId="2" fontId="30" fillId="34" borderId="24" xfId="0" applyNumberFormat="1" applyFont="1" applyFill="1" applyBorder="1" applyAlignment="1">
      <alignment horizontal="center" vertical="center" wrapText="1"/>
    </xf>
    <xf numFmtId="2" fontId="30" fillId="34" borderId="15" xfId="0" applyNumberFormat="1" applyFont="1" applyFill="1" applyBorder="1" applyAlignment="1">
      <alignment horizontal="center" vertical="center" wrapText="1"/>
    </xf>
    <xf numFmtId="0" fontId="25" fillId="0" borderId="32" xfId="0" applyFont="1" applyBorder="1" applyAlignment="1">
      <alignment/>
    </xf>
    <xf numFmtId="0" fontId="22" fillId="34" borderId="12" xfId="0" applyFont="1" applyFill="1" applyBorder="1" applyAlignment="1">
      <alignment horizontal="center" vertical="center"/>
    </xf>
    <xf numFmtId="0" fontId="22" fillId="34" borderId="11" xfId="0" applyFont="1" applyFill="1" applyBorder="1" applyAlignment="1">
      <alignment horizontal="center" wrapText="1"/>
    </xf>
    <xf numFmtId="1" fontId="22" fillId="34" borderId="11" xfId="0" applyNumberFormat="1" applyFont="1" applyFill="1" applyBorder="1" applyAlignment="1">
      <alignment horizontal="center" vertical="center"/>
    </xf>
    <xf numFmtId="10" fontId="22" fillId="34" borderId="11" xfId="0" applyNumberFormat="1" applyFont="1" applyFill="1" applyBorder="1" applyAlignment="1">
      <alignment horizontal="center" vertical="center"/>
    </xf>
    <xf numFmtId="10" fontId="22" fillId="34" borderId="11" xfId="0" applyNumberFormat="1" applyFont="1" applyFill="1" applyBorder="1" applyAlignment="1">
      <alignment vertical="center"/>
    </xf>
    <xf numFmtId="0" fontId="22" fillId="34" borderId="12" xfId="0" applyFont="1" applyFill="1" applyBorder="1" applyAlignment="1">
      <alignment horizontal="center"/>
    </xf>
    <xf numFmtId="1" fontId="22" fillId="34" borderId="13" xfId="0" applyNumberFormat="1" applyFont="1" applyFill="1" applyBorder="1" applyAlignment="1">
      <alignment horizontal="center" vertical="center"/>
    </xf>
    <xf numFmtId="0" fontId="25" fillId="0" borderId="12" xfId="0" applyFont="1" applyBorder="1" applyAlignment="1">
      <alignment/>
    </xf>
    <xf numFmtId="1" fontId="21" fillId="34" borderId="11" xfId="0" applyNumberFormat="1" applyFont="1" applyFill="1" applyBorder="1" applyAlignment="1">
      <alignment horizontal="center" vertical="center"/>
    </xf>
    <xf numFmtId="0" fontId="22" fillId="34" borderId="25" xfId="0" applyFont="1" applyFill="1" applyBorder="1" applyAlignment="1">
      <alignment horizontal="center"/>
    </xf>
    <xf numFmtId="0" fontId="22" fillId="34" borderId="27" xfId="0" applyFont="1" applyFill="1" applyBorder="1" applyAlignment="1">
      <alignment horizontal="center" wrapText="1"/>
    </xf>
    <xf numFmtId="1" fontId="22" fillId="34" borderId="27" xfId="0" applyNumberFormat="1" applyFont="1" applyFill="1" applyBorder="1" applyAlignment="1">
      <alignment horizontal="center" vertical="center"/>
    </xf>
    <xf numFmtId="10" fontId="22" fillId="34" borderId="27" xfId="0" applyNumberFormat="1" applyFont="1" applyFill="1" applyBorder="1" applyAlignment="1">
      <alignment horizontal="center" vertical="center"/>
    </xf>
    <xf numFmtId="10" fontId="22" fillId="34" borderId="27" xfId="0" applyNumberFormat="1" applyFont="1" applyFill="1" applyBorder="1" applyAlignment="1">
      <alignment vertical="center"/>
    </xf>
    <xf numFmtId="49" fontId="22" fillId="34" borderId="26" xfId="0" applyNumberFormat="1" applyFont="1" applyFill="1" applyBorder="1" applyAlignment="1">
      <alignment horizontal="center" vertical="center"/>
    </xf>
    <xf numFmtId="0" fontId="22" fillId="0" borderId="0" xfId="0" applyFont="1" applyBorder="1" applyAlignment="1">
      <alignment horizontal="center"/>
    </xf>
    <xf numFmtId="0" fontId="22" fillId="0" borderId="0" xfId="0" applyFont="1" applyBorder="1" applyAlignment="1">
      <alignment wrapText="1"/>
    </xf>
    <xf numFmtId="1" fontId="22" fillId="0" borderId="0" xfId="0" applyNumberFormat="1" applyFont="1" applyBorder="1" applyAlignment="1">
      <alignment horizontal="center" vertical="center"/>
    </xf>
    <xf numFmtId="2" fontId="22" fillId="0" borderId="0" xfId="0" applyNumberFormat="1" applyFont="1" applyBorder="1" applyAlignment="1">
      <alignment horizontal="center" vertical="center"/>
    </xf>
    <xf numFmtId="0" fontId="25" fillId="0" borderId="0" xfId="0" applyFont="1" applyAlignment="1">
      <alignment/>
    </xf>
    <xf numFmtId="2" fontId="30" fillId="0" borderId="11" xfId="0" applyNumberFormat="1" applyFont="1" applyBorder="1" applyAlignment="1">
      <alignment horizontal="center" vertical="center" wrapText="1"/>
    </xf>
    <xf numFmtId="0" fontId="30" fillId="0" borderId="13" xfId="0" applyFont="1" applyBorder="1" applyAlignment="1">
      <alignment horizontal="center" vertical="center"/>
    </xf>
    <xf numFmtId="0" fontId="22" fillId="0" borderId="12" xfId="0" applyFont="1" applyBorder="1" applyAlignment="1">
      <alignment horizontal="center"/>
    </xf>
    <xf numFmtId="1" fontId="22" fillId="0" borderId="11" xfId="0" applyNumberFormat="1" applyFont="1" applyBorder="1" applyAlignment="1">
      <alignment horizontal="center" vertical="center"/>
    </xf>
    <xf numFmtId="10" fontId="22" fillId="0" borderId="11" xfId="0" applyNumberFormat="1" applyFont="1" applyBorder="1" applyAlignment="1">
      <alignment horizontal="center" vertical="center"/>
    </xf>
    <xf numFmtId="2" fontId="22" fillId="0" borderId="11" xfId="0" applyNumberFormat="1" applyFont="1" applyBorder="1" applyAlignment="1">
      <alignment horizontal="center" vertical="center"/>
    </xf>
    <xf numFmtId="1" fontId="22" fillId="0" borderId="13" xfId="0" applyNumberFormat="1" applyFont="1" applyBorder="1" applyAlignment="1">
      <alignment horizontal="center" vertical="center"/>
    </xf>
    <xf numFmtId="0" fontId="22" fillId="0" borderId="12" xfId="0" applyFont="1" applyBorder="1" applyAlignment="1">
      <alignment horizontal="center" vertical="center"/>
    </xf>
    <xf numFmtId="0" fontId="80" fillId="0" borderId="0" xfId="0" applyFont="1" applyAlignment="1">
      <alignment/>
    </xf>
    <xf numFmtId="0" fontId="25" fillId="0" borderId="0" xfId="0" applyFont="1" applyAlignment="1">
      <alignment horizontal="center" vertical="center"/>
    </xf>
    <xf numFmtId="1" fontId="21" fillId="0" borderId="27" xfId="0" applyNumberFormat="1" applyFont="1" applyBorder="1" applyAlignment="1">
      <alignment horizontal="center" vertical="center"/>
    </xf>
    <xf numFmtId="10" fontId="22" fillId="0" borderId="27" xfId="0" applyNumberFormat="1" applyFont="1" applyBorder="1" applyAlignment="1">
      <alignment horizontal="center" vertical="center"/>
    </xf>
    <xf numFmtId="2" fontId="22" fillId="0" borderId="27" xfId="0" applyNumberFormat="1" applyFont="1" applyBorder="1" applyAlignment="1">
      <alignment horizontal="center" vertical="center"/>
    </xf>
    <xf numFmtId="1" fontId="21" fillId="0" borderId="27" xfId="0" applyNumberFormat="1" applyFont="1" applyBorder="1" applyAlignment="1">
      <alignment horizontal="center" vertical="center"/>
    </xf>
    <xf numFmtId="1" fontId="22" fillId="0" borderId="27" xfId="0" applyNumberFormat="1" applyFont="1" applyBorder="1" applyAlignment="1">
      <alignment horizontal="center" vertical="center"/>
    </xf>
    <xf numFmtId="1" fontId="22" fillId="0" borderId="26" xfId="0" applyNumberFormat="1" applyFont="1" applyBorder="1" applyAlignment="1">
      <alignment horizontal="center" vertical="center"/>
    </xf>
    <xf numFmtId="2" fontId="21" fillId="0" borderId="0" xfId="0" applyNumberFormat="1" applyFont="1" applyBorder="1" applyAlignment="1">
      <alignment horizontal="center"/>
    </xf>
    <xf numFmtId="0" fontId="22" fillId="0" borderId="0" xfId="0" applyFont="1" applyAlignment="1">
      <alignment/>
    </xf>
    <xf numFmtId="0" fontId="22" fillId="0" borderId="24" xfId="0" applyFont="1" applyBorder="1" applyAlignment="1">
      <alignment horizontal="center"/>
    </xf>
    <xf numFmtId="0" fontId="22" fillId="0" borderId="15" xfId="0" applyFont="1" applyBorder="1" applyAlignment="1">
      <alignment horizontal="center"/>
    </xf>
    <xf numFmtId="0" fontId="22" fillId="0" borderId="32" xfId="0" applyFont="1" applyBorder="1" applyAlignment="1">
      <alignment horizontal="center"/>
    </xf>
    <xf numFmtId="0" fontId="22" fillId="0" borderId="11" xfId="0" applyFont="1" applyBorder="1" applyAlignment="1">
      <alignment/>
    </xf>
    <xf numFmtId="1" fontId="22" fillId="0" borderId="11" xfId="0" applyNumberFormat="1" applyFont="1" applyBorder="1" applyAlignment="1">
      <alignment/>
    </xf>
    <xf numFmtId="0" fontId="22" fillId="0" borderId="11" xfId="0" applyFont="1" applyBorder="1" applyAlignment="1">
      <alignment/>
    </xf>
    <xf numFmtId="0" fontId="22" fillId="0" borderId="11" xfId="0" applyFont="1" applyBorder="1" applyAlignment="1">
      <alignment horizontal="center"/>
    </xf>
    <xf numFmtId="0" fontId="22" fillId="0" borderId="13" xfId="0" applyFont="1" applyBorder="1" applyAlignment="1">
      <alignment horizontal="center"/>
    </xf>
    <xf numFmtId="0" fontId="22" fillId="0" borderId="11" xfId="0" applyFont="1" applyBorder="1" applyAlignment="1">
      <alignment wrapText="1"/>
    </xf>
    <xf numFmtId="0" fontId="22" fillId="0" borderId="11" xfId="0" applyFont="1" applyBorder="1" applyAlignment="1">
      <alignment horizontal="center" vertical="center"/>
    </xf>
    <xf numFmtId="10" fontId="22" fillId="0" borderId="13" xfId="0" applyNumberFormat="1" applyFont="1" applyBorder="1" applyAlignment="1">
      <alignment horizontal="center" vertical="center"/>
    </xf>
    <xf numFmtId="10" fontId="22" fillId="0" borderId="32" xfId="0" applyNumberFormat="1" applyFont="1" applyBorder="1" applyAlignment="1">
      <alignment horizontal="center"/>
    </xf>
    <xf numFmtId="0" fontId="22" fillId="34" borderId="11" xfId="0" applyFont="1" applyFill="1" applyBorder="1" applyAlignment="1">
      <alignment horizontal="center" vertical="center"/>
    </xf>
    <xf numFmtId="1" fontId="22" fillId="0" borderId="11" xfId="0" applyNumberFormat="1" applyFont="1" applyFill="1" applyBorder="1" applyAlignment="1">
      <alignment horizontal="center" vertical="center"/>
    </xf>
    <xf numFmtId="0" fontId="22" fillId="0" borderId="11" xfId="0" applyFont="1" applyFill="1" applyBorder="1" applyAlignment="1">
      <alignment horizontal="center" vertical="center"/>
    </xf>
    <xf numFmtId="0" fontId="25" fillId="0" borderId="32" xfId="0" applyFont="1" applyBorder="1" applyAlignment="1">
      <alignment horizontal="center"/>
    </xf>
    <xf numFmtId="0" fontId="22" fillId="0" borderId="27" xfId="0" applyFont="1" applyBorder="1" applyAlignment="1">
      <alignment horizontal="center" vertical="center"/>
    </xf>
    <xf numFmtId="10" fontId="22" fillId="0" borderId="26" xfId="0" applyNumberFormat="1" applyFont="1" applyBorder="1" applyAlignment="1">
      <alignment horizontal="center" vertical="center"/>
    </xf>
    <xf numFmtId="0" fontId="6" fillId="0" borderId="11" xfId="0" applyFont="1" applyFill="1" applyBorder="1" applyAlignment="1">
      <alignment horizontal="center" vertical="center"/>
    </xf>
    <xf numFmtId="0" fontId="2" fillId="0" borderId="11" xfId="0" applyFont="1" applyBorder="1" applyAlignment="1">
      <alignment horizontal="center"/>
    </xf>
    <xf numFmtId="0" fontId="34" fillId="0" borderId="11" xfId="0" applyFont="1" applyBorder="1" applyAlignment="1">
      <alignment horizontal="center" vertical="center"/>
    </xf>
    <xf numFmtId="0" fontId="34" fillId="38" borderId="11" xfId="0" applyFont="1" applyFill="1" applyBorder="1" applyAlignment="1">
      <alignment horizontal="center" vertical="center"/>
    </xf>
    <xf numFmtId="0" fontId="2" fillId="0" borderId="34" xfId="0" applyFont="1" applyFill="1" applyBorder="1" applyAlignment="1">
      <alignment horizontal="center" vertical="center"/>
    </xf>
    <xf numFmtId="0" fontId="25" fillId="0" borderId="28" xfId="0" applyFont="1" applyFill="1" applyBorder="1" applyAlignment="1">
      <alignment horizontal="center"/>
    </xf>
    <xf numFmtId="0" fontId="2" fillId="0" borderId="35" xfId="0" applyFont="1" applyFill="1" applyBorder="1" applyAlignment="1">
      <alignment horizontal="center" vertical="center"/>
    </xf>
    <xf numFmtId="0" fontId="25" fillId="0" borderId="36" xfId="0" applyFont="1" applyFill="1" applyBorder="1" applyAlignment="1">
      <alignment horizontal="center"/>
    </xf>
    <xf numFmtId="0" fontId="25" fillId="0" borderId="37" xfId="0" applyFont="1" applyFill="1" applyBorder="1" applyAlignment="1">
      <alignment horizontal="center"/>
    </xf>
    <xf numFmtId="0" fontId="25" fillId="0" borderId="38" xfId="0" applyFont="1" applyFill="1" applyBorder="1" applyAlignment="1">
      <alignment horizontal="center"/>
    </xf>
    <xf numFmtId="0" fontId="2" fillId="0" borderId="39" xfId="0" applyFont="1" applyFill="1" applyBorder="1" applyAlignment="1">
      <alignment horizontal="center" vertical="center"/>
    </xf>
    <xf numFmtId="0" fontId="37" fillId="0" borderId="11" xfId="0" applyFont="1" applyBorder="1" applyAlignment="1">
      <alignment horizontal="left"/>
    </xf>
    <xf numFmtId="0" fontId="16" fillId="0" borderId="0" xfId="0" applyFont="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27"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0" xfId="0" applyFont="1" applyFill="1" applyAlignment="1">
      <alignment horizontal="center" vertical="top"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xf>
    <xf numFmtId="0" fontId="6" fillId="0" borderId="0" xfId="0" applyFont="1" applyFill="1" applyAlignment="1">
      <alignment/>
    </xf>
    <xf numFmtId="0" fontId="26" fillId="0" borderId="0" xfId="0" applyFont="1" applyFill="1" applyAlignment="1">
      <alignment horizontal="center"/>
    </xf>
    <xf numFmtId="0" fontId="14" fillId="0" borderId="0" xfId="0" applyFont="1" applyFill="1" applyAlignment="1">
      <alignment horizontal="left"/>
    </xf>
    <xf numFmtId="0" fontId="5" fillId="0" borderId="10" xfId="0" applyFont="1" applyFill="1" applyBorder="1" applyAlignment="1">
      <alignment horizontal="center"/>
    </xf>
    <xf numFmtId="0" fontId="3" fillId="0" borderId="11" xfId="0" applyFont="1" applyFill="1" applyBorder="1" applyAlignment="1">
      <alignment horizontal="center" vertical="center" wrapText="1"/>
    </xf>
    <xf numFmtId="0" fontId="6" fillId="0" borderId="0" xfId="0" applyFont="1" applyFill="1" applyAlignment="1">
      <alignment horizontal="center"/>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32" fillId="0" borderId="0" xfId="0" applyFont="1" applyFill="1" applyAlignment="1">
      <alignment horizontal="center" wrapText="1"/>
    </xf>
    <xf numFmtId="0" fontId="2" fillId="0" borderId="31" xfId="0" applyFont="1" applyFill="1" applyBorder="1" applyAlignment="1">
      <alignment horizontal="center" wrapText="1"/>
    </xf>
    <xf numFmtId="0" fontId="6"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32" fillId="0" borderId="0" xfId="0" applyFont="1" applyFill="1" applyAlignment="1">
      <alignment horizontal="left" wrapText="1"/>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horizontal="center" vertical="center"/>
    </xf>
    <xf numFmtId="0" fontId="6" fillId="0" borderId="0" xfId="0" applyFont="1" applyFill="1" applyAlignment="1">
      <alignment horizontal="left"/>
    </xf>
    <xf numFmtId="0" fontId="0" fillId="0" borderId="0" xfId="0" applyFont="1" applyFill="1" applyAlignment="1">
      <alignment horizontal="left"/>
    </xf>
    <xf numFmtId="0" fontId="2" fillId="0" borderId="33"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11"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6" fillId="0" borderId="24" xfId="0" applyFont="1" applyBorder="1" applyAlignment="1">
      <alignment horizontal="center"/>
    </xf>
    <xf numFmtId="0" fontId="6" fillId="0" borderId="27" xfId="0" applyFont="1" applyBorder="1" applyAlignment="1">
      <alignment horizontal="center"/>
    </xf>
    <xf numFmtId="0" fontId="6" fillId="0" borderId="25" xfId="0" applyFont="1" applyBorder="1" applyAlignment="1">
      <alignment horizontal="center"/>
    </xf>
    <xf numFmtId="0" fontId="6" fillId="0" borderId="0" xfId="0" applyFont="1" applyAlignment="1">
      <alignment horizontal="center" vertical="top" wrapTex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center"/>
    </xf>
    <xf numFmtId="0" fontId="2" fillId="0" borderId="25" xfId="0" applyFont="1" applyBorder="1" applyAlignment="1">
      <alignment horizontal="center" vertical="center"/>
    </xf>
    <xf numFmtId="0" fontId="6" fillId="0" borderId="0" xfId="0" applyFont="1" applyAlignment="1">
      <alignment horizontal="center" vertical="top"/>
    </xf>
    <xf numFmtId="0" fontId="7" fillId="0" borderId="15" xfId="0" applyFont="1" applyBorder="1" applyAlignment="1">
      <alignment horizontal="center"/>
    </xf>
    <xf numFmtId="0" fontId="7" fillId="0" borderId="26" xfId="0" applyFont="1" applyBorder="1" applyAlignment="1">
      <alignment horizontal="center"/>
    </xf>
    <xf numFmtId="0" fontId="6" fillId="0" borderId="24" xfId="0" applyFont="1" applyBorder="1" applyAlignment="1">
      <alignment horizontal="center" wrapText="1"/>
    </xf>
    <xf numFmtId="0" fontId="6" fillId="0" borderId="27" xfId="0" applyFont="1" applyBorder="1" applyAlignment="1">
      <alignment horizontal="center" wrapText="1"/>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Border="1" applyAlignment="1">
      <alignment horizontal="center" vertical="center"/>
    </xf>
    <xf numFmtId="0" fontId="6" fillId="0" borderId="27" xfId="0" applyFont="1" applyFill="1" applyBorder="1" applyAlignment="1">
      <alignment horizontal="center" vertical="center" wrapText="1"/>
    </xf>
    <xf numFmtId="0" fontId="6" fillId="0" borderId="24" xfId="0" applyFont="1" applyBorder="1" applyAlignment="1">
      <alignment horizontal="center" wrapText="1"/>
    </xf>
    <xf numFmtId="0" fontId="9" fillId="0" borderId="0" xfId="0" applyFont="1" applyFill="1" applyAlignment="1">
      <alignment wrapText="1"/>
    </xf>
    <xf numFmtId="0" fontId="9" fillId="0" borderId="0" xfId="0" applyFont="1" applyFill="1" applyAlignment="1">
      <alignment/>
    </xf>
    <xf numFmtId="0" fontId="9" fillId="0" borderId="0" xfId="0" applyFont="1" applyFill="1" applyAlignment="1">
      <alignment horizontal="left"/>
    </xf>
    <xf numFmtId="0" fontId="10" fillId="0" borderId="0" xfId="0" applyFont="1" applyFill="1" applyAlignment="1">
      <alignment horizontal="left"/>
    </xf>
    <xf numFmtId="0" fontId="34" fillId="0" borderId="21" xfId="0" applyFont="1" applyBorder="1" applyAlignment="1">
      <alignment horizontal="center" vertical="center"/>
    </xf>
    <xf numFmtId="0" fontId="0" fillId="0" borderId="23" xfId="0" applyBorder="1" applyAlignment="1">
      <alignment horizontal="center" vertical="center"/>
    </xf>
    <xf numFmtId="0" fontId="35" fillId="0" borderId="28" xfId="0" applyFont="1" applyBorder="1" applyAlignment="1">
      <alignment horizontal="center" vertical="center"/>
    </xf>
    <xf numFmtId="0" fontId="35" fillId="0" borderId="43" xfId="0" applyFont="1" applyBorder="1" applyAlignment="1">
      <alignment horizontal="center" vertical="center"/>
    </xf>
    <xf numFmtId="0" fontId="0" fillId="0" borderId="28" xfId="0" applyFont="1" applyBorder="1" applyAlignment="1">
      <alignment/>
    </xf>
    <xf numFmtId="0" fontId="0" fillId="0" borderId="43" xfId="0" applyFont="1" applyBorder="1" applyAlignment="1">
      <alignment/>
    </xf>
    <xf numFmtId="0" fontId="0" fillId="0" borderId="43" xfId="0" applyFont="1" applyBorder="1" applyAlignment="1">
      <alignment horizontal="center" vertical="center"/>
    </xf>
    <xf numFmtId="0" fontId="3" fillId="0" borderId="11" xfId="0" applyFont="1" applyBorder="1" applyAlignment="1">
      <alignment horizontal="center" vertical="center"/>
    </xf>
    <xf numFmtId="0" fontId="2" fillId="0" borderId="42"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27" xfId="0" applyFont="1" applyFill="1" applyBorder="1" applyAlignment="1">
      <alignment horizontal="center" vertical="center"/>
    </xf>
    <xf numFmtId="0" fontId="6" fillId="0" borderId="2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6" xfId="0" applyFont="1" applyFill="1" applyBorder="1" applyAlignment="1">
      <alignment horizontal="center" vertical="center"/>
    </xf>
    <xf numFmtId="0" fontId="35" fillId="0" borderId="33" xfId="0" applyFont="1" applyBorder="1" applyAlignment="1">
      <alignment horizontal="center" vertical="center"/>
    </xf>
    <xf numFmtId="0" fontId="35" fillId="0" borderId="44" xfId="0" applyFont="1" applyBorder="1" applyAlignment="1">
      <alignment horizontal="center" vertical="center"/>
    </xf>
    <xf numFmtId="0" fontId="2" fillId="0" borderId="45" xfId="0" applyFont="1" applyFill="1" applyBorder="1" applyAlignment="1">
      <alignment horizontal="center" vertical="center"/>
    </xf>
    <xf numFmtId="0" fontId="25" fillId="0" borderId="27" xfId="0" applyFont="1" applyFill="1" applyBorder="1" applyAlignment="1">
      <alignment horizontal="center"/>
    </xf>
    <xf numFmtId="0" fontId="2" fillId="0" borderId="4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8" xfId="0" applyFont="1" applyFill="1" applyBorder="1" applyAlignment="1">
      <alignment horizontal="center" vertical="center"/>
    </xf>
    <xf numFmtId="0" fontId="25" fillId="0" borderId="40" xfId="0" applyFont="1" applyFill="1" applyBorder="1" applyAlignment="1">
      <alignment horizontal="center"/>
    </xf>
    <xf numFmtId="0" fontId="25" fillId="0" borderId="41" xfId="0" applyFont="1" applyFill="1" applyBorder="1" applyAlignment="1">
      <alignment horizontal="center"/>
    </xf>
    <xf numFmtId="0" fontId="25" fillId="0" borderId="30" xfId="0" applyFont="1" applyFill="1" applyBorder="1" applyAlignment="1">
      <alignment horizontal="center"/>
    </xf>
    <xf numFmtId="0" fontId="0" fillId="0" borderId="0" xfId="0" applyFont="1" applyFill="1" applyAlignment="1">
      <alignment horizontal="left"/>
    </xf>
    <xf numFmtId="0" fontId="6" fillId="0" borderId="0" xfId="0" applyFont="1" applyAlignment="1">
      <alignment horizontal="center" wrapText="1"/>
    </xf>
    <xf numFmtId="0" fontId="6" fillId="0" borderId="0" xfId="0" applyFont="1" applyAlignment="1">
      <alignment/>
    </xf>
    <xf numFmtId="0" fontId="7" fillId="0" borderId="0" xfId="0" applyFont="1" applyAlignment="1">
      <alignment horizontal="center"/>
    </xf>
    <xf numFmtId="0" fontId="0" fillId="0" borderId="49" xfId="0" applyFont="1" applyBorder="1" applyAlignment="1">
      <alignment horizontal="justify" vertical="justify" wrapText="1"/>
    </xf>
    <xf numFmtId="0" fontId="0" fillId="0" borderId="50" xfId="0" applyFont="1" applyBorder="1" applyAlignment="1">
      <alignment horizontal="justify" vertical="justify" wrapText="1"/>
    </xf>
    <xf numFmtId="0" fontId="0" fillId="0" borderId="0" xfId="0" applyFont="1" applyAlignment="1">
      <alignment horizontal="center"/>
    </xf>
    <xf numFmtId="0" fontId="0" fillId="0" borderId="0" xfId="0" applyAlignment="1">
      <alignment horizontal="center"/>
    </xf>
    <xf numFmtId="0" fontId="7" fillId="0" borderId="0" xfId="0" applyFont="1" applyAlignment="1">
      <alignment/>
    </xf>
    <xf numFmtId="0" fontId="5" fillId="0" borderId="0" xfId="0" applyFont="1" applyAlignment="1">
      <alignment horizontal="center"/>
    </xf>
    <xf numFmtId="0" fontId="0" fillId="0" borderId="13" xfId="0" applyFont="1" applyBorder="1" applyAlignment="1">
      <alignment horizontal="justify" vertical="justify" wrapText="1"/>
    </xf>
    <xf numFmtId="0" fontId="0" fillId="0" borderId="26" xfId="0" applyFont="1" applyBorder="1" applyAlignment="1">
      <alignment horizontal="justify" vertical="justify" wrapText="1"/>
    </xf>
    <xf numFmtId="2" fontId="30" fillId="0" borderId="24" xfId="0" applyNumberFormat="1" applyFont="1" applyBorder="1" applyAlignment="1">
      <alignment horizontal="center" vertical="center" wrapText="1"/>
    </xf>
    <xf numFmtId="2" fontId="30" fillId="0" borderId="11" xfId="0" applyNumberFormat="1" applyFont="1" applyBorder="1" applyAlignment="1">
      <alignment horizontal="center" vertical="center" wrapText="1"/>
    </xf>
    <xf numFmtId="0" fontId="21" fillId="0" borderId="25" xfId="0" applyFont="1" applyBorder="1" applyAlignment="1">
      <alignment horizontal="right"/>
    </xf>
    <xf numFmtId="0" fontId="21" fillId="0" borderId="27" xfId="0" applyFont="1" applyBorder="1" applyAlignment="1">
      <alignment horizontal="right"/>
    </xf>
    <xf numFmtId="0" fontId="21" fillId="0" borderId="0" xfId="0" applyFont="1" applyBorder="1" applyAlignment="1">
      <alignment horizontal="center" wrapText="1"/>
    </xf>
    <xf numFmtId="0" fontId="22" fillId="0" borderId="14" xfId="0" applyFont="1" applyBorder="1" applyAlignment="1">
      <alignment horizontal="center" wrapText="1"/>
    </xf>
    <xf numFmtId="0" fontId="22" fillId="0" borderId="12" xfId="0" applyFont="1" applyBorder="1" applyAlignment="1">
      <alignment horizont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5" xfId="0" applyFont="1" applyBorder="1" applyAlignment="1">
      <alignment horizontal="center" wrapText="1"/>
    </xf>
    <xf numFmtId="0" fontId="22" fillId="0" borderId="27" xfId="0" applyFont="1" applyBorder="1" applyAlignment="1">
      <alignment horizont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4" xfId="0" applyFont="1" applyBorder="1" applyAlignment="1">
      <alignment/>
    </xf>
    <xf numFmtId="0" fontId="30" fillId="0" borderId="24" xfId="0" applyFont="1" applyBorder="1" applyAlignment="1">
      <alignment horizontal="center" vertical="center" wrapText="1"/>
    </xf>
    <xf numFmtId="0" fontId="30" fillId="0" borderId="11" xfId="0" applyFont="1" applyBorder="1" applyAlignment="1">
      <alignment horizontal="center" wrapText="1"/>
    </xf>
    <xf numFmtId="0" fontId="13" fillId="0" borderId="0" xfId="0" applyFont="1" applyAlignment="1">
      <alignment horizontal="center" wrapText="1"/>
    </xf>
    <xf numFmtId="0" fontId="22" fillId="0" borderId="24" xfId="0" applyFont="1" applyBorder="1" applyAlignment="1">
      <alignment horizontal="center"/>
    </xf>
    <xf numFmtId="0" fontId="6" fillId="0" borderId="0" xfId="0" applyFont="1" applyFill="1" applyAlignment="1">
      <alignment horizontal="center" wrapText="1"/>
    </xf>
    <xf numFmtId="1" fontId="22" fillId="34" borderId="13" xfId="0" applyNumberFormat="1" applyFont="1" applyFill="1" applyBorder="1" applyAlignment="1">
      <alignment horizontal="center" vertical="center"/>
    </xf>
    <xf numFmtId="0" fontId="31" fillId="0" borderId="0" xfId="0" applyFont="1" applyAlignment="1">
      <alignment horizontal="center"/>
    </xf>
    <xf numFmtId="0" fontId="30" fillId="0" borderId="51" xfId="0" applyFont="1" applyBorder="1" applyAlignment="1">
      <alignment horizontal="center"/>
    </xf>
    <xf numFmtId="0" fontId="30" fillId="0" borderId="52" xfId="0" applyFont="1" applyBorder="1" applyAlignment="1">
      <alignment horizontal="center"/>
    </xf>
    <xf numFmtId="0" fontId="25" fillId="34" borderId="0" xfId="0" applyFont="1" applyFill="1" applyAlignment="1">
      <alignment horizontal="center" wrapText="1"/>
    </xf>
    <xf numFmtId="0" fontId="14" fillId="0" borderId="0" xfId="0" applyFont="1" applyAlignment="1">
      <alignment horizontal="left"/>
    </xf>
    <xf numFmtId="0" fontId="25" fillId="0" borderId="15" xfId="0" applyFont="1" applyBorder="1" applyAlignment="1">
      <alignment/>
    </xf>
    <xf numFmtId="0" fontId="25" fillId="0" borderId="24" xfId="0" applyFont="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7" xfId="0" applyFont="1" applyFill="1" applyBorder="1" applyAlignment="1">
      <alignment horizontal="center" vertical="center" wrapText="1"/>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xf>
    <xf numFmtId="0" fontId="0" fillId="0" borderId="13" xfId="0" applyFont="1" applyFill="1" applyBorder="1" applyAlignment="1">
      <alignment horizontal="center"/>
    </xf>
    <xf numFmtId="0" fontId="34" fillId="0" borderId="28"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6" fillId="0" borderId="27" xfId="0" applyFont="1" applyBorder="1" applyAlignment="1">
      <alignment horizontal="center" wrapText="1"/>
    </xf>
    <xf numFmtId="0" fontId="8" fillId="0" borderId="0" xfId="0" applyFont="1" applyAlignment="1">
      <alignment vertical="center" wrapText="1"/>
    </xf>
    <xf numFmtId="1" fontId="2" fillId="0" borderId="1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J70"/>
  <sheetViews>
    <sheetView zoomScalePageLayoutView="0" workbookViewId="0" topLeftCell="A13">
      <selection activeCell="K25" sqref="K25"/>
    </sheetView>
  </sheetViews>
  <sheetFormatPr defaultColWidth="9.140625" defaultRowHeight="12.75"/>
  <cols>
    <col min="1" max="1" width="33.28125" style="0" bestFit="1" customWidth="1"/>
    <col min="2" max="2" width="4.7109375" style="0" hidden="1" customWidth="1"/>
    <col min="3" max="3" width="9.140625" style="0" hidden="1" customWidth="1"/>
    <col min="42" max="42" width="0.2890625" style="0" hidden="1" customWidth="1"/>
    <col min="43" max="48" width="9.140625" style="0" hidden="1" customWidth="1"/>
  </cols>
  <sheetData>
    <row r="3" spans="1:3" ht="12.75">
      <c r="A3" s="35" t="s">
        <v>105</v>
      </c>
      <c r="B3" s="35"/>
      <c r="C3" s="35"/>
    </row>
    <row r="4" spans="1:3" ht="12.75">
      <c r="A4" s="35" t="s">
        <v>25</v>
      </c>
      <c r="B4" s="35"/>
      <c r="C4" s="35"/>
    </row>
    <row r="5" spans="1:3" ht="12.75">
      <c r="A5" s="58"/>
      <c r="B5" s="24"/>
      <c r="C5" s="24"/>
    </row>
    <row r="6" spans="1:3" ht="12.75">
      <c r="A6" s="58"/>
      <c r="B6" s="24"/>
      <c r="C6" s="24"/>
    </row>
    <row r="7" spans="1:3" ht="12.75">
      <c r="A7" s="58"/>
      <c r="B7" s="24"/>
      <c r="C7" s="24"/>
    </row>
    <row r="8" spans="1:3" ht="12.75">
      <c r="A8" s="58"/>
      <c r="B8" s="24"/>
      <c r="C8" s="24"/>
    </row>
    <row r="9" spans="1:3" ht="12.75">
      <c r="A9" s="58"/>
      <c r="B9" s="24"/>
      <c r="C9" s="24"/>
    </row>
    <row r="10" spans="1:3" ht="12.75">
      <c r="A10" s="58"/>
      <c r="B10" s="24"/>
      <c r="C10" s="24"/>
    </row>
    <row r="11" spans="1:3" ht="12.75">
      <c r="A11" s="58"/>
      <c r="B11" s="24"/>
      <c r="C11" s="24"/>
    </row>
    <row r="12" spans="1:3" ht="12.75">
      <c r="A12" s="58"/>
      <c r="B12" s="24"/>
      <c r="C12" s="24"/>
    </row>
    <row r="13" spans="1:3" ht="12.75">
      <c r="A13" s="58"/>
      <c r="B13" s="24"/>
      <c r="C13" s="24"/>
    </row>
    <row r="14" spans="1:3" ht="12.75">
      <c r="A14" s="58"/>
      <c r="B14" s="24"/>
      <c r="C14" s="24"/>
    </row>
    <row r="15" spans="1:3" ht="12.75">
      <c r="A15" s="58"/>
      <c r="B15" s="24"/>
      <c r="C15" s="24"/>
    </row>
    <row r="16" spans="1:10" ht="18" customHeight="1">
      <c r="A16" s="371" t="s">
        <v>70</v>
      </c>
      <c r="B16" s="371"/>
      <c r="C16" s="371"/>
      <c r="D16" s="371"/>
      <c r="E16" s="371"/>
      <c r="F16" s="371"/>
      <c r="G16" s="371"/>
      <c r="H16" s="371"/>
      <c r="I16" s="371"/>
      <c r="J16" s="371"/>
    </row>
    <row r="17" spans="1:3" ht="14.25" customHeight="1">
      <c r="A17" s="59"/>
      <c r="B17" s="59"/>
      <c r="C17" s="59"/>
    </row>
    <row r="18" spans="1:3" ht="14.25" customHeight="1">
      <c r="A18" s="59"/>
      <c r="B18" s="59"/>
      <c r="C18" s="59"/>
    </row>
    <row r="19" spans="1:3" ht="14.25" customHeight="1">
      <c r="A19" s="59"/>
      <c r="B19" s="59"/>
      <c r="C19" s="59"/>
    </row>
    <row r="20" spans="1:3" ht="14.25" customHeight="1">
      <c r="A20" s="59"/>
      <c r="B20" s="59"/>
      <c r="C20" s="59"/>
    </row>
    <row r="21" spans="1:3" ht="14.25" customHeight="1">
      <c r="A21" s="59"/>
      <c r="B21" s="59"/>
      <c r="C21" s="59"/>
    </row>
    <row r="22" spans="1:3" ht="14.25" customHeight="1">
      <c r="A22" s="59"/>
      <c r="B22" s="59"/>
      <c r="C22" s="59"/>
    </row>
    <row r="23" spans="1:3" ht="14.25" customHeight="1">
      <c r="A23" s="59"/>
      <c r="B23" s="59"/>
      <c r="C23" s="59"/>
    </row>
    <row r="24" spans="1:3" ht="12.75">
      <c r="A24" s="36"/>
      <c r="B24" s="36"/>
      <c r="C24" s="36"/>
    </row>
    <row r="25" spans="1:3" ht="12.75">
      <c r="A25" s="36" t="s">
        <v>71</v>
      </c>
      <c r="B25" s="57"/>
      <c r="C25" s="57"/>
    </row>
    <row r="26" spans="1:3" ht="12.75">
      <c r="A26" s="36" t="s">
        <v>73</v>
      </c>
      <c r="B26" s="36"/>
      <c r="C26" s="36"/>
    </row>
    <row r="27" spans="1:3" ht="12.75">
      <c r="A27" s="36" t="s">
        <v>107</v>
      </c>
      <c r="B27" s="36"/>
      <c r="C27" s="36"/>
    </row>
    <row r="28" spans="1:3" ht="12.75">
      <c r="A28" s="36" t="s">
        <v>108</v>
      </c>
      <c r="B28" s="36"/>
      <c r="C28" s="36"/>
    </row>
    <row r="29" spans="1:3" ht="12.75">
      <c r="A29" s="54" t="s">
        <v>373</v>
      </c>
      <c r="B29" s="57"/>
      <c r="C29" s="57"/>
    </row>
    <row r="30" spans="1:3" ht="12.75">
      <c r="A30" s="54"/>
      <c r="B30" s="60"/>
      <c r="C30" s="60"/>
    </row>
    <row r="31" ht="12.75">
      <c r="A31" s="88" t="s">
        <v>295</v>
      </c>
    </row>
    <row r="33" ht="12.75">
      <c r="A33" s="88" t="s">
        <v>297</v>
      </c>
    </row>
    <row r="34" ht="12.75">
      <c r="A34" s="88" t="s">
        <v>296</v>
      </c>
    </row>
    <row r="35" spans="1:3" ht="12.75">
      <c r="A35" s="62"/>
      <c r="B35" s="62"/>
      <c r="C35" s="62"/>
    </row>
    <row r="36" spans="1:3" ht="12.75">
      <c r="A36" s="62"/>
      <c r="B36" s="62"/>
      <c r="C36" s="62"/>
    </row>
    <row r="37" spans="1:3" ht="12.75">
      <c r="A37" s="61"/>
      <c r="B37" s="61"/>
      <c r="C37" s="61"/>
    </row>
    <row r="38" spans="1:3" ht="12.75">
      <c r="A38" s="63"/>
      <c r="B38" s="63"/>
      <c r="C38" s="63"/>
    </row>
    <row r="39" spans="1:3" ht="12.75">
      <c r="A39" s="63"/>
      <c r="B39" s="63"/>
      <c r="C39" s="63"/>
    </row>
    <row r="40" spans="1:3" ht="12.75">
      <c r="A40" s="63"/>
      <c r="B40" s="63"/>
      <c r="C40" s="63"/>
    </row>
    <row r="41" spans="1:3" ht="12.75">
      <c r="A41" s="63"/>
      <c r="B41" s="63"/>
      <c r="C41" s="63"/>
    </row>
    <row r="42" spans="1:3" ht="12.75">
      <c r="A42" s="63"/>
      <c r="B42" s="63"/>
      <c r="C42" s="63"/>
    </row>
    <row r="43" spans="1:3" ht="12.75">
      <c r="A43" s="63"/>
      <c r="B43" s="63"/>
      <c r="C43" s="63"/>
    </row>
    <row r="44" spans="1:3" ht="12.75">
      <c r="A44" s="63"/>
      <c r="B44" s="63"/>
      <c r="C44" s="63"/>
    </row>
    <row r="45" spans="1:3" ht="12.75">
      <c r="A45" s="63"/>
      <c r="B45" s="63"/>
      <c r="C45" s="63"/>
    </row>
    <row r="46" spans="1:3" ht="12.75">
      <c r="A46" s="63"/>
      <c r="B46" s="63"/>
      <c r="C46" s="63"/>
    </row>
    <row r="47" spans="1:3" ht="12.75">
      <c r="A47" s="63"/>
      <c r="B47" s="63"/>
      <c r="C47" s="63"/>
    </row>
    <row r="48" spans="1:3" ht="12.75">
      <c r="A48" s="64"/>
      <c r="B48" s="64"/>
      <c r="C48" s="64"/>
    </row>
    <row r="49" spans="1:3" ht="12.75">
      <c r="A49" s="63"/>
      <c r="B49" s="63"/>
      <c r="C49" s="63"/>
    </row>
    <row r="50" spans="1:3" ht="12.75">
      <c r="A50" s="56"/>
      <c r="B50" s="56"/>
      <c r="C50" s="56"/>
    </row>
    <row r="51" spans="1:3" ht="12.75">
      <c r="A51" s="56"/>
      <c r="B51" s="56"/>
      <c r="C51" s="56"/>
    </row>
    <row r="52" spans="1:3" ht="12.75">
      <c r="A52" s="56"/>
      <c r="B52" s="56"/>
      <c r="C52" s="56"/>
    </row>
    <row r="53" spans="1:3" ht="12.75">
      <c r="A53" s="56"/>
      <c r="B53" s="56"/>
      <c r="C53" s="56"/>
    </row>
    <row r="54" spans="1:3" ht="12.75">
      <c r="A54" s="56"/>
      <c r="B54" s="56"/>
      <c r="C54" s="56"/>
    </row>
    <row r="55" spans="1:3" ht="12.75">
      <c r="A55" s="56"/>
      <c r="B55" s="56"/>
      <c r="C55" s="56"/>
    </row>
    <row r="56" spans="1:3" ht="12.75">
      <c r="A56" s="56"/>
      <c r="B56" s="56"/>
      <c r="C56" s="56"/>
    </row>
    <row r="57" spans="1:3" ht="12.75">
      <c r="A57" s="63"/>
      <c r="B57" s="63"/>
      <c r="C57" s="63"/>
    </row>
    <row r="58" spans="1:3" ht="12.75">
      <c r="A58" s="62"/>
      <c r="B58" s="62"/>
      <c r="C58" s="62"/>
    </row>
    <row r="59" spans="1:3" ht="12.75">
      <c r="A59" s="63"/>
      <c r="B59" s="62"/>
      <c r="C59" s="62"/>
    </row>
    <row r="60" spans="1:3" ht="12.75">
      <c r="A60" s="63"/>
      <c r="B60" s="64"/>
      <c r="C60" s="64"/>
    </row>
    <row r="61" spans="1:3" ht="12.75">
      <c r="A61" s="62"/>
      <c r="B61" s="62"/>
      <c r="C61" s="62"/>
    </row>
    <row r="62" spans="1:3" ht="12.75">
      <c r="A62" s="62"/>
      <c r="B62" s="62"/>
      <c r="C62" s="62"/>
    </row>
    <row r="63" spans="1:3" ht="12.75">
      <c r="A63" s="62"/>
      <c r="B63" s="62"/>
      <c r="C63" s="62"/>
    </row>
    <row r="64" spans="1:3" ht="12.75">
      <c r="A64" s="63"/>
      <c r="B64" s="62"/>
      <c r="C64" s="62"/>
    </row>
    <row r="65" spans="1:3" ht="12.75">
      <c r="A65" s="63"/>
      <c r="B65" s="62"/>
      <c r="C65" s="62"/>
    </row>
    <row r="66" spans="1:3" ht="12.75">
      <c r="A66" s="62"/>
      <c r="B66" s="62"/>
      <c r="C66" s="62"/>
    </row>
    <row r="67" spans="1:3" ht="12.75">
      <c r="A67" s="63"/>
      <c r="B67" s="65"/>
      <c r="C67" s="65"/>
    </row>
    <row r="68" spans="2:3" ht="12.75">
      <c r="B68" s="3"/>
      <c r="C68" s="3"/>
    </row>
    <row r="69" spans="2:3" ht="12.75">
      <c r="B69" s="2"/>
      <c r="C69" s="10"/>
    </row>
    <row r="70" spans="1:3" ht="12.75">
      <c r="A70" s="45"/>
      <c r="B70" s="45"/>
      <c r="C70" s="45"/>
    </row>
  </sheetData>
  <sheetProtection/>
  <mergeCells count="1">
    <mergeCell ref="A16:J16"/>
  </mergeCells>
  <printOptions/>
  <pageMargins left="0.51" right="0.19" top="0.53" bottom="1" header="0.21"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72"/>
  <sheetViews>
    <sheetView zoomScale="115" zoomScaleNormal="115" zoomScalePageLayoutView="0" workbookViewId="0" topLeftCell="A1">
      <pane ySplit="1" topLeftCell="A2" activePane="bottomLeft" state="frozen"/>
      <selection pane="topLeft" activeCell="A1" sqref="A1"/>
      <selection pane="bottomLeft" activeCell="R72" sqref="R72:T72"/>
    </sheetView>
  </sheetViews>
  <sheetFormatPr defaultColWidth="9.140625" defaultRowHeight="12.75"/>
  <cols>
    <col min="2" max="2" width="41.00390625" style="0" customWidth="1"/>
    <col min="14" max="14" width="10.00390625" style="0" bestFit="1" customWidth="1"/>
  </cols>
  <sheetData>
    <row r="1" spans="1:20" ht="12.75">
      <c r="A1" s="152"/>
      <c r="B1" s="152"/>
      <c r="C1" s="152"/>
      <c r="D1" s="153" t="s">
        <v>3</v>
      </c>
      <c r="E1" s="153" t="s">
        <v>4</v>
      </c>
      <c r="F1" s="153" t="s">
        <v>5</v>
      </c>
      <c r="G1" s="153" t="s">
        <v>6</v>
      </c>
      <c r="H1" s="153"/>
      <c r="I1" s="152"/>
      <c r="J1" s="153" t="s">
        <v>286</v>
      </c>
      <c r="K1" s="153" t="s">
        <v>3</v>
      </c>
      <c r="L1" s="153" t="s">
        <v>4</v>
      </c>
      <c r="M1" s="153" t="s">
        <v>5</v>
      </c>
      <c r="N1" s="153" t="s">
        <v>6</v>
      </c>
      <c r="O1" s="153"/>
      <c r="P1" s="152"/>
      <c r="Q1" s="153" t="s">
        <v>286</v>
      </c>
      <c r="R1" s="119" t="s">
        <v>61</v>
      </c>
      <c r="S1" s="119" t="s">
        <v>287</v>
      </c>
      <c r="T1" s="88" t="s">
        <v>286</v>
      </c>
    </row>
    <row r="2" spans="1:17" ht="15" customHeight="1">
      <c r="A2" s="143">
        <v>1</v>
      </c>
      <c r="B2" s="146" t="s">
        <v>152</v>
      </c>
      <c r="C2" s="37" t="s">
        <v>153</v>
      </c>
      <c r="D2" s="170"/>
      <c r="E2" s="170">
        <v>2</v>
      </c>
      <c r="F2" s="170"/>
      <c r="G2" s="170"/>
      <c r="H2" s="170"/>
      <c r="I2" s="170" t="s">
        <v>3</v>
      </c>
      <c r="J2" s="170">
        <v>4</v>
      </c>
      <c r="K2" s="170"/>
      <c r="L2" s="170"/>
      <c r="M2" s="170"/>
      <c r="N2" s="170"/>
      <c r="O2" s="170"/>
      <c r="P2" s="170"/>
      <c r="Q2" s="174"/>
    </row>
    <row r="3" spans="1:17" ht="12.75">
      <c r="A3" s="143">
        <v>2</v>
      </c>
      <c r="B3" s="146" t="s">
        <v>75</v>
      </c>
      <c r="C3" s="37" t="s">
        <v>82</v>
      </c>
      <c r="D3" s="170"/>
      <c r="E3" s="170">
        <v>2</v>
      </c>
      <c r="F3" s="170"/>
      <c r="G3" s="170"/>
      <c r="H3" s="170"/>
      <c r="I3" s="170" t="s">
        <v>3</v>
      </c>
      <c r="J3" s="170">
        <v>3</v>
      </c>
      <c r="K3" s="170"/>
      <c r="L3" s="170"/>
      <c r="M3" s="170"/>
      <c r="N3" s="170"/>
      <c r="O3" s="170"/>
      <c r="P3" s="170"/>
      <c r="Q3" s="174"/>
    </row>
    <row r="4" spans="1:17" ht="12.75">
      <c r="A4" s="143">
        <v>3</v>
      </c>
      <c r="B4" s="146" t="s">
        <v>333</v>
      </c>
      <c r="C4" s="37" t="s">
        <v>83</v>
      </c>
      <c r="D4" s="170"/>
      <c r="E4" s="170">
        <v>1</v>
      </c>
      <c r="F4" s="170"/>
      <c r="G4" s="170"/>
      <c r="H4" s="170"/>
      <c r="I4" s="195" t="s">
        <v>292</v>
      </c>
      <c r="J4" s="195" t="s">
        <v>22</v>
      </c>
      <c r="K4" s="170"/>
      <c r="L4" s="170"/>
      <c r="M4" s="170"/>
      <c r="N4" s="170"/>
      <c r="O4" s="170"/>
      <c r="P4" s="170"/>
      <c r="Q4" s="174"/>
    </row>
    <row r="5" spans="1:17" ht="12.75">
      <c r="A5" s="143">
        <v>4</v>
      </c>
      <c r="B5" s="146" t="s">
        <v>76</v>
      </c>
      <c r="C5" s="37" t="s">
        <v>89</v>
      </c>
      <c r="D5" s="170"/>
      <c r="E5" s="170"/>
      <c r="F5" s="170"/>
      <c r="G5" s="170"/>
      <c r="H5" s="170"/>
      <c r="I5" s="170"/>
      <c r="J5" s="170"/>
      <c r="K5" s="170"/>
      <c r="L5" s="170">
        <v>2</v>
      </c>
      <c r="M5" s="170"/>
      <c r="N5" s="170"/>
      <c r="O5" s="170"/>
      <c r="P5" s="170" t="s">
        <v>3</v>
      </c>
      <c r="Q5" s="174">
        <v>3</v>
      </c>
    </row>
    <row r="6" spans="1:17" ht="12.75">
      <c r="A6" s="143">
        <v>5</v>
      </c>
      <c r="B6" s="146" t="s">
        <v>332</v>
      </c>
      <c r="C6" s="37" t="s">
        <v>231</v>
      </c>
      <c r="D6" s="170"/>
      <c r="E6" s="170"/>
      <c r="F6" s="170"/>
      <c r="G6" s="170"/>
      <c r="H6" s="170"/>
      <c r="I6" s="170"/>
      <c r="J6" s="170"/>
      <c r="K6" s="170"/>
      <c r="L6" s="170">
        <v>1</v>
      </c>
      <c r="M6" s="170"/>
      <c r="N6" s="170"/>
      <c r="O6" s="170"/>
      <c r="P6" s="196" t="s">
        <v>292</v>
      </c>
      <c r="Q6" s="197" t="s">
        <v>22</v>
      </c>
    </row>
    <row r="7" spans="1:17" s="53" customFormat="1" ht="12.75">
      <c r="A7" s="143">
        <v>6</v>
      </c>
      <c r="B7" s="144" t="s">
        <v>95</v>
      </c>
      <c r="C7" s="37" t="s">
        <v>125</v>
      </c>
      <c r="D7" s="170"/>
      <c r="E7" s="170">
        <v>1</v>
      </c>
      <c r="F7" s="170"/>
      <c r="G7" s="170"/>
      <c r="H7" s="170"/>
      <c r="I7" s="170" t="s">
        <v>3</v>
      </c>
      <c r="J7" s="170">
        <v>3</v>
      </c>
      <c r="K7" s="203"/>
      <c r="L7" s="203"/>
      <c r="M7" s="203"/>
      <c r="N7" s="203"/>
      <c r="O7" s="203"/>
      <c r="P7" s="203"/>
      <c r="Q7" s="204"/>
    </row>
    <row r="8" spans="1:17" ht="12.75">
      <c r="A8" s="143">
        <v>7</v>
      </c>
      <c r="B8" s="144" t="s">
        <v>329</v>
      </c>
      <c r="C8" s="37" t="s">
        <v>185</v>
      </c>
      <c r="D8" s="145"/>
      <c r="E8" s="145">
        <v>1</v>
      </c>
      <c r="F8" s="145"/>
      <c r="G8" s="145"/>
      <c r="H8" s="170"/>
      <c r="I8" s="195" t="s">
        <v>294</v>
      </c>
      <c r="J8" s="195" t="s">
        <v>22</v>
      </c>
      <c r="K8" s="145"/>
      <c r="L8" s="145"/>
      <c r="M8" s="145"/>
      <c r="N8" s="145"/>
      <c r="O8" s="145"/>
      <c r="P8" s="170"/>
      <c r="Q8" s="174"/>
    </row>
    <row r="9" spans="1:17" ht="12.75">
      <c r="A9" s="143">
        <v>8</v>
      </c>
      <c r="B9" s="144" t="s">
        <v>96</v>
      </c>
      <c r="C9" s="37" t="s">
        <v>186</v>
      </c>
      <c r="D9" s="170"/>
      <c r="E9" s="170"/>
      <c r="F9" s="170"/>
      <c r="G9" s="170"/>
      <c r="H9" s="170"/>
      <c r="I9" s="170"/>
      <c r="J9" s="170"/>
      <c r="K9" s="170"/>
      <c r="L9" s="170">
        <v>1</v>
      </c>
      <c r="M9" s="170"/>
      <c r="N9" s="170"/>
      <c r="O9" s="170"/>
      <c r="P9" s="170" t="s">
        <v>3</v>
      </c>
      <c r="Q9" s="174">
        <v>3</v>
      </c>
    </row>
    <row r="10" spans="1:17" ht="21" customHeight="1">
      <c r="A10" s="143">
        <v>9</v>
      </c>
      <c r="B10" s="144" t="s">
        <v>331</v>
      </c>
      <c r="C10" s="37" t="s">
        <v>240</v>
      </c>
      <c r="D10" s="145"/>
      <c r="E10" s="145"/>
      <c r="F10" s="145"/>
      <c r="G10" s="145"/>
      <c r="H10" s="145"/>
      <c r="I10" s="170"/>
      <c r="J10" s="170"/>
      <c r="K10" s="145"/>
      <c r="L10" s="145">
        <v>1</v>
      </c>
      <c r="M10" s="145"/>
      <c r="N10" s="145"/>
      <c r="O10" s="145"/>
      <c r="P10" s="195" t="s">
        <v>294</v>
      </c>
      <c r="Q10" s="197" t="s">
        <v>22</v>
      </c>
    </row>
    <row r="11" spans="1:17" ht="22.5">
      <c r="A11" s="143">
        <v>10</v>
      </c>
      <c r="B11" s="146" t="s">
        <v>385</v>
      </c>
      <c r="C11" s="55" t="s">
        <v>306</v>
      </c>
      <c r="D11" s="263">
        <v>0</v>
      </c>
      <c r="E11" s="263">
        <v>1</v>
      </c>
      <c r="F11" s="263"/>
      <c r="G11" s="263"/>
      <c r="H11" s="247"/>
      <c r="I11" s="263" t="s">
        <v>3</v>
      </c>
      <c r="J11" s="263">
        <v>1</v>
      </c>
      <c r="K11" s="267"/>
      <c r="L11" s="263"/>
      <c r="M11" s="263"/>
      <c r="N11" s="263"/>
      <c r="O11" s="263"/>
      <c r="P11" s="263"/>
      <c r="Q11" s="277"/>
    </row>
    <row r="12" spans="1:20" ht="12.75">
      <c r="A12" s="143"/>
      <c r="B12" s="278"/>
      <c r="C12" s="279"/>
      <c r="D12" s="280">
        <f>SUM(D2:D11)</f>
        <v>0</v>
      </c>
      <c r="E12" s="280">
        <f aca="true" t="shared" si="0" ref="E12:Q12">SUM(E2:E11)</f>
        <v>8</v>
      </c>
      <c r="F12" s="280">
        <f t="shared" si="0"/>
        <v>0</v>
      </c>
      <c r="G12" s="280">
        <f t="shared" si="0"/>
        <v>0</v>
      </c>
      <c r="H12" s="280">
        <f t="shared" si="0"/>
        <v>0</v>
      </c>
      <c r="I12" s="280">
        <f t="shared" si="0"/>
        <v>0</v>
      </c>
      <c r="J12" s="280">
        <f t="shared" si="0"/>
        <v>11</v>
      </c>
      <c r="K12" s="280">
        <f t="shared" si="0"/>
        <v>0</v>
      </c>
      <c r="L12" s="280">
        <f t="shared" si="0"/>
        <v>5</v>
      </c>
      <c r="M12" s="280">
        <f t="shared" si="0"/>
        <v>0</v>
      </c>
      <c r="N12" s="280">
        <f t="shared" si="0"/>
        <v>0</v>
      </c>
      <c r="O12" s="280">
        <f t="shared" si="0"/>
        <v>0</v>
      </c>
      <c r="P12" s="280">
        <f t="shared" si="0"/>
        <v>0</v>
      </c>
      <c r="Q12" s="280">
        <f t="shared" si="0"/>
        <v>6</v>
      </c>
      <c r="R12" s="111">
        <f>(SUM(D12:Q12)-J12-Q12)*14</f>
        <v>182</v>
      </c>
      <c r="S12" s="111">
        <f>14*(D12+K12)</f>
        <v>0</v>
      </c>
      <c r="T12" s="111">
        <f>J12+Q12</f>
        <v>17</v>
      </c>
    </row>
    <row r="13" spans="1:17" ht="12.75">
      <c r="A13" s="143">
        <v>11</v>
      </c>
      <c r="B13" s="258" t="s">
        <v>24</v>
      </c>
      <c r="C13" s="37" t="s">
        <v>364</v>
      </c>
      <c r="D13" s="250">
        <v>2</v>
      </c>
      <c r="E13" s="250">
        <v>1</v>
      </c>
      <c r="F13" s="145"/>
      <c r="G13" s="145"/>
      <c r="H13" s="170"/>
      <c r="I13" s="145" t="s">
        <v>7</v>
      </c>
      <c r="J13" s="145">
        <v>3</v>
      </c>
      <c r="K13" s="145"/>
      <c r="L13" s="145"/>
      <c r="M13" s="145"/>
      <c r="N13" s="145"/>
      <c r="O13" s="145"/>
      <c r="P13" s="145"/>
      <c r="Q13" s="157"/>
    </row>
    <row r="14" spans="1:17" ht="22.5">
      <c r="A14" s="143">
        <v>12</v>
      </c>
      <c r="B14" s="146" t="s">
        <v>181</v>
      </c>
      <c r="C14" s="37" t="s">
        <v>230</v>
      </c>
      <c r="D14" s="170"/>
      <c r="E14" s="170"/>
      <c r="F14" s="170"/>
      <c r="G14" s="170"/>
      <c r="H14" s="170"/>
      <c r="I14" s="170"/>
      <c r="J14" s="170"/>
      <c r="K14" s="170">
        <v>2</v>
      </c>
      <c r="L14" s="170">
        <v>2</v>
      </c>
      <c r="M14" s="170"/>
      <c r="N14" s="170"/>
      <c r="O14" s="170"/>
      <c r="P14" s="170" t="s">
        <v>3</v>
      </c>
      <c r="Q14" s="174">
        <v>4</v>
      </c>
    </row>
    <row r="15" spans="1:17" ht="12.75">
      <c r="A15" s="143">
        <v>13</v>
      </c>
      <c r="B15" s="144" t="s">
        <v>16</v>
      </c>
      <c r="C15" s="55" t="s">
        <v>307</v>
      </c>
      <c r="D15" s="202">
        <v>2</v>
      </c>
      <c r="E15" s="202"/>
      <c r="F15" s="202">
        <v>2</v>
      </c>
      <c r="G15" s="202"/>
      <c r="H15" s="170"/>
      <c r="I15" s="202" t="s">
        <v>7</v>
      </c>
      <c r="J15" s="202">
        <v>5</v>
      </c>
      <c r="K15" s="202"/>
      <c r="L15" s="202"/>
      <c r="M15" s="202"/>
      <c r="N15" s="202"/>
      <c r="O15" s="202"/>
      <c r="P15" s="202"/>
      <c r="Q15" s="209"/>
    </row>
    <row r="16" spans="1:17" ht="12.75">
      <c r="A16" s="143">
        <v>14</v>
      </c>
      <c r="B16" s="146" t="s">
        <v>308</v>
      </c>
      <c r="C16" s="55" t="s">
        <v>93</v>
      </c>
      <c r="D16" s="202">
        <v>3</v>
      </c>
      <c r="E16" s="202"/>
      <c r="F16" s="202">
        <v>3</v>
      </c>
      <c r="G16" s="202"/>
      <c r="H16" s="170"/>
      <c r="I16" s="202" t="s">
        <v>7</v>
      </c>
      <c r="J16" s="202">
        <v>5</v>
      </c>
      <c r="K16" s="203"/>
      <c r="L16" s="203"/>
      <c r="M16" s="203"/>
      <c r="N16" s="203"/>
      <c r="O16" s="203"/>
      <c r="P16" s="203"/>
      <c r="Q16" s="204"/>
    </row>
    <row r="17" spans="1:17" ht="12.75">
      <c r="A17" s="143">
        <v>15</v>
      </c>
      <c r="B17" s="144" t="s">
        <v>18</v>
      </c>
      <c r="C17" s="55" t="s">
        <v>184</v>
      </c>
      <c r="D17" s="145">
        <v>2</v>
      </c>
      <c r="E17" s="250">
        <v>1</v>
      </c>
      <c r="F17" s="145"/>
      <c r="G17" s="145"/>
      <c r="H17" s="170"/>
      <c r="I17" s="145" t="s">
        <v>3</v>
      </c>
      <c r="J17" s="145">
        <v>4</v>
      </c>
      <c r="K17" s="145"/>
      <c r="L17" s="145"/>
      <c r="M17" s="145"/>
      <c r="N17" s="145"/>
      <c r="O17" s="145"/>
      <c r="P17" s="145"/>
      <c r="Q17" s="157"/>
    </row>
    <row r="18" spans="1:17" ht="12.75">
      <c r="A18" s="143">
        <v>16</v>
      </c>
      <c r="B18" s="144" t="s">
        <v>310</v>
      </c>
      <c r="C18" s="55" t="s">
        <v>311</v>
      </c>
      <c r="D18" s="170"/>
      <c r="E18" s="170"/>
      <c r="F18" s="170"/>
      <c r="G18" s="170"/>
      <c r="H18" s="170"/>
      <c r="I18" s="170"/>
      <c r="J18" s="170"/>
      <c r="K18" s="170">
        <v>3</v>
      </c>
      <c r="L18" s="170"/>
      <c r="M18" s="170">
        <v>3</v>
      </c>
      <c r="N18" s="170"/>
      <c r="O18" s="170"/>
      <c r="P18" s="170" t="s">
        <v>7</v>
      </c>
      <c r="Q18" s="174">
        <v>5</v>
      </c>
    </row>
    <row r="19" spans="1:17" ht="12.75">
      <c r="A19" s="143">
        <v>17</v>
      </c>
      <c r="B19" s="144" t="s">
        <v>19</v>
      </c>
      <c r="C19" s="55" t="s">
        <v>239</v>
      </c>
      <c r="D19" s="145"/>
      <c r="E19" s="145"/>
      <c r="F19" s="145"/>
      <c r="G19" s="145"/>
      <c r="H19" s="145"/>
      <c r="I19" s="145"/>
      <c r="J19" s="145"/>
      <c r="K19" s="145">
        <v>2</v>
      </c>
      <c r="L19" s="250">
        <v>1</v>
      </c>
      <c r="M19" s="145"/>
      <c r="N19" s="145"/>
      <c r="O19" s="170"/>
      <c r="P19" s="145" t="s">
        <v>3</v>
      </c>
      <c r="Q19" s="157">
        <v>3</v>
      </c>
    </row>
    <row r="20" spans="1:17" s="53" customFormat="1" ht="12.75">
      <c r="A20" s="143">
        <v>18</v>
      </c>
      <c r="B20" s="147" t="s">
        <v>236</v>
      </c>
      <c r="C20" s="145" t="s">
        <v>241</v>
      </c>
      <c r="D20" s="11"/>
      <c r="E20" s="11"/>
      <c r="F20" s="11"/>
      <c r="G20" s="11"/>
      <c r="H20" s="11"/>
      <c r="I20" s="11"/>
      <c r="J20" s="11"/>
      <c r="K20" s="266"/>
      <c r="L20" s="266"/>
      <c r="M20" s="266"/>
      <c r="N20" s="266">
        <f>90/14</f>
        <v>6.428571428571429</v>
      </c>
      <c r="O20" s="266"/>
      <c r="P20" s="11" t="s">
        <v>3</v>
      </c>
      <c r="Q20" s="94">
        <v>3</v>
      </c>
    </row>
    <row r="21" spans="1:18" s="53" customFormat="1" ht="12.75">
      <c r="A21" s="143">
        <v>19</v>
      </c>
      <c r="B21" s="149" t="s">
        <v>219</v>
      </c>
      <c r="C21" s="55" t="s">
        <v>98</v>
      </c>
      <c r="D21" s="195">
        <v>2</v>
      </c>
      <c r="E21" s="195">
        <v>1</v>
      </c>
      <c r="F21" s="195"/>
      <c r="G21" s="195"/>
      <c r="H21" s="170"/>
      <c r="I21" s="195" t="s">
        <v>7</v>
      </c>
      <c r="J21" s="195">
        <v>4</v>
      </c>
      <c r="K21" s="200"/>
      <c r="L21" s="200"/>
      <c r="M21" s="200"/>
      <c r="N21" s="200"/>
      <c r="O21" s="200"/>
      <c r="P21" s="200"/>
      <c r="Q21" s="201"/>
      <c r="R21" s="1"/>
    </row>
    <row r="22" spans="1:20" s="53" customFormat="1" ht="12.75" customHeight="1">
      <c r="A22" s="143">
        <v>20</v>
      </c>
      <c r="B22" s="144" t="s">
        <v>313</v>
      </c>
      <c r="C22" s="55" t="s">
        <v>242</v>
      </c>
      <c r="D22" s="202">
        <v>2</v>
      </c>
      <c r="E22" s="202"/>
      <c r="F22" s="202">
        <v>1</v>
      </c>
      <c r="G22" s="202"/>
      <c r="H22" s="170"/>
      <c r="I22" s="202" t="s">
        <v>3</v>
      </c>
      <c r="J22" s="202">
        <v>4</v>
      </c>
      <c r="K22" s="200"/>
      <c r="L22" s="200"/>
      <c r="M22" s="200"/>
      <c r="N22" s="200"/>
      <c r="O22" s="200"/>
      <c r="P22" s="200"/>
      <c r="Q22" s="201"/>
      <c r="R22" s="1"/>
      <c r="T22" s="140"/>
    </row>
    <row r="23" spans="1:17" s="53" customFormat="1" ht="12.75">
      <c r="A23" s="143">
        <v>21</v>
      </c>
      <c r="B23" s="144" t="s">
        <v>209</v>
      </c>
      <c r="C23" s="55" t="s">
        <v>258</v>
      </c>
      <c r="D23" s="145">
        <v>2</v>
      </c>
      <c r="E23" s="145">
        <v>1</v>
      </c>
      <c r="F23" s="145"/>
      <c r="G23" s="145"/>
      <c r="H23" s="170"/>
      <c r="I23" s="145" t="s">
        <v>3</v>
      </c>
      <c r="J23" s="145">
        <v>4</v>
      </c>
      <c r="K23" s="203"/>
      <c r="L23" s="203"/>
      <c r="M23" s="203"/>
      <c r="N23" s="203"/>
      <c r="O23" s="203"/>
      <c r="P23" s="203"/>
      <c r="Q23" s="204"/>
    </row>
    <row r="24" spans="1:17" s="53" customFormat="1" ht="12.75">
      <c r="A24" s="143">
        <v>22</v>
      </c>
      <c r="B24" s="149" t="s">
        <v>218</v>
      </c>
      <c r="C24" s="37" t="s">
        <v>259</v>
      </c>
      <c r="D24" s="170"/>
      <c r="E24" s="170"/>
      <c r="F24" s="170"/>
      <c r="G24" s="170"/>
      <c r="H24" s="170"/>
      <c r="I24" s="170"/>
      <c r="J24" s="170"/>
      <c r="K24" s="145">
        <v>2</v>
      </c>
      <c r="L24" s="145">
        <v>1</v>
      </c>
      <c r="M24" s="250">
        <v>1</v>
      </c>
      <c r="N24" s="145"/>
      <c r="O24" s="170"/>
      <c r="P24" s="145" t="s">
        <v>7</v>
      </c>
      <c r="Q24" s="157">
        <v>4</v>
      </c>
    </row>
    <row r="25" spans="1:17" s="53" customFormat="1" ht="12.75">
      <c r="A25" s="143">
        <v>23</v>
      </c>
      <c r="B25" s="144" t="s">
        <v>269</v>
      </c>
      <c r="C25" s="55" t="s">
        <v>270</v>
      </c>
      <c r="D25" s="170"/>
      <c r="E25" s="170"/>
      <c r="F25" s="170"/>
      <c r="G25" s="170"/>
      <c r="H25" s="170"/>
      <c r="I25" s="170"/>
      <c r="J25" s="170"/>
      <c r="K25" s="170">
        <v>2</v>
      </c>
      <c r="L25" s="170"/>
      <c r="M25" s="249">
        <v>1</v>
      </c>
      <c r="N25" s="170"/>
      <c r="O25" s="170"/>
      <c r="P25" s="170" t="s">
        <v>3</v>
      </c>
      <c r="Q25" s="174">
        <v>3</v>
      </c>
    </row>
    <row r="26" spans="1:17" s="53" customFormat="1" ht="12.75">
      <c r="A26" s="143">
        <v>24</v>
      </c>
      <c r="B26" s="144" t="s">
        <v>336</v>
      </c>
      <c r="C26" s="55" t="s">
        <v>260</v>
      </c>
      <c r="D26" s="170"/>
      <c r="E26" s="170"/>
      <c r="F26" s="170"/>
      <c r="G26" s="170"/>
      <c r="H26" s="170"/>
      <c r="I26" s="170"/>
      <c r="J26" s="170"/>
      <c r="K26" s="170">
        <v>2</v>
      </c>
      <c r="L26" s="170"/>
      <c r="M26" s="170"/>
      <c r="N26" s="249">
        <v>2</v>
      </c>
      <c r="O26" s="170"/>
      <c r="P26" s="170" t="s">
        <v>3</v>
      </c>
      <c r="Q26" s="174">
        <v>4</v>
      </c>
    </row>
    <row r="27" spans="1:18" s="53" customFormat="1" ht="22.5">
      <c r="A27" s="143">
        <v>25</v>
      </c>
      <c r="B27" s="146" t="s">
        <v>349</v>
      </c>
      <c r="C27" s="55" t="s">
        <v>40</v>
      </c>
      <c r="D27" s="145">
        <v>3</v>
      </c>
      <c r="E27" s="145"/>
      <c r="F27" s="145">
        <v>2</v>
      </c>
      <c r="G27" s="145"/>
      <c r="H27" s="170"/>
      <c r="I27" s="145" t="s">
        <v>7</v>
      </c>
      <c r="J27" s="145">
        <v>5</v>
      </c>
      <c r="K27" s="145"/>
      <c r="L27" s="145"/>
      <c r="M27" s="145"/>
      <c r="N27" s="145"/>
      <c r="O27" s="145"/>
      <c r="P27" s="145"/>
      <c r="Q27" s="157"/>
      <c r="R27" s="1"/>
    </row>
    <row r="28" spans="1:17" s="53" customFormat="1" ht="22.5">
      <c r="A28" s="143">
        <v>26</v>
      </c>
      <c r="B28" s="261" t="s">
        <v>368</v>
      </c>
      <c r="C28" s="252" t="s">
        <v>262</v>
      </c>
      <c r="D28" s="253">
        <v>2</v>
      </c>
      <c r="E28" s="253"/>
      <c r="F28" s="253">
        <v>2</v>
      </c>
      <c r="G28" s="253">
        <v>1</v>
      </c>
      <c r="H28" s="170"/>
      <c r="I28" s="37" t="s">
        <v>7</v>
      </c>
      <c r="J28" s="254">
        <v>6</v>
      </c>
      <c r="K28" s="172"/>
      <c r="L28" s="172"/>
      <c r="M28" s="172"/>
      <c r="N28" s="145"/>
      <c r="O28" s="145"/>
      <c r="P28" s="145"/>
      <c r="Q28" s="157"/>
    </row>
    <row r="29" spans="1:18" s="53" customFormat="1" ht="12.75">
      <c r="A29" s="143">
        <v>27</v>
      </c>
      <c r="B29" s="144" t="s">
        <v>319</v>
      </c>
      <c r="C29" s="145" t="s">
        <v>223</v>
      </c>
      <c r="D29" s="37">
        <v>2</v>
      </c>
      <c r="E29" s="254">
        <v>1</v>
      </c>
      <c r="F29" s="37"/>
      <c r="G29" s="37"/>
      <c r="H29" s="170"/>
      <c r="I29" s="37" t="s">
        <v>3</v>
      </c>
      <c r="J29" s="254">
        <v>3</v>
      </c>
      <c r="K29" s="172"/>
      <c r="L29" s="172"/>
      <c r="M29" s="172"/>
      <c r="N29" s="145"/>
      <c r="O29" s="145"/>
      <c r="P29" s="145"/>
      <c r="Q29" s="157"/>
      <c r="R29" s="140"/>
    </row>
    <row r="30" spans="1:17" s="53" customFormat="1" ht="12.75" customHeight="1">
      <c r="A30" s="143">
        <v>28</v>
      </c>
      <c r="B30" s="144" t="s">
        <v>215</v>
      </c>
      <c r="C30" s="145" t="s">
        <v>268</v>
      </c>
      <c r="D30" s="37">
        <v>2</v>
      </c>
      <c r="E30" s="37">
        <v>2</v>
      </c>
      <c r="F30" s="37"/>
      <c r="G30" s="254"/>
      <c r="H30" s="170"/>
      <c r="I30" s="37" t="s">
        <v>7</v>
      </c>
      <c r="J30" s="37">
        <v>5</v>
      </c>
      <c r="K30" s="172"/>
      <c r="L30" s="172"/>
      <c r="M30" s="172"/>
      <c r="N30" s="145"/>
      <c r="O30" s="145"/>
      <c r="P30" s="145"/>
      <c r="Q30" s="157"/>
    </row>
    <row r="31" spans="1:17" s="53" customFormat="1" ht="22.5">
      <c r="A31" s="143">
        <v>29</v>
      </c>
      <c r="B31" s="146" t="s">
        <v>362</v>
      </c>
      <c r="C31" s="55" t="s">
        <v>224</v>
      </c>
      <c r="D31" s="170"/>
      <c r="E31" s="170"/>
      <c r="F31" s="170"/>
      <c r="G31" s="170"/>
      <c r="H31" s="170"/>
      <c r="I31" s="170"/>
      <c r="J31" s="170"/>
      <c r="K31" s="170">
        <v>2</v>
      </c>
      <c r="L31" s="170">
        <v>2</v>
      </c>
      <c r="M31" s="170"/>
      <c r="N31" s="170"/>
      <c r="O31" s="170"/>
      <c r="P31" s="170" t="s">
        <v>7</v>
      </c>
      <c r="Q31" s="174">
        <v>4</v>
      </c>
    </row>
    <row r="32" spans="1:17" s="53" customFormat="1" ht="12.75">
      <c r="A32" s="143">
        <v>30</v>
      </c>
      <c r="B32" s="144" t="s">
        <v>213</v>
      </c>
      <c r="C32" s="55" t="s">
        <v>225</v>
      </c>
      <c r="D32" s="170"/>
      <c r="E32" s="170"/>
      <c r="F32" s="170"/>
      <c r="G32" s="170"/>
      <c r="H32" s="170"/>
      <c r="I32" s="170"/>
      <c r="J32" s="170"/>
      <c r="K32" s="170">
        <v>2</v>
      </c>
      <c r="L32" s="170"/>
      <c r="M32" s="170">
        <v>1</v>
      </c>
      <c r="N32" s="170"/>
      <c r="O32" s="170"/>
      <c r="P32" s="170" t="s">
        <v>3</v>
      </c>
      <c r="Q32" s="174">
        <v>3</v>
      </c>
    </row>
    <row r="33" spans="1:17" s="53" customFormat="1" ht="12.75">
      <c r="A33" s="143">
        <v>31</v>
      </c>
      <c r="B33" s="144" t="s">
        <v>318</v>
      </c>
      <c r="C33" s="55" t="s">
        <v>244</v>
      </c>
      <c r="D33" s="170"/>
      <c r="E33" s="170"/>
      <c r="F33" s="170"/>
      <c r="G33" s="170"/>
      <c r="H33" s="170"/>
      <c r="I33" s="170"/>
      <c r="J33" s="170"/>
      <c r="K33" s="170">
        <v>2</v>
      </c>
      <c r="L33" s="170">
        <v>2</v>
      </c>
      <c r="M33" s="170"/>
      <c r="N33" s="170"/>
      <c r="O33" s="170"/>
      <c r="P33" s="170" t="s">
        <v>3</v>
      </c>
      <c r="Q33" s="174">
        <v>4</v>
      </c>
    </row>
    <row r="34" spans="1:17" s="53" customFormat="1" ht="12.75">
      <c r="A34" s="143">
        <v>32</v>
      </c>
      <c r="B34" s="144" t="s">
        <v>214</v>
      </c>
      <c r="C34" s="55" t="s">
        <v>279</v>
      </c>
      <c r="D34" s="170"/>
      <c r="E34" s="170"/>
      <c r="F34" s="170"/>
      <c r="G34" s="170"/>
      <c r="H34" s="170"/>
      <c r="I34" s="170"/>
      <c r="J34" s="170"/>
      <c r="K34" s="170">
        <v>2</v>
      </c>
      <c r="L34" s="170">
        <v>2</v>
      </c>
      <c r="M34" s="170"/>
      <c r="N34" s="170"/>
      <c r="O34" s="170"/>
      <c r="P34" s="170" t="s">
        <v>7</v>
      </c>
      <c r="Q34" s="174">
        <v>4</v>
      </c>
    </row>
    <row r="35" spans="1:20" s="53" customFormat="1" ht="12.75">
      <c r="A35" s="143"/>
      <c r="B35" s="281"/>
      <c r="C35" s="282"/>
      <c r="D35" s="283">
        <f>SUM(D13:D34)</f>
        <v>24</v>
      </c>
      <c r="E35" s="283">
        <f aca="true" t="shared" si="1" ref="E35:Q35">SUM(E13:E34)</f>
        <v>7</v>
      </c>
      <c r="F35" s="283">
        <f t="shared" si="1"/>
        <v>10</v>
      </c>
      <c r="G35" s="283">
        <f t="shared" si="1"/>
        <v>1</v>
      </c>
      <c r="H35" s="283">
        <f t="shared" si="1"/>
        <v>0</v>
      </c>
      <c r="I35" s="283">
        <f t="shared" si="1"/>
        <v>0</v>
      </c>
      <c r="J35" s="283">
        <f t="shared" si="1"/>
        <v>48</v>
      </c>
      <c r="K35" s="283">
        <f t="shared" si="1"/>
        <v>21</v>
      </c>
      <c r="L35" s="283">
        <f t="shared" si="1"/>
        <v>10</v>
      </c>
      <c r="M35" s="283">
        <f t="shared" si="1"/>
        <v>6</v>
      </c>
      <c r="N35" s="283">
        <f t="shared" si="1"/>
        <v>8.428571428571429</v>
      </c>
      <c r="O35" s="283">
        <f t="shared" si="1"/>
        <v>0</v>
      </c>
      <c r="P35" s="283">
        <f t="shared" si="1"/>
        <v>0</v>
      </c>
      <c r="Q35" s="283">
        <f t="shared" si="1"/>
        <v>41</v>
      </c>
      <c r="R35" s="154">
        <f>(SUM(D35:Q35)-J35-Q35)*14</f>
        <v>1223.9999999999998</v>
      </c>
      <c r="S35" s="154">
        <f>14*(D35+K35)</f>
        <v>630</v>
      </c>
      <c r="T35" s="154">
        <f>J35+Q35</f>
        <v>89</v>
      </c>
    </row>
    <row r="36" spans="1:17" s="53" customFormat="1" ht="12.75">
      <c r="A36" s="143">
        <v>33</v>
      </c>
      <c r="B36" s="146" t="s">
        <v>228</v>
      </c>
      <c r="C36" s="37" t="s">
        <v>77</v>
      </c>
      <c r="D36" s="170">
        <v>2</v>
      </c>
      <c r="E36" s="170">
        <v>2</v>
      </c>
      <c r="F36" s="170"/>
      <c r="G36" s="170"/>
      <c r="H36" s="170"/>
      <c r="I36" s="170" t="s">
        <v>7</v>
      </c>
      <c r="J36" s="170">
        <v>5</v>
      </c>
      <c r="K36" s="170"/>
      <c r="L36" s="170"/>
      <c r="M36" s="170"/>
      <c r="N36" s="170"/>
      <c r="O36" s="170"/>
      <c r="P36" s="170"/>
      <c r="Q36" s="174"/>
    </row>
    <row r="37" spans="1:17" s="95" customFormat="1" ht="15.75" customHeight="1">
      <c r="A37" s="143">
        <v>34</v>
      </c>
      <c r="B37" s="146" t="s">
        <v>326</v>
      </c>
      <c r="C37" s="37" t="s">
        <v>78</v>
      </c>
      <c r="D37" s="170">
        <v>2</v>
      </c>
      <c r="E37" s="170"/>
      <c r="F37" s="170">
        <v>2</v>
      </c>
      <c r="G37" s="170"/>
      <c r="H37" s="170"/>
      <c r="I37" s="170" t="s">
        <v>7</v>
      </c>
      <c r="J37" s="170">
        <v>4</v>
      </c>
      <c r="K37" s="268"/>
      <c r="L37" s="271"/>
      <c r="M37" s="271"/>
      <c r="N37" s="271"/>
      <c r="O37" s="274"/>
      <c r="P37" s="170"/>
      <c r="Q37" s="174"/>
    </row>
    <row r="38" spans="1:17" s="95" customFormat="1" ht="15.75" customHeight="1">
      <c r="A38" s="143">
        <v>35</v>
      </c>
      <c r="B38" s="146" t="s">
        <v>322</v>
      </c>
      <c r="C38" s="37" t="s">
        <v>79</v>
      </c>
      <c r="D38" s="249">
        <v>2</v>
      </c>
      <c r="E38" s="170"/>
      <c r="F38" s="170">
        <v>2</v>
      </c>
      <c r="G38" s="170"/>
      <c r="H38" s="170"/>
      <c r="I38" s="170" t="s">
        <v>7</v>
      </c>
      <c r="J38" s="170">
        <v>4</v>
      </c>
      <c r="K38" s="170"/>
      <c r="L38" s="170"/>
      <c r="M38" s="170"/>
      <c r="N38" s="170"/>
      <c r="O38" s="170"/>
      <c r="P38" s="170"/>
      <c r="Q38" s="174"/>
    </row>
    <row r="39" spans="1:17" s="95" customFormat="1" ht="15.75" customHeight="1">
      <c r="A39" s="143">
        <v>36</v>
      </c>
      <c r="B39" s="146" t="s">
        <v>323</v>
      </c>
      <c r="C39" s="37" t="s">
        <v>80</v>
      </c>
      <c r="D39" s="249">
        <v>2</v>
      </c>
      <c r="E39" s="170"/>
      <c r="F39" s="170">
        <v>2</v>
      </c>
      <c r="G39" s="170"/>
      <c r="H39" s="170"/>
      <c r="I39" s="170" t="s">
        <v>7</v>
      </c>
      <c r="J39" s="170">
        <v>4</v>
      </c>
      <c r="K39" s="170"/>
      <c r="L39" s="170"/>
      <c r="M39" s="170"/>
      <c r="N39" s="170"/>
      <c r="O39" s="170"/>
      <c r="P39" s="170"/>
      <c r="Q39" s="174"/>
    </row>
    <row r="40" spans="1:17" s="88" customFormat="1" ht="12" customHeight="1">
      <c r="A40" s="143">
        <v>37</v>
      </c>
      <c r="B40" s="146" t="s">
        <v>246</v>
      </c>
      <c r="C40" s="37" t="s">
        <v>81</v>
      </c>
      <c r="D40" s="250">
        <v>0</v>
      </c>
      <c r="E40" s="145"/>
      <c r="F40" s="145">
        <v>2</v>
      </c>
      <c r="G40" s="145"/>
      <c r="H40" s="170"/>
      <c r="I40" s="250" t="s">
        <v>3</v>
      </c>
      <c r="J40" s="250">
        <v>3</v>
      </c>
      <c r="K40" s="145"/>
      <c r="L40" s="145"/>
      <c r="M40" s="145"/>
      <c r="N40" s="145"/>
      <c r="O40" s="145"/>
      <c r="P40" s="145"/>
      <c r="Q40" s="157"/>
    </row>
    <row r="41" spans="1:18" s="88" customFormat="1" ht="22.5">
      <c r="A41" s="143">
        <v>38</v>
      </c>
      <c r="B41" s="146" t="s">
        <v>247</v>
      </c>
      <c r="C41" s="37" t="s">
        <v>84</v>
      </c>
      <c r="D41" s="170"/>
      <c r="E41" s="170"/>
      <c r="F41" s="170"/>
      <c r="G41" s="170"/>
      <c r="H41" s="170"/>
      <c r="I41" s="170"/>
      <c r="J41" s="170"/>
      <c r="K41" s="170">
        <v>2</v>
      </c>
      <c r="L41" s="170">
        <v>1</v>
      </c>
      <c r="M41" s="170"/>
      <c r="N41" s="170"/>
      <c r="O41" s="170"/>
      <c r="P41" s="170" t="s">
        <v>7</v>
      </c>
      <c r="Q41" s="174">
        <v>4</v>
      </c>
      <c r="R41" s="141"/>
    </row>
    <row r="42" spans="1:17" s="53" customFormat="1" ht="14.25" customHeight="1">
      <c r="A42" s="143">
        <v>39</v>
      </c>
      <c r="B42" s="146" t="s">
        <v>248</v>
      </c>
      <c r="C42" s="37" t="s">
        <v>85</v>
      </c>
      <c r="D42" s="170"/>
      <c r="E42" s="170"/>
      <c r="F42" s="170"/>
      <c r="G42" s="170"/>
      <c r="H42" s="170"/>
      <c r="I42" s="170"/>
      <c r="J42" s="170"/>
      <c r="K42" s="170">
        <v>1</v>
      </c>
      <c r="L42" s="170">
        <v>1</v>
      </c>
      <c r="M42" s="170"/>
      <c r="N42" s="170"/>
      <c r="O42" s="170"/>
      <c r="P42" s="170" t="s">
        <v>7</v>
      </c>
      <c r="Q42" s="174">
        <v>3</v>
      </c>
    </row>
    <row r="43" spans="1:17" s="53" customFormat="1" ht="12.75">
      <c r="A43" s="143">
        <v>40</v>
      </c>
      <c r="B43" s="146" t="s">
        <v>327</v>
      </c>
      <c r="C43" s="37" t="s">
        <v>86</v>
      </c>
      <c r="D43" s="170"/>
      <c r="E43" s="170"/>
      <c r="F43" s="170"/>
      <c r="G43" s="170"/>
      <c r="H43" s="170"/>
      <c r="I43" s="170"/>
      <c r="J43" s="170"/>
      <c r="K43" s="170">
        <v>2</v>
      </c>
      <c r="L43" s="170"/>
      <c r="M43" s="170">
        <v>1</v>
      </c>
      <c r="N43" s="170"/>
      <c r="O43" s="170"/>
      <c r="P43" s="170" t="s">
        <v>7</v>
      </c>
      <c r="Q43" s="174">
        <v>3</v>
      </c>
    </row>
    <row r="44" spans="1:17" s="53" customFormat="1" ht="13.5" customHeight="1">
      <c r="A44" s="143">
        <v>41</v>
      </c>
      <c r="B44" s="146" t="s">
        <v>249</v>
      </c>
      <c r="C44" s="37" t="s">
        <v>87</v>
      </c>
      <c r="D44" s="170"/>
      <c r="E44" s="170"/>
      <c r="F44" s="170"/>
      <c r="G44" s="170"/>
      <c r="H44" s="170"/>
      <c r="I44" s="170"/>
      <c r="J44" s="170"/>
      <c r="K44" s="170">
        <v>2</v>
      </c>
      <c r="L44" s="170"/>
      <c r="M44" s="170">
        <v>2</v>
      </c>
      <c r="N44" s="170"/>
      <c r="O44" s="170"/>
      <c r="P44" s="170" t="s">
        <v>7</v>
      </c>
      <c r="Q44" s="174">
        <v>4</v>
      </c>
    </row>
    <row r="45" spans="1:17" s="53" customFormat="1" ht="12.75">
      <c r="A45" s="143">
        <v>42</v>
      </c>
      <c r="B45" s="146" t="s">
        <v>324</v>
      </c>
      <c r="C45" s="37" t="s">
        <v>88</v>
      </c>
      <c r="D45" s="170"/>
      <c r="E45" s="170"/>
      <c r="F45" s="170"/>
      <c r="G45" s="170"/>
      <c r="H45" s="170"/>
      <c r="I45" s="170"/>
      <c r="J45" s="170"/>
      <c r="K45" s="170">
        <v>2</v>
      </c>
      <c r="L45" s="170"/>
      <c r="M45" s="170">
        <v>2</v>
      </c>
      <c r="N45" s="170"/>
      <c r="O45" s="170"/>
      <c r="P45" s="170" t="s">
        <v>7</v>
      </c>
      <c r="Q45" s="174">
        <v>5</v>
      </c>
    </row>
    <row r="46" spans="1:17" s="53" customFormat="1" ht="12.75">
      <c r="A46" s="143">
        <v>43</v>
      </c>
      <c r="B46" s="146" t="s">
        <v>250</v>
      </c>
      <c r="C46" s="37" t="s">
        <v>229</v>
      </c>
      <c r="D46" s="145"/>
      <c r="E46" s="145"/>
      <c r="F46" s="145"/>
      <c r="G46" s="145"/>
      <c r="H46" s="145"/>
      <c r="I46" s="145"/>
      <c r="J46" s="145"/>
      <c r="K46" s="145">
        <v>1</v>
      </c>
      <c r="L46" s="145"/>
      <c r="M46" s="145">
        <v>2</v>
      </c>
      <c r="N46" s="145"/>
      <c r="O46" s="170"/>
      <c r="P46" s="145" t="s">
        <v>3</v>
      </c>
      <c r="Q46" s="157">
        <v>4</v>
      </c>
    </row>
    <row r="47" spans="1:17" s="15" customFormat="1" ht="12.75">
      <c r="A47" s="143">
        <v>44</v>
      </c>
      <c r="B47" s="144" t="s">
        <v>328</v>
      </c>
      <c r="C47" s="55" t="s">
        <v>92</v>
      </c>
      <c r="D47" s="202">
        <v>2</v>
      </c>
      <c r="E47" s="202"/>
      <c r="F47" s="202">
        <v>2</v>
      </c>
      <c r="G47" s="202"/>
      <c r="H47" s="170"/>
      <c r="I47" s="202" t="s">
        <v>7</v>
      </c>
      <c r="J47" s="202">
        <v>4</v>
      </c>
      <c r="K47" s="265"/>
      <c r="L47" s="270"/>
      <c r="M47" s="270"/>
      <c r="N47" s="270"/>
      <c r="O47" s="273"/>
      <c r="P47" s="203"/>
      <c r="Q47" s="204"/>
    </row>
    <row r="48" spans="1:20" s="15" customFormat="1" ht="11.25">
      <c r="A48" s="143"/>
      <c r="B48" s="284"/>
      <c r="C48" s="285"/>
      <c r="D48" s="286">
        <f>SUM(D36:D47)</f>
        <v>10</v>
      </c>
      <c r="E48" s="286">
        <f aca="true" t="shared" si="2" ref="E48:Q48">SUM(E36:E47)</f>
        <v>2</v>
      </c>
      <c r="F48" s="286">
        <f t="shared" si="2"/>
        <v>10</v>
      </c>
      <c r="G48" s="286">
        <f t="shared" si="2"/>
        <v>0</v>
      </c>
      <c r="H48" s="286">
        <f t="shared" si="2"/>
        <v>0</v>
      </c>
      <c r="I48" s="286">
        <f t="shared" si="2"/>
        <v>0</v>
      </c>
      <c r="J48" s="286">
        <f t="shared" si="2"/>
        <v>24</v>
      </c>
      <c r="K48" s="286">
        <f t="shared" si="2"/>
        <v>10</v>
      </c>
      <c r="L48" s="286">
        <f t="shared" si="2"/>
        <v>2</v>
      </c>
      <c r="M48" s="286">
        <f t="shared" si="2"/>
        <v>7</v>
      </c>
      <c r="N48" s="286">
        <f t="shared" si="2"/>
        <v>0</v>
      </c>
      <c r="O48" s="286">
        <f t="shared" si="2"/>
        <v>0</v>
      </c>
      <c r="P48" s="286">
        <f t="shared" si="2"/>
        <v>0</v>
      </c>
      <c r="Q48" s="286">
        <f t="shared" si="2"/>
        <v>23</v>
      </c>
      <c r="R48" s="156">
        <f>(SUM(D48:Q48)-J48-Q48)*14</f>
        <v>574</v>
      </c>
      <c r="S48" s="156">
        <f>14*(D48+K48)</f>
        <v>280</v>
      </c>
      <c r="T48" s="156">
        <f>J48+Q48</f>
        <v>47</v>
      </c>
    </row>
    <row r="49" spans="1:17" s="53" customFormat="1" ht="14.25" customHeight="1">
      <c r="A49" s="143">
        <v>45</v>
      </c>
      <c r="B49" s="144" t="s">
        <v>367</v>
      </c>
      <c r="C49" s="55" t="s">
        <v>94</v>
      </c>
      <c r="D49" s="170">
        <v>2</v>
      </c>
      <c r="E49" s="170"/>
      <c r="F49" s="170">
        <v>2</v>
      </c>
      <c r="G49" s="170"/>
      <c r="H49" s="170"/>
      <c r="I49" s="170" t="s">
        <v>7</v>
      </c>
      <c r="J49" s="170">
        <v>5</v>
      </c>
      <c r="K49" s="203"/>
      <c r="L49" s="203"/>
      <c r="M49" s="203"/>
      <c r="N49" s="203"/>
      <c r="O49" s="203"/>
      <c r="P49" s="203"/>
      <c r="Q49" s="204"/>
    </row>
    <row r="50" spans="1:17" s="53" customFormat="1" ht="22.5">
      <c r="A50" s="143">
        <v>46</v>
      </c>
      <c r="B50" s="105" t="s">
        <v>309</v>
      </c>
      <c r="C50" s="37" t="s">
        <v>272</v>
      </c>
      <c r="D50" s="145">
        <v>2</v>
      </c>
      <c r="E50" s="145">
        <v>1</v>
      </c>
      <c r="F50" s="145"/>
      <c r="G50" s="145"/>
      <c r="H50" s="170"/>
      <c r="I50" s="170" t="s">
        <v>3</v>
      </c>
      <c r="J50" s="170">
        <v>4</v>
      </c>
      <c r="K50" s="145"/>
      <c r="L50" s="145"/>
      <c r="M50" s="145"/>
      <c r="N50" s="145"/>
      <c r="O50" s="145"/>
      <c r="P50" s="170"/>
      <c r="Q50" s="174"/>
    </row>
    <row r="51" spans="1:17" s="53" customFormat="1" ht="12.75">
      <c r="A51" s="143">
        <v>47</v>
      </c>
      <c r="B51" s="260" t="s">
        <v>234</v>
      </c>
      <c r="C51" s="55" t="s">
        <v>235</v>
      </c>
      <c r="D51" s="170"/>
      <c r="E51" s="170"/>
      <c r="F51" s="170"/>
      <c r="G51" s="170"/>
      <c r="H51" s="170"/>
      <c r="I51" s="170"/>
      <c r="J51" s="170"/>
      <c r="K51" s="170">
        <v>2</v>
      </c>
      <c r="L51" s="170"/>
      <c r="M51" s="170">
        <v>1</v>
      </c>
      <c r="N51" s="170"/>
      <c r="O51" s="170"/>
      <c r="P51" s="170" t="s">
        <v>7</v>
      </c>
      <c r="Q51" s="174">
        <v>4</v>
      </c>
    </row>
    <row r="52" spans="1:18" s="53" customFormat="1" ht="12.75">
      <c r="A52" s="143">
        <v>48</v>
      </c>
      <c r="B52" s="146" t="s">
        <v>330</v>
      </c>
      <c r="C52" s="37" t="s">
        <v>334</v>
      </c>
      <c r="D52" s="211"/>
      <c r="E52" s="211"/>
      <c r="F52" s="211"/>
      <c r="G52" s="211"/>
      <c r="H52" s="211"/>
      <c r="I52" s="211"/>
      <c r="J52" s="211"/>
      <c r="K52" s="145">
        <v>2</v>
      </c>
      <c r="L52" s="145"/>
      <c r="M52" s="145">
        <v>2</v>
      </c>
      <c r="N52" s="145"/>
      <c r="O52" s="170"/>
      <c r="P52" s="145" t="s">
        <v>7</v>
      </c>
      <c r="Q52" s="157">
        <v>4</v>
      </c>
      <c r="R52" s="142"/>
    </row>
    <row r="53" spans="1:17" s="53" customFormat="1" ht="12.75">
      <c r="A53" s="143">
        <v>49</v>
      </c>
      <c r="B53" s="255" t="s">
        <v>314</v>
      </c>
      <c r="C53" s="259" t="s">
        <v>238</v>
      </c>
      <c r="D53" s="170"/>
      <c r="E53" s="170"/>
      <c r="F53" s="170"/>
      <c r="G53" s="170"/>
      <c r="H53" s="170"/>
      <c r="I53" s="170"/>
      <c r="J53" s="170"/>
      <c r="K53" s="249">
        <v>2</v>
      </c>
      <c r="L53" s="249"/>
      <c r="M53" s="249">
        <v>2</v>
      </c>
      <c r="N53" s="249"/>
      <c r="O53" s="249"/>
      <c r="P53" s="249" t="s">
        <v>7</v>
      </c>
      <c r="Q53" s="256">
        <v>4</v>
      </c>
    </row>
    <row r="54" spans="1:17" s="53" customFormat="1" ht="33.75">
      <c r="A54" s="143">
        <v>50</v>
      </c>
      <c r="B54" s="105" t="s">
        <v>377</v>
      </c>
      <c r="C54" s="55" t="s">
        <v>253</v>
      </c>
      <c r="D54" s="37"/>
      <c r="E54" s="37"/>
      <c r="F54" s="37"/>
      <c r="G54" s="37"/>
      <c r="H54" s="37"/>
      <c r="I54" s="51"/>
      <c r="J54" s="51"/>
      <c r="K54" s="145">
        <v>2</v>
      </c>
      <c r="L54" s="145"/>
      <c r="M54" s="145">
        <v>2</v>
      </c>
      <c r="N54" s="145"/>
      <c r="O54" s="145"/>
      <c r="P54" s="145" t="s">
        <v>7</v>
      </c>
      <c r="Q54" s="157">
        <v>4</v>
      </c>
    </row>
    <row r="55" spans="1:18" s="53" customFormat="1" ht="12.75">
      <c r="A55" s="143">
        <v>51</v>
      </c>
      <c r="B55" s="144" t="s">
        <v>335</v>
      </c>
      <c r="C55" s="170" t="s">
        <v>271</v>
      </c>
      <c r="D55" s="145">
        <v>2</v>
      </c>
      <c r="E55" s="145">
        <v>1</v>
      </c>
      <c r="F55" s="145"/>
      <c r="G55" s="145"/>
      <c r="H55" s="170"/>
      <c r="I55" s="145" t="s">
        <v>3</v>
      </c>
      <c r="J55" s="145">
        <v>4</v>
      </c>
      <c r="K55" s="203"/>
      <c r="L55" s="203"/>
      <c r="M55" s="203"/>
      <c r="N55" s="203"/>
      <c r="O55" s="203"/>
      <c r="P55" s="203"/>
      <c r="Q55" s="204"/>
      <c r="R55" s="1"/>
    </row>
    <row r="56" spans="1:18" s="53" customFormat="1" ht="21.75" customHeight="1">
      <c r="A56" s="143">
        <v>52</v>
      </c>
      <c r="B56" s="194" t="s">
        <v>378</v>
      </c>
      <c r="C56" s="193" t="s">
        <v>199</v>
      </c>
      <c r="D56" s="195">
        <v>2</v>
      </c>
      <c r="E56" s="195"/>
      <c r="F56" s="257">
        <v>2</v>
      </c>
      <c r="G56" s="195"/>
      <c r="H56" s="196"/>
      <c r="I56" s="195" t="s">
        <v>7</v>
      </c>
      <c r="J56" s="195">
        <v>4</v>
      </c>
      <c r="K56" s="195"/>
      <c r="L56" s="195"/>
      <c r="M56" s="195"/>
      <c r="N56" s="195"/>
      <c r="O56" s="195"/>
      <c r="P56" s="195"/>
      <c r="Q56" s="197"/>
      <c r="R56" s="142"/>
    </row>
    <row r="57" spans="1:17" s="53" customFormat="1" ht="25.5" customHeight="1">
      <c r="A57" s="143">
        <v>53</v>
      </c>
      <c r="B57" s="146" t="s">
        <v>379</v>
      </c>
      <c r="C57" s="193" t="s">
        <v>201</v>
      </c>
      <c r="D57" s="195">
        <v>2</v>
      </c>
      <c r="E57" s="195"/>
      <c r="F57" s="257">
        <v>2</v>
      </c>
      <c r="G57" s="257">
        <v>1</v>
      </c>
      <c r="H57" s="196"/>
      <c r="I57" s="195" t="s">
        <v>7</v>
      </c>
      <c r="J57" s="195">
        <v>5</v>
      </c>
      <c r="K57" s="242"/>
      <c r="L57" s="242"/>
      <c r="M57" s="242"/>
      <c r="N57" s="242"/>
      <c r="O57" s="242"/>
      <c r="P57" s="242"/>
      <c r="Q57" s="244"/>
    </row>
    <row r="58" spans="1:18" s="53" customFormat="1" ht="15" customHeight="1">
      <c r="A58" s="143">
        <v>54</v>
      </c>
      <c r="B58" s="147" t="s">
        <v>69</v>
      </c>
      <c r="C58" s="11" t="s">
        <v>261</v>
      </c>
      <c r="D58" s="101"/>
      <c r="E58" s="101"/>
      <c r="F58" s="101"/>
      <c r="G58" s="101"/>
      <c r="H58" s="101"/>
      <c r="I58" s="101"/>
      <c r="J58" s="101"/>
      <c r="K58" s="266"/>
      <c r="L58" s="266"/>
      <c r="M58" s="266"/>
      <c r="N58" s="266">
        <f>90/14</f>
        <v>6.428571428571429</v>
      </c>
      <c r="O58" s="266"/>
      <c r="P58" s="11" t="s">
        <v>3</v>
      </c>
      <c r="Q58" s="100">
        <v>4</v>
      </c>
      <c r="R58" s="142"/>
    </row>
    <row r="59" spans="1:17" s="53" customFormat="1" ht="28.5" customHeight="1">
      <c r="A59" s="143">
        <v>55</v>
      </c>
      <c r="B59" s="194" t="s">
        <v>380</v>
      </c>
      <c r="C59" s="193" t="s">
        <v>203</v>
      </c>
      <c r="D59" s="195"/>
      <c r="E59" s="195"/>
      <c r="F59" s="195"/>
      <c r="G59" s="195"/>
      <c r="H59" s="195"/>
      <c r="I59" s="195"/>
      <c r="J59" s="195"/>
      <c r="K59" s="195">
        <v>2</v>
      </c>
      <c r="L59" s="195"/>
      <c r="M59" s="195">
        <v>1</v>
      </c>
      <c r="N59" s="257">
        <v>1</v>
      </c>
      <c r="O59" s="196"/>
      <c r="P59" s="195" t="s">
        <v>7</v>
      </c>
      <c r="Q59" s="197">
        <v>4</v>
      </c>
    </row>
    <row r="60" spans="1:17" s="106" customFormat="1" ht="25.5" customHeight="1">
      <c r="A60" s="143">
        <v>56</v>
      </c>
      <c r="B60" s="194" t="s">
        <v>381</v>
      </c>
      <c r="C60" s="193" t="s">
        <v>205</v>
      </c>
      <c r="D60" s="195"/>
      <c r="E60" s="195"/>
      <c r="F60" s="195"/>
      <c r="G60" s="243"/>
      <c r="H60" s="195"/>
      <c r="I60" s="195"/>
      <c r="J60" s="195"/>
      <c r="K60" s="195">
        <v>2</v>
      </c>
      <c r="L60" s="195"/>
      <c r="M60" s="257">
        <v>2</v>
      </c>
      <c r="N60" s="195"/>
      <c r="O60" s="196"/>
      <c r="P60" s="195" t="s">
        <v>7</v>
      </c>
      <c r="Q60" s="197">
        <v>4</v>
      </c>
    </row>
    <row r="61" spans="1:17" s="106" customFormat="1" ht="14.25" customHeight="1">
      <c r="A61" s="143">
        <v>57</v>
      </c>
      <c r="B61" s="194" t="s">
        <v>382</v>
      </c>
      <c r="C61" s="193" t="s">
        <v>206</v>
      </c>
      <c r="D61" s="242"/>
      <c r="E61" s="242"/>
      <c r="F61" s="242"/>
      <c r="G61" s="242"/>
      <c r="H61" s="242"/>
      <c r="I61" s="242"/>
      <c r="J61" s="242"/>
      <c r="K61" s="269">
        <v>2</v>
      </c>
      <c r="L61" s="272"/>
      <c r="M61" s="272">
        <v>1</v>
      </c>
      <c r="N61" s="272"/>
      <c r="O61" s="275"/>
      <c r="P61" s="195" t="s">
        <v>7</v>
      </c>
      <c r="Q61" s="197">
        <v>3</v>
      </c>
    </row>
    <row r="62" spans="1:17" s="53" customFormat="1" ht="12.75">
      <c r="A62" s="32">
        <v>1</v>
      </c>
      <c r="B62" s="144" t="s">
        <v>315</v>
      </c>
      <c r="C62" s="55" t="s">
        <v>316</v>
      </c>
      <c r="D62" s="262">
        <v>2</v>
      </c>
      <c r="E62" s="262"/>
      <c r="F62" s="262">
        <v>2</v>
      </c>
      <c r="G62" s="264">
        <v>1</v>
      </c>
      <c r="H62" s="262"/>
      <c r="I62" s="262" t="s">
        <v>7</v>
      </c>
      <c r="J62" s="262">
        <v>5</v>
      </c>
      <c r="K62" s="238"/>
      <c r="L62" s="238"/>
      <c r="M62" s="238"/>
      <c r="N62" s="238"/>
      <c r="O62" s="238"/>
      <c r="P62" s="238"/>
      <c r="Q62" s="240"/>
    </row>
    <row r="63" spans="1:18" s="88" customFormat="1" ht="33.75">
      <c r="A63" s="32">
        <v>2</v>
      </c>
      <c r="B63" s="146" t="s">
        <v>383</v>
      </c>
      <c r="C63" s="55" t="s">
        <v>226</v>
      </c>
      <c r="D63" s="145">
        <v>2</v>
      </c>
      <c r="E63" s="145">
        <v>1</v>
      </c>
      <c r="F63" s="145"/>
      <c r="G63" s="145"/>
      <c r="H63" s="145"/>
      <c r="I63" s="145" t="s">
        <v>7</v>
      </c>
      <c r="J63" s="145">
        <v>5</v>
      </c>
      <c r="K63" s="145"/>
      <c r="L63" s="145"/>
      <c r="M63" s="145"/>
      <c r="N63" s="145"/>
      <c r="O63" s="145"/>
      <c r="P63" s="145"/>
      <c r="Q63" s="157"/>
      <c r="R63" s="141"/>
    </row>
    <row r="64" spans="1:18" s="88" customFormat="1" ht="24" customHeight="1">
      <c r="A64" s="32">
        <v>3</v>
      </c>
      <c r="B64" s="144" t="s">
        <v>317</v>
      </c>
      <c r="C64" s="55" t="s">
        <v>263</v>
      </c>
      <c r="D64" s="170"/>
      <c r="E64" s="170"/>
      <c r="F64" s="170"/>
      <c r="G64" s="170"/>
      <c r="H64" s="170"/>
      <c r="I64" s="170"/>
      <c r="J64" s="170"/>
      <c r="K64" s="170">
        <v>1</v>
      </c>
      <c r="L64" s="170"/>
      <c r="M64" s="170">
        <v>1</v>
      </c>
      <c r="N64" s="170"/>
      <c r="O64" s="170"/>
      <c r="P64" s="170" t="s">
        <v>7</v>
      </c>
      <c r="Q64" s="174">
        <v>3</v>
      </c>
      <c r="R64" s="141"/>
    </row>
    <row r="65" spans="1:18" s="88" customFormat="1" ht="12.75">
      <c r="A65" s="32">
        <v>4</v>
      </c>
      <c r="B65" s="146" t="s">
        <v>321</v>
      </c>
      <c r="C65" s="55" t="s">
        <v>278</v>
      </c>
      <c r="D65" s="145"/>
      <c r="E65" s="145"/>
      <c r="F65" s="145"/>
      <c r="G65" s="145"/>
      <c r="H65" s="145"/>
      <c r="I65" s="145"/>
      <c r="J65" s="145"/>
      <c r="K65" s="145">
        <v>1</v>
      </c>
      <c r="L65" s="145"/>
      <c r="M65" s="145">
        <v>1</v>
      </c>
      <c r="N65" s="145"/>
      <c r="O65" s="170"/>
      <c r="P65" s="145" t="s">
        <v>7</v>
      </c>
      <c r="Q65" s="157">
        <v>2</v>
      </c>
      <c r="R65" s="141"/>
    </row>
    <row r="66" spans="1:17" s="88" customFormat="1" ht="12.75">
      <c r="A66" s="32">
        <v>5</v>
      </c>
      <c r="B66" s="105" t="s">
        <v>252</v>
      </c>
      <c r="C66" s="145" t="s">
        <v>245</v>
      </c>
      <c r="D66" s="37"/>
      <c r="E66" s="37"/>
      <c r="F66" s="37"/>
      <c r="G66" s="37"/>
      <c r="H66" s="37"/>
      <c r="I66" s="37"/>
      <c r="J66" s="37"/>
      <c r="K66" s="37"/>
      <c r="L66" s="37"/>
      <c r="M66" s="37"/>
      <c r="N66" s="37">
        <v>4</v>
      </c>
      <c r="O66" s="170"/>
      <c r="P66" s="145" t="s">
        <v>3</v>
      </c>
      <c r="Q66" s="157">
        <v>4</v>
      </c>
    </row>
    <row r="67" spans="1:17" s="88" customFormat="1" ht="24.75" customHeight="1">
      <c r="A67" s="32">
        <v>6</v>
      </c>
      <c r="B67" s="86" t="s">
        <v>251</v>
      </c>
      <c r="C67" s="99" t="s">
        <v>280</v>
      </c>
      <c r="D67" s="99"/>
      <c r="E67" s="99"/>
      <c r="F67" s="99"/>
      <c r="G67" s="99"/>
      <c r="H67" s="99"/>
      <c r="I67" s="99"/>
      <c r="J67" s="99"/>
      <c r="K67" s="266"/>
      <c r="L67" s="266"/>
      <c r="M67" s="266"/>
      <c r="N67" s="266">
        <f>60/14</f>
        <v>4.285714285714286</v>
      </c>
      <c r="O67" s="266"/>
      <c r="P67" s="11" t="s">
        <v>3</v>
      </c>
      <c r="Q67" s="100">
        <v>2</v>
      </c>
    </row>
    <row r="68" spans="1:17" s="88" customFormat="1" ht="24.75" customHeight="1">
      <c r="A68" s="32">
        <v>7</v>
      </c>
      <c r="B68" s="144" t="s">
        <v>384</v>
      </c>
      <c r="C68" s="55" t="s">
        <v>282</v>
      </c>
      <c r="D68" s="145"/>
      <c r="E68" s="145"/>
      <c r="F68" s="145"/>
      <c r="G68" s="145"/>
      <c r="H68" s="145"/>
      <c r="I68" s="145"/>
      <c r="J68" s="145"/>
      <c r="K68" s="145">
        <v>2</v>
      </c>
      <c r="L68" s="145"/>
      <c r="M68" s="145"/>
      <c r="N68" s="145">
        <v>1</v>
      </c>
      <c r="O68" s="145"/>
      <c r="P68" s="145" t="s">
        <v>7</v>
      </c>
      <c r="Q68" s="157">
        <v>4</v>
      </c>
    </row>
    <row r="69" spans="1:17" s="88" customFormat="1" ht="24.75" customHeight="1">
      <c r="A69" s="32">
        <v>8</v>
      </c>
      <c r="B69" s="255" t="s">
        <v>337</v>
      </c>
      <c r="C69" s="55" t="s">
        <v>386</v>
      </c>
      <c r="D69" s="250">
        <v>2</v>
      </c>
      <c r="E69" s="250"/>
      <c r="F69" s="250">
        <v>2</v>
      </c>
      <c r="G69" s="250">
        <v>1</v>
      </c>
      <c r="H69" s="170"/>
      <c r="I69" s="250" t="s">
        <v>7</v>
      </c>
      <c r="J69" s="250">
        <v>5</v>
      </c>
      <c r="K69" s="203"/>
      <c r="L69" s="203"/>
      <c r="M69" s="203"/>
      <c r="N69" s="203"/>
      <c r="O69" s="203"/>
      <c r="P69" s="203"/>
      <c r="Q69" s="204"/>
    </row>
    <row r="70" spans="1:19" s="88" customFormat="1" ht="12.75">
      <c r="A70" s="32">
        <v>9</v>
      </c>
      <c r="B70" s="255" t="s">
        <v>340</v>
      </c>
      <c r="C70" s="55" t="s">
        <v>261</v>
      </c>
      <c r="D70" s="262"/>
      <c r="E70" s="262"/>
      <c r="F70" s="262"/>
      <c r="G70" s="262"/>
      <c r="H70" s="170"/>
      <c r="I70" s="262"/>
      <c r="J70" s="262"/>
      <c r="K70" s="264">
        <v>2</v>
      </c>
      <c r="L70" s="264"/>
      <c r="M70" s="264">
        <v>1</v>
      </c>
      <c r="N70" s="264"/>
      <c r="O70" s="262"/>
      <c r="P70" s="264" t="s">
        <v>7</v>
      </c>
      <c r="Q70" s="276">
        <v>4</v>
      </c>
      <c r="S70" s="88" t="s">
        <v>291</v>
      </c>
    </row>
    <row r="71" spans="4:20" s="117" customFormat="1" ht="12.75">
      <c r="D71" s="117">
        <f>SUM(D49:D70)</f>
        <v>16</v>
      </c>
      <c r="E71" s="117">
        <f aca="true" t="shared" si="3" ref="E71:Q71">SUM(E49:E70)</f>
        <v>3</v>
      </c>
      <c r="F71" s="117">
        <f t="shared" si="3"/>
        <v>10</v>
      </c>
      <c r="G71" s="117">
        <f t="shared" si="3"/>
        <v>3</v>
      </c>
      <c r="H71" s="117">
        <f t="shared" si="3"/>
        <v>0</v>
      </c>
      <c r="I71" s="117">
        <f t="shared" si="3"/>
        <v>0</v>
      </c>
      <c r="J71" s="117">
        <f t="shared" si="3"/>
        <v>37</v>
      </c>
      <c r="K71" s="117">
        <f t="shared" si="3"/>
        <v>20</v>
      </c>
      <c r="L71" s="117">
        <f t="shared" si="3"/>
        <v>0</v>
      </c>
      <c r="M71" s="117">
        <f t="shared" si="3"/>
        <v>14</v>
      </c>
      <c r="N71" s="117">
        <f t="shared" si="3"/>
        <v>16.714285714285715</v>
      </c>
      <c r="O71" s="117">
        <f t="shared" si="3"/>
        <v>0</v>
      </c>
      <c r="P71" s="117">
        <f t="shared" si="3"/>
        <v>0</v>
      </c>
      <c r="Q71" s="117">
        <f t="shared" si="3"/>
        <v>50</v>
      </c>
      <c r="R71" s="117">
        <f>(SUM(D71:Q71)-J71-Q71)*14</f>
        <v>1158</v>
      </c>
      <c r="S71" s="117">
        <f>14*(D71+K71)</f>
        <v>504</v>
      </c>
      <c r="T71" s="117">
        <f>Q71+J71</f>
        <v>87</v>
      </c>
    </row>
    <row r="72" spans="18:20" ht="12.75">
      <c r="R72" s="287">
        <f>SUM(R1:R71)</f>
        <v>3138</v>
      </c>
      <c r="S72" s="287">
        <f>SUM(S1:S71)</f>
        <v>1414</v>
      </c>
      <c r="T72" s="287">
        <f>SUM(T1:T71)</f>
        <v>240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59"/>
  <sheetViews>
    <sheetView tabSelected="1" zoomScale="145" zoomScaleNormal="145" zoomScalePageLayoutView="0" workbookViewId="0" topLeftCell="A1">
      <selection activeCell="E7" sqref="E7"/>
    </sheetView>
  </sheetViews>
  <sheetFormatPr defaultColWidth="9.140625" defaultRowHeight="12.75"/>
  <cols>
    <col min="1" max="1" width="3.28125" style="224" customWidth="1"/>
    <col min="2" max="2" width="31.140625" style="225" customWidth="1"/>
    <col min="3" max="3" width="10.00390625" style="223" customWidth="1"/>
    <col min="4" max="4" width="3.28125" style="224" customWidth="1"/>
    <col min="5" max="5" width="2.421875" style="224" customWidth="1"/>
    <col min="6" max="7" width="2.7109375" style="224" customWidth="1"/>
    <col min="8" max="8" width="3.7109375" style="224" customWidth="1"/>
    <col min="9" max="9" width="6.421875" style="224" customWidth="1"/>
    <col min="10" max="10" width="4.8515625" style="224" customWidth="1"/>
    <col min="11" max="11" width="2.7109375" style="224" customWidth="1"/>
    <col min="12" max="12" width="2.421875" style="224" customWidth="1"/>
    <col min="13" max="13" width="2.7109375" style="224" customWidth="1"/>
    <col min="14" max="14" width="2.8515625" style="224" customWidth="1"/>
    <col min="15" max="15" width="3.57421875" style="224" customWidth="1"/>
    <col min="16" max="16" width="5.140625" style="224" customWidth="1"/>
    <col min="17" max="17" width="4.8515625" style="224" customWidth="1"/>
    <col min="18" max="16384" width="9.140625" style="224" customWidth="1"/>
  </cols>
  <sheetData>
    <row r="1" spans="1:31" ht="12.75">
      <c r="A1" s="397" t="s">
        <v>105</v>
      </c>
      <c r="B1" s="397"/>
      <c r="C1" s="397"/>
      <c r="D1" s="397"/>
      <c r="E1" s="397"/>
      <c r="F1" s="397"/>
      <c r="G1" s="397"/>
      <c r="H1" s="397"/>
      <c r="I1" s="397"/>
      <c r="J1" s="397"/>
      <c r="K1" s="397"/>
      <c r="L1" s="397"/>
      <c r="M1" s="161"/>
      <c r="N1" s="161"/>
      <c r="O1" s="161"/>
      <c r="P1" s="161"/>
      <c r="Q1" s="161"/>
      <c r="R1" s="223"/>
      <c r="S1" s="223"/>
      <c r="T1" s="223"/>
      <c r="U1" s="223"/>
      <c r="V1" s="223"/>
      <c r="W1" s="223"/>
      <c r="X1" s="223"/>
      <c r="Y1" s="223"/>
      <c r="Z1" s="223"/>
      <c r="AA1" s="223"/>
      <c r="AB1" s="223"/>
      <c r="AC1" s="223"/>
      <c r="AD1" s="223"/>
      <c r="AE1" s="223"/>
    </row>
    <row r="2" spans="1:31" ht="12.75">
      <c r="A2" s="398" t="s">
        <v>25</v>
      </c>
      <c r="B2" s="398"/>
      <c r="C2" s="398"/>
      <c r="D2" s="398"/>
      <c r="E2" s="398"/>
      <c r="F2" s="398"/>
      <c r="G2" s="398"/>
      <c r="H2" s="398"/>
      <c r="I2" s="398"/>
      <c r="J2" s="398"/>
      <c r="K2" s="398"/>
      <c r="L2" s="398"/>
      <c r="M2" s="161"/>
      <c r="N2" s="161"/>
      <c r="O2" s="161"/>
      <c r="P2" s="161"/>
      <c r="Q2" s="161"/>
      <c r="R2" s="164"/>
      <c r="S2" s="164"/>
      <c r="T2" s="164"/>
      <c r="U2" s="164"/>
      <c r="V2" s="164"/>
      <c r="W2" s="164"/>
      <c r="X2" s="164"/>
      <c r="Y2" s="164"/>
      <c r="Z2" s="164"/>
      <c r="AA2" s="164"/>
      <c r="AB2" s="164"/>
      <c r="AC2" s="164"/>
      <c r="AD2" s="164"/>
      <c r="AE2" s="164"/>
    </row>
    <row r="3" spans="1:31" ht="18">
      <c r="A3" s="399" t="s">
        <v>70</v>
      </c>
      <c r="B3" s="399"/>
      <c r="C3" s="399"/>
      <c r="D3" s="399"/>
      <c r="E3" s="399"/>
      <c r="F3" s="399"/>
      <c r="G3" s="399"/>
      <c r="H3" s="399"/>
      <c r="I3" s="399"/>
      <c r="J3" s="399"/>
      <c r="K3" s="399"/>
      <c r="L3" s="399"/>
      <c r="M3" s="399"/>
      <c r="N3" s="399"/>
      <c r="O3" s="399"/>
      <c r="P3" s="399"/>
      <c r="Q3" s="399"/>
      <c r="R3" s="165"/>
      <c r="S3" s="165"/>
      <c r="T3" s="165"/>
      <c r="U3" s="165"/>
      <c r="V3" s="165"/>
      <c r="W3" s="165"/>
      <c r="X3" s="165"/>
      <c r="Y3" s="165"/>
      <c r="Z3" s="165"/>
      <c r="AA3" s="165"/>
      <c r="AB3" s="165"/>
      <c r="AC3" s="165"/>
      <c r="AD3" s="165"/>
      <c r="AE3" s="165"/>
    </row>
    <row r="4" spans="1:21" ht="12.75">
      <c r="A4" s="167" t="s">
        <v>71</v>
      </c>
      <c r="C4" s="226"/>
      <c r="D4" s="226"/>
      <c r="E4" s="226"/>
      <c r="F4" s="226"/>
      <c r="G4" s="226"/>
      <c r="H4" s="226"/>
      <c r="I4" s="226"/>
      <c r="J4" s="226"/>
      <c r="K4" s="226"/>
      <c r="L4" s="226"/>
      <c r="M4" s="226"/>
      <c r="N4" s="226"/>
      <c r="O4" s="226"/>
      <c r="P4" s="226"/>
      <c r="Q4" s="226"/>
      <c r="R4" s="226"/>
      <c r="S4" s="226"/>
      <c r="T4" s="227"/>
      <c r="U4" s="227"/>
    </row>
    <row r="5" spans="1:31" ht="12.75">
      <c r="A5" s="167" t="s">
        <v>73</v>
      </c>
      <c r="B5" s="228"/>
      <c r="C5" s="167"/>
      <c r="D5" s="167"/>
      <c r="E5" s="167"/>
      <c r="F5" s="167"/>
      <c r="G5" s="167"/>
      <c r="H5" s="167"/>
      <c r="I5" s="167"/>
      <c r="J5" s="167"/>
      <c r="K5" s="167"/>
      <c r="L5" s="167"/>
      <c r="M5" s="167"/>
      <c r="N5" s="167"/>
      <c r="O5" s="167"/>
      <c r="P5" s="167"/>
      <c r="Q5" s="167"/>
      <c r="R5" s="167"/>
      <c r="S5" s="167"/>
      <c r="T5" s="166"/>
      <c r="U5" s="166"/>
      <c r="V5" s="166"/>
      <c r="W5" s="166"/>
      <c r="X5" s="166"/>
      <c r="Y5" s="166"/>
      <c r="Z5" s="166"/>
      <c r="AA5" s="166"/>
      <c r="AB5" s="166"/>
      <c r="AC5" s="166"/>
      <c r="AD5" s="166"/>
      <c r="AE5" s="166"/>
    </row>
    <row r="6" spans="1:31" ht="12.75">
      <c r="A6" s="400" t="s">
        <v>220</v>
      </c>
      <c r="B6" s="400"/>
      <c r="C6" s="400"/>
      <c r="D6" s="400"/>
      <c r="E6" s="161"/>
      <c r="F6" s="161"/>
      <c r="G6" s="161"/>
      <c r="H6" s="161"/>
      <c r="I6" s="161"/>
      <c r="J6" s="161"/>
      <c r="K6" s="161"/>
      <c r="L6" s="161"/>
      <c r="M6" s="161"/>
      <c r="N6" s="161"/>
      <c r="O6" s="161"/>
      <c r="P6" s="161"/>
      <c r="Q6" s="161"/>
      <c r="R6" s="166"/>
      <c r="S6" s="166"/>
      <c r="T6" s="166"/>
      <c r="U6" s="166"/>
      <c r="V6" s="166"/>
      <c r="W6" s="166"/>
      <c r="X6" s="166"/>
      <c r="Y6" s="166"/>
      <c r="Z6" s="166"/>
      <c r="AA6" s="166"/>
      <c r="AB6" s="166"/>
      <c r="AC6" s="166"/>
      <c r="AD6" s="166"/>
      <c r="AE6" s="166"/>
    </row>
    <row r="7" spans="1:31" ht="12.75">
      <c r="A7" s="167" t="s">
        <v>72</v>
      </c>
      <c r="B7" s="228"/>
      <c r="C7" s="167"/>
      <c r="D7" s="167"/>
      <c r="E7" s="161"/>
      <c r="F7" s="161"/>
      <c r="G7" s="161"/>
      <c r="H7" s="161"/>
      <c r="I7" s="161"/>
      <c r="J7" s="161"/>
      <c r="K7" s="161"/>
      <c r="L7" s="161"/>
      <c r="M7" s="161"/>
      <c r="N7" s="161"/>
      <c r="O7" s="161"/>
      <c r="P7" s="161"/>
      <c r="Q7" s="161"/>
      <c r="R7" s="166"/>
      <c r="S7" s="166"/>
      <c r="T7" s="166"/>
      <c r="U7" s="166"/>
      <c r="V7" s="166"/>
      <c r="W7" s="166"/>
      <c r="X7" s="166"/>
      <c r="Y7" s="166"/>
      <c r="Z7" s="166"/>
      <c r="AA7" s="166"/>
      <c r="AB7" s="166"/>
      <c r="AC7" s="166"/>
      <c r="AD7" s="166"/>
      <c r="AE7" s="166"/>
    </row>
    <row r="8" spans="1:31" ht="12.75">
      <c r="A8" s="189" t="s">
        <v>373</v>
      </c>
      <c r="C8" s="226"/>
      <c r="D8" s="226"/>
      <c r="E8" s="226"/>
      <c r="F8" s="226"/>
      <c r="G8" s="226"/>
      <c r="H8" s="226"/>
      <c r="I8" s="226"/>
      <c r="J8" s="226"/>
      <c r="K8" s="226"/>
      <c r="L8" s="226"/>
      <c r="M8" s="226"/>
      <c r="N8" s="226"/>
      <c r="O8" s="226"/>
      <c r="P8" s="226"/>
      <c r="Q8" s="226"/>
      <c r="R8" s="226"/>
      <c r="S8" s="226"/>
      <c r="T8" s="229"/>
      <c r="U8" s="229"/>
      <c r="V8" s="229"/>
      <c r="W8" s="229"/>
      <c r="X8" s="229"/>
      <c r="Y8" s="229"/>
      <c r="Z8" s="229"/>
      <c r="AA8" s="229"/>
      <c r="AB8" s="229"/>
      <c r="AC8" s="229"/>
      <c r="AD8" s="229"/>
      <c r="AE8" s="229"/>
    </row>
    <row r="9" spans="1:17" ht="18" customHeight="1" thickBot="1">
      <c r="A9" s="401" t="s">
        <v>154</v>
      </c>
      <c r="B9" s="401"/>
      <c r="C9" s="401"/>
      <c r="D9" s="401"/>
      <c r="E9" s="401"/>
      <c r="F9" s="401"/>
      <c r="G9" s="401"/>
      <c r="H9" s="401"/>
      <c r="I9" s="401"/>
      <c r="J9" s="401"/>
      <c r="K9" s="401"/>
      <c r="L9" s="401"/>
      <c r="M9" s="401"/>
      <c r="N9" s="401"/>
      <c r="O9" s="401"/>
      <c r="P9" s="401"/>
      <c r="Q9" s="169"/>
    </row>
    <row r="10" spans="1:17" ht="13.5" customHeight="1">
      <c r="A10" s="391" t="s">
        <v>9</v>
      </c>
      <c r="B10" s="387" t="s">
        <v>0</v>
      </c>
      <c r="C10" s="404" t="s">
        <v>39</v>
      </c>
      <c r="D10" s="375" t="s">
        <v>1</v>
      </c>
      <c r="E10" s="375"/>
      <c r="F10" s="375"/>
      <c r="G10" s="375"/>
      <c r="H10" s="375"/>
      <c r="I10" s="375"/>
      <c r="J10" s="375"/>
      <c r="K10" s="375" t="s">
        <v>2</v>
      </c>
      <c r="L10" s="375"/>
      <c r="M10" s="375"/>
      <c r="N10" s="375"/>
      <c r="O10" s="375"/>
      <c r="P10" s="375"/>
      <c r="Q10" s="376"/>
    </row>
    <row r="11" spans="1:17" ht="12.75" customHeight="1">
      <c r="A11" s="392"/>
      <c r="B11" s="388"/>
      <c r="C11" s="377"/>
      <c r="D11" s="377" t="s">
        <v>3</v>
      </c>
      <c r="E11" s="377" t="s">
        <v>4</v>
      </c>
      <c r="F11" s="377" t="s">
        <v>5</v>
      </c>
      <c r="G11" s="377" t="s">
        <v>6</v>
      </c>
      <c r="H11" s="377" t="s">
        <v>274</v>
      </c>
      <c r="I11" s="373" t="s">
        <v>275</v>
      </c>
      <c r="J11" s="402" t="s">
        <v>11</v>
      </c>
      <c r="K11" s="377" t="s">
        <v>3</v>
      </c>
      <c r="L11" s="377" t="s">
        <v>4</v>
      </c>
      <c r="M11" s="377" t="s">
        <v>5</v>
      </c>
      <c r="N11" s="377" t="s">
        <v>6</v>
      </c>
      <c r="O11" s="377" t="s">
        <v>274</v>
      </c>
      <c r="P11" s="373" t="s">
        <v>275</v>
      </c>
      <c r="Q11" s="381" t="s">
        <v>11</v>
      </c>
    </row>
    <row r="12" spans="1:17" ht="12.75">
      <c r="A12" s="392"/>
      <c r="B12" s="388"/>
      <c r="C12" s="377"/>
      <c r="D12" s="377"/>
      <c r="E12" s="377"/>
      <c r="F12" s="377"/>
      <c r="G12" s="377"/>
      <c r="H12" s="377"/>
      <c r="I12" s="373"/>
      <c r="J12" s="402"/>
      <c r="K12" s="377"/>
      <c r="L12" s="377"/>
      <c r="M12" s="377"/>
      <c r="N12" s="377"/>
      <c r="O12" s="377"/>
      <c r="P12" s="373"/>
      <c r="Q12" s="381"/>
    </row>
    <row r="13" spans="1:17" ht="15" customHeight="1">
      <c r="A13" s="143">
        <v>1</v>
      </c>
      <c r="B13" s="146" t="s">
        <v>228</v>
      </c>
      <c r="C13" s="37" t="s">
        <v>77</v>
      </c>
      <c r="D13" s="170">
        <v>2</v>
      </c>
      <c r="E13" s="170">
        <v>2</v>
      </c>
      <c r="F13" s="170"/>
      <c r="G13" s="170"/>
      <c r="H13" s="170">
        <f>25*J13-14*SUM(D13:G13)-2</f>
        <v>67</v>
      </c>
      <c r="I13" s="170" t="s">
        <v>7</v>
      </c>
      <c r="J13" s="170">
        <v>5</v>
      </c>
      <c r="K13" s="170"/>
      <c r="L13" s="170"/>
      <c r="M13" s="170"/>
      <c r="N13" s="170"/>
      <c r="O13" s="170"/>
      <c r="P13" s="170"/>
      <c r="Q13" s="174"/>
    </row>
    <row r="14" spans="1:17" ht="12.75">
      <c r="A14" s="143">
        <v>2</v>
      </c>
      <c r="B14" s="146" t="s">
        <v>326</v>
      </c>
      <c r="C14" s="37" t="s">
        <v>78</v>
      </c>
      <c r="D14" s="170">
        <v>2</v>
      </c>
      <c r="E14" s="170"/>
      <c r="F14" s="170">
        <v>2</v>
      </c>
      <c r="G14" s="170"/>
      <c r="H14" s="170">
        <f aca="true" t="shared" si="0" ref="H14:H20">25*J14-14*SUM(D14:G14)-2</f>
        <v>42</v>
      </c>
      <c r="I14" s="170" t="s">
        <v>7</v>
      </c>
      <c r="J14" s="170">
        <v>4</v>
      </c>
      <c r="K14" s="170"/>
      <c r="L14" s="170"/>
      <c r="M14" s="170"/>
      <c r="N14" s="170"/>
      <c r="O14" s="170"/>
      <c r="P14" s="170"/>
      <c r="Q14" s="174"/>
    </row>
    <row r="15" spans="1:17" ht="12.75">
      <c r="A15" s="143">
        <v>3</v>
      </c>
      <c r="B15" s="146" t="s">
        <v>322</v>
      </c>
      <c r="C15" s="37" t="s">
        <v>79</v>
      </c>
      <c r="D15" s="170">
        <v>2</v>
      </c>
      <c r="E15" s="170"/>
      <c r="F15" s="170">
        <v>2</v>
      </c>
      <c r="G15" s="170"/>
      <c r="H15" s="170">
        <f t="shared" si="0"/>
        <v>42</v>
      </c>
      <c r="I15" s="170" t="s">
        <v>7</v>
      </c>
      <c r="J15" s="170">
        <v>4</v>
      </c>
      <c r="K15" s="170"/>
      <c r="L15" s="170"/>
      <c r="M15" s="170"/>
      <c r="N15" s="170"/>
      <c r="O15" s="170"/>
      <c r="P15" s="170"/>
      <c r="Q15" s="174"/>
    </row>
    <row r="16" spans="1:17" ht="12.75">
      <c r="A16" s="143">
        <v>4</v>
      </c>
      <c r="B16" s="146" t="s">
        <v>323</v>
      </c>
      <c r="C16" s="37" t="s">
        <v>80</v>
      </c>
      <c r="D16" s="170">
        <v>2</v>
      </c>
      <c r="E16" s="170"/>
      <c r="F16" s="170">
        <v>2</v>
      </c>
      <c r="G16" s="170"/>
      <c r="H16" s="170">
        <f t="shared" si="0"/>
        <v>42</v>
      </c>
      <c r="I16" s="170" t="s">
        <v>7</v>
      </c>
      <c r="J16" s="170">
        <v>4</v>
      </c>
      <c r="K16" s="170"/>
      <c r="L16" s="170"/>
      <c r="M16" s="170"/>
      <c r="N16" s="170"/>
      <c r="O16" s="170"/>
      <c r="P16" s="170"/>
      <c r="Q16" s="174"/>
    </row>
    <row r="17" spans="1:17" ht="12.75">
      <c r="A17" s="143">
        <v>5</v>
      </c>
      <c r="B17" s="146" t="s">
        <v>246</v>
      </c>
      <c r="C17" s="37" t="s">
        <v>81</v>
      </c>
      <c r="D17" s="145">
        <v>0</v>
      </c>
      <c r="E17" s="145"/>
      <c r="F17" s="145">
        <v>2</v>
      </c>
      <c r="G17" s="145"/>
      <c r="H17" s="170">
        <f t="shared" si="0"/>
        <v>45</v>
      </c>
      <c r="I17" s="145" t="s">
        <v>3</v>
      </c>
      <c r="J17" s="145">
        <v>3</v>
      </c>
      <c r="K17" s="145"/>
      <c r="L17" s="145"/>
      <c r="M17" s="145"/>
      <c r="N17" s="145"/>
      <c r="O17" s="145"/>
      <c r="P17" s="145"/>
      <c r="Q17" s="157"/>
    </row>
    <row r="18" spans="1:17" ht="12.75">
      <c r="A18" s="143">
        <v>6</v>
      </c>
      <c r="B18" s="146" t="s">
        <v>24</v>
      </c>
      <c r="C18" s="37" t="s">
        <v>364</v>
      </c>
      <c r="D18" s="145">
        <v>2</v>
      </c>
      <c r="E18" s="145">
        <v>1</v>
      </c>
      <c r="F18" s="145"/>
      <c r="G18" s="145"/>
      <c r="H18" s="170">
        <f t="shared" si="0"/>
        <v>31</v>
      </c>
      <c r="I18" s="145" t="s">
        <v>7</v>
      </c>
      <c r="J18" s="145">
        <v>3</v>
      </c>
      <c r="K18" s="145"/>
      <c r="L18" s="145"/>
      <c r="M18" s="145"/>
      <c r="N18" s="145"/>
      <c r="O18" s="145"/>
      <c r="P18" s="145"/>
      <c r="Q18" s="157"/>
    </row>
    <row r="19" spans="1:17" s="171" customFormat="1" ht="12.75">
      <c r="A19" s="143">
        <v>7</v>
      </c>
      <c r="B19" s="146" t="s">
        <v>152</v>
      </c>
      <c r="C19" s="37" t="s">
        <v>82</v>
      </c>
      <c r="D19" s="170"/>
      <c r="E19" s="170">
        <v>2</v>
      </c>
      <c r="F19" s="170"/>
      <c r="G19" s="170"/>
      <c r="H19" s="170">
        <f t="shared" si="0"/>
        <v>70</v>
      </c>
      <c r="I19" s="170" t="s">
        <v>3</v>
      </c>
      <c r="J19" s="170">
        <v>4</v>
      </c>
      <c r="K19" s="170"/>
      <c r="L19" s="170"/>
      <c r="M19" s="170"/>
      <c r="N19" s="170"/>
      <c r="O19" s="170"/>
      <c r="P19" s="170"/>
      <c r="Q19" s="174"/>
    </row>
    <row r="20" spans="1:17" ht="12.75">
      <c r="A20" s="143">
        <v>8</v>
      </c>
      <c r="B20" s="146" t="s">
        <v>75</v>
      </c>
      <c r="C20" s="37" t="s">
        <v>83</v>
      </c>
      <c r="D20" s="170"/>
      <c r="E20" s="170">
        <v>2</v>
      </c>
      <c r="F20" s="170"/>
      <c r="G20" s="170"/>
      <c r="H20" s="170">
        <f t="shared" si="0"/>
        <v>45</v>
      </c>
      <c r="I20" s="170" t="s">
        <v>3</v>
      </c>
      <c r="J20" s="170">
        <v>3</v>
      </c>
      <c r="K20" s="170"/>
      <c r="L20" s="170"/>
      <c r="M20" s="170"/>
      <c r="N20" s="170"/>
      <c r="O20" s="170"/>
      <c r="P20" s="170"/>
      <c r="Q20" s="174"/>
    </row>
    <row r="21" spans="1:17" ht="12.75">
      <c r="A21" s="143">
        <v>9</v>
      </c>
      <c r="B21" s="146" t="s">
        <v>333</v>
      </c>
      <c r="C21" s="37" t="s">
        <v>393</v>
      </c>
      <c r="D21" s="170"/>
      <c r="E21" s="170">
        <v>1</v>
      </c>
      <c r="F21" s="170"/>
      <c r="G21" s="170"/>
      <c r="H21" s="170"/>
      <c r="I21" s="145" t="s">
        <v>292</v>
      </c>
      <c r="J21" s="145" t="s">
        <v>22</v>
      </c>
      <c r="K21" s="170"/>
      <c r="L21" s="170"/>
      <c r="M21" s="170"/>
      <c r="N21" s="170"/>
      <c r="O21" s="170"/>
      <c r="P21" s="170"/>
      <c r="Q21" s="174"/>
    </row>
    <row r="22" spans="1:17" ht="21" customHeight="1">
      <c r="A22" s="143">
        <v>10</v>
      </c>
      <c r="B22" s="146" t="s">
        <v>247</v>
      </c>
      <c r="C22" s="37" t="s">
        <v>85</v>
      </c>
      <c r="D22" s="170"/>
      <c r="E22" s="170"/>
      <c r="F22" s="170"/>
      <c r="G22" s="170"/>
      <c r="H22" s="170"/>
      <c r="I22" s="170"/>
      <c r="J22" s="170"/>
      <c r="K22" s="170">
        <v>2</v>
      </c>
      <c r="L22" s="170">
        <v>1</v>
      </c>
      <c r="M22" s="170"/>
      <c r="N22" s="170"/>
      <c r="O22" s="170">
        <f>25*Q22-14*SUM(K22:N22)-2</f>
        <v>56</v>
      </c>
      <c r="P22" s="170" t="s">
        <v>7</v>
      </c>
      <c r="Q22" s="174">
        <v>4</v>
      </c>
    </row>
    <row r="23" spans="1:17" ht="22.5">
      <c r="A23" s="143">
        <v>11</v>
      </c>
      <c r="B23" s="146" t="s">
        <v>248</v>
      </c>
      <c r="C23" s="37" t="s">
        <v>86</v>
      </c>
      <c r="D23" s="170"/>
      <c r="E23" s="170"/>
      <c r="F23" s="170"/>
      <c r="G23" s="170"/>
      <c r="H23" s="170"/>
      <c r="I23" s="170"/>
      <c r="J23" s="170"/>
      <c r="K23" s="170">
        <v>1</v>
      </c>
      <c r="L23" s="170">
        <v>1</v>
      </c>
      <c r="M23" s="170"/>
      <c r="N23" s="170"/>
      <c r="O23" s="170">
        <f aca="true" t="shared" si="1" ref="O23:O29">25*Q23-14*SUM(K23:N23)-2</f>
        <v>45</v>
      </c>
      <c r="P23" s="170" t="s">
        <v>7</v>
      </c>
      <c r="Q23" s="174">
        <v>3</v>
      </c>
    </row>
    <row r="24" spans="1:17" ht="12.75">
      <c r="A24" s="143">
        <v>12</v>
      </c>
      <c r="B24" s="146" t="s">
        <v>327</v>
      </c>
      <c r="C24" s="37" t="s">
        <v>87</v>
      </c>
      <c r="D24" s="170"/>
      <c r="E24" s="170"/>
      <c r="F24" s="170"/>
      <c r="G24" s="170"/>
      <c r="H24" s="170"/>
      <c r="I24" s="170"/>
      <c r="J24" s="170"/>
      <c r="K24" s="170">
        <v>2</v>
      </c>
      <c r="L24" s="170"/>
      <c r="M24" s="170">
        <v>1</v>
      </c>
      <c r="N24" s="170"/>
      <c r="O24" s="170">
        <f t="shared" si="1"/>
        <v>31</v>
      </c>
      <c r="P24" s="170" t="s">
        <v>7</v>
      </c>
      <c r="Q24" s="174">
        <v>3</v>
      </c>
    </row>
    <row r="25" spans="1:17" ht="12.75">
      <c r="A25" s="143">
        <v>13</v>
      </c>
      <c r="B25" s="146" t="s">
        <v>249</v>
      </c>
      <c r="C25" s="37" t="s">
        <v>88</v>
      </c>
      <c r="D25" s="170"/>
      <c r="E25" s="170"/>
      <c r="F25" s="170"/>
      <c r="G25" s="170"/>
      <c r="H25" s="170"/>
      <c r="I25" s="170"/>
      <c r="J25" s="170"/>
      <c r="K25" s="170">
        <v>2</v>
      </c>
      <c r="L25" s="170"/>
      <c r="M25" s="170">
        <v>2</v>
      </c>
      <c r="N25" s="170"/>
      <c r="O25" s="170">
        <f t="shared" si="1"/>
        <v>42</v>
      </c>
      <c r="P25" s="170" t="s">
        <v>7</v>
      </c>
      <c r="Q25" s="174">
        <v>4</v>
      </c>
    </row>
    <row r="26" spans="1:17" ht="12.75">
      <c r="A26" s="143">
        <v>14</v>
      </c>
      <c r="B26" s="146" t="s">
        <v>324</v>
      </c>
      <c r="C26" s="37" t="s">
        <v>229</v>
      </c>
      <c r="D26" s="170"/>
      <c r="E26" s="170"/>
      <c r="F26" s="170"/>
      <c r="G26" s="170"/>
      <c r="H26" s="170"/>
      <c r="I26" s="170"/>
      <c r="J26" s="170"/>
      <c r="K26" s="170">
        <v>2</v>
      </c>
      <c r="L26" s="170"/>
      <c r="M26" s="170">
        <v>2</v>
      </c>
      <c r="N26" s="170"/>
      <c r="O26" s="170">
        <f t="shared" si="1"/>
        <v>67</v>
      </c>
      <c r="P26" s="170" t="s">
        <v>7</v>
      </c>
      <c r="Q26" s="174">
        <v>5</v>
      </c>
    </row>
    <row r="27" spans="1:17" ht="12.75">
      <c r="A27" s="143">
        <v>15</v>
      </c>
      <c r="B27" s="146" t="s">
        <v>250</v>
      </c>
      <c r="C27" s="37" t="s">
        <v>394</v>
      </c>
      <c r="D27" s="145"/>
      <c r="E27" s="145"/>
      <c r="F27" s="145"/>
      <c r="G27" s="145"/>
      <c r="H27" s="145"/>
      <c r="I27" s="145"/>
      <c r="J27" s="145"/>
      <c r="K27" s="145">
        <v>1</v>
      </c>
      <c r="L27" s="145"/>
      <c r="M27" s="145">
        <v>2</v>
      </c>
      <c r="N27" s="145"/>
      <c r="O27" s="170">
        <f t="shared" si="1"/>
        <v>56</v>
      </c>
      <c r="P27" s="145" t="s">
        <v>3</v>
      </c>
      <c r="Q27" s="157">
        <v>4</v>
      </c>
    </row>
    <row r="28" spans="1:17" ht="22.5">
      <c r="A28" s="143">
        <v>16</v>
      </c>
      <c r="B28" s="146" t="s">
        <v>181</v>
      </c>
      <c r="C28" s="37" t="s">
        <v>395</v>
      </c>
      <c r="D28" s="170"/>
      <c r="E28" s="170"/>
      <c r="F28" s="170"/>
      <c r="G28" s="170"/>
      <c r="H28" s="170"/>
      <c r="I28" s="170"/>
      <c r="J28" s="170"/>
      <c r="K28" s="170">
        <v>2</v>
      </c>
      <c r="L28" s="170">
        <v>2</v>
      </c>
      <c r="M28" s="170"/>
      <c r="N28" s="170"/>
      <c r="O28" s="170">
        <f t="shared" si="1"/>
        <v>42</v>
      </c>
      <c r="P28" s="170" t="s">
        <v>3</v>
      </c>
      <c r="Q28" s="174">
        <v>4</v>
      </c>
    </row>
    <row r="29" spans="1:17" ht="12.75">
      <c r="A29" s="143">
        <v>17</v>
      </c>
      <c r="B29" s="146" t="s">
        <v>76</v>
      </c>
      <c r="C29" s="37" t="s">
        <v>231</v>
      </c>
      <c r="D29" s="170"/>
      <c r="E29" s="170"/>
      <c r="F29" s="170"/>
      <c r="G29" s="170"/>
      <c r="H29" s="170"/>
      <c r="I29" s="170"/>
      <c r="J29" s="170"/>
      <c r="K29" s="170"/>
      <c r="L29" s="170">
        <v>2</v>
      </c>
      <c r="M29" s="170"/>
      <c r="N29" s="170"/>
      <c r="O29" s="170">
        <f t="shared" si="1"/>
        <v>45</v>
      </c>
      <c r="P29" s="170" t="s">
        <v>3</v>
      </c>
      <c r="Q29" s="174">
        <v>3</v>
      </c>
    </row>
    <row r="30" spans="1:17" ht="12.75">
      <c r="A30" s="143">
        <v>18</v>
      </c>
      <c r="B30" s="146" t="s">
        <v>332</v>
      </c>
      <c r="C30" s="37" t="s">
        <v>396</v>
      </c>
      <c r="D30" s="170"/>
      <c r="E30" s="170"/>
      <c r="F30" s="170"/>
      <c r="G30" s="170"/>
      <c r="H30" s="170"/>
      <c r="I30" s="170"/>
      <c r="J30" s="170"/>
      <c r="K30" s="170"/>
      <c r="L30" s="170">
        <v>1</v>
      </c>
      <c r="M30" s="170"/>
      <c r="N30" s="170"/>
      <c r="O30" s="170"/>
      <c r="P30" s="196" t="s">
        <v>292</v>
      </c>
      <c r="Q30" s="197" t="s">
        <v>22</v>
      </c>
    </row>
    <row r="31" spans="1:17" ht="11.25" customHeight="1">
      <c r="A31" s="389" t="s">
        <v>12</v>
      </c>
      <c r="B31" s="382"/>
      <c r="C31" s="382"/>
      <c r="D31" s="145">
        <f>SUM(D13:D30)</f>
        <v>10</v>
      </c>
      <c r="E31" s="145">
        <f>SUM(E13:E30)</f>
        <v>8</v>
      </c>
      <c r="F31" s="145">
        <f>SUM(F13:F30)</f>
        <v>8</v>
      </c>
      <c r="G31" s="145"/>
      <c r="H31" s="382">
        <f>SUM(H13:H21)</f>
        <v>384</v>
      </c>
      <c r="I31" s="382" t="s">
        <v>293</v>
      </c>
      <c r="J31" s="384">
        <f aca="true" t="shared" si="2" ref="J31:O31">SUM(J13:J30)</f>
        <v>30</v>
      </c>
      <c r="K31" s="145">
        <f t="shared" si="2"/>
        <v>12</v>
      </c>
      <c r="L31" s="145">
        <f t="shared" si="2"/>
        <v>7</v>
      </c>
      <c r="M31" s="145">
        <f t="shared" si="2"/>
        <v>7</v>
      </c>
      <c r="N31" s="145"/>
      <c r="O31" s="382">
        <f t="shared" si="2"/>
        <v>384</v>
      </c>
      <c r="P31" s="382" t="s">
        <v>293</v>
      </c>
      <c r="Q31" s="393">
        <f>SUM(Q13:Q30)</f>
        <v>30</v>
      </c>
    </row>
    <row r="32" spans="1:17" ht="11.25" customHeight="1" thickBot="1">
      <c r="A32" s="386"/>
      <c r="B32" s="383"/>
      <c r="C32" s="383"/>
      <c r="D32" s="374">
        <f>SUM(D31:G31)</f>
        <v>26</v>
      </c>
      <c r="E32" s="374"/>
      <c r="F32" s="374"/>
      <c r="G32" s="374"/>
      <c r="H32" s="383"/>
      <c r="I32" s="383"/>
      <c r="J32" s="385"/>
      <c r="K32" s="374">
        <f>SUM(K31:N31)</f>
        <v>26</v>
      </c>
      <c r="L32" s="374"/>
      <c r="M32" s="374"/>
      <c r="N32" s="374"/>
      <c r="O32" s="383"/>
      <c r="P32" s="383"/>
      <c r="Q32" s="394"/>
    </row>
    <row r="33" spans="1:17" ht="11.25" customHeight="1" thickBot="1">
      <c r="A33" s="177"/>
      <c r="B33" s="230"/>
      <c r="C33" s="178"/>
      <c r="D33" s="178"/>
      <c r="E33" s="178"/>
      <c r="F33" s="178"/>
      <c r="G33" s="178"/>
      <c r="H33" s="178"/>
      <c r="I33" s="178"/>
      <c r="J33" s="179"/>
      <c r="K33" s="178"/>
      <c r="L33" s="178"/>
      <c r="M33" s="178"/>
      <c r="N33" s="178"/>
      <c r="O33" s="178"/>
      <c r="P33" s="178"/>
      <c r="Q33" s="179"/>
    </row>
    <row r="34" spans="1:17" ht="12.75">
      <c r="A34" s="171"/>
      <c r="B34" s="231" t="s">
        <v>10</v>
      </c>
      <c r="C34" s="168"/>
      <c r="D34" s="181">
        <f>D31</f>
        <v>10</v>
      </c>
      <c r="E34" s="182">
        <f>E31</f>
        <v>8</v>
      </c>
      <c r="F34" s="182">
        <f>F31</f>
        <v>8</v>
      </c>
      <c r="G34" s="182"/>
      <c r="H34" s="378">
        <f>H31</f>
        <v>384</v>
      </c>
      <c r="I34" s="378" t="str">
        <f>I31</f>
        <v>5E,4C</v>
      </c>
      <c r="J34" s="378">
        <f>J31</f>
        <v>30</v>
      </c>
      <c r="K34" s="182">
        <f aca="true" t="shared" si="3" ref="K34:P34">K31</f>
        <v>12</v>
      </c>
      <c r="L34" s="182">
        <f t="shared" si="3"/>
        <v>7</v>
      </c>
      <c r="M34" s="182">
        <f t="shared" si="3"/>
        <v>7</v>
      </c>
      <c r="N34" s="182"/>
      <c r="O34" s="378">
        <f t="shared" si="3"/>
        <v>384</v>
      </c>
      <c r="P34" s="378" t="str">
        <f t="shared" si="3"/>
        <v>5E,4C</v>
      </c>
      <c r="Q34" s="379">
        <f>Q31</f>
        <v>30</v>
      </c>
    </row>
    <row r="35" spans="1:17" ht="13.5" thickBot="1">
      <c r="A35" s="171"/>
      <c r="B35" s="232"/>
      <c r="C35" s="168"/>
      <c r="D35" s="409">
        <f>SUM(D34:G34)</f>
        <v>26</v>
      </c>
      <c r="E35" s="374"/>
      <c r="F35" s="374"/>
      <c r="G35" s="374"/>
      <c r="H35" s="374"/>
      <c r="I35" s="374"/>
      <c r="J35" s="374"/>
      <c r="K35" s="374">
        <f>SUM(K34:N34)</f>
        <v>26</v>
      </c>
      <c r="L35" s="374"/>
      <c r="M35" s="374"/>
      <c r="N35" s="374"/>
      <c r="O35" s="374"/>
      <c r="P35" s="374"/>
      <c r="Q35" s="380"/>
    </row>
    <row r="36" spans="1:17" ht="11.25" customHeight="1" thickBot="1">
      <c r="A36" s="184"/>
      <c r="B36" s="230"/>
      <c r="C36" s="178"/>
      <c r="D36" s="178"/>
      <c r="E36" s="178"/>
      <c r="F36" s="178"/>
      <c r="G36" s="178"/>
      <c r="H36" s="178"/>
      <c r="I36" s="178"/>
      <c r="J36" s="179"/>
      <c r="K36" s="178"/>
      <c r="L36" s="178"/>
      <c r="M36" s="178"/>
      <c r="N36" s="178"/>
      <c r="O36" s="178"/>
      <c r="P36" s="178"/>
      <c r="Q36" s="179"/>
    </row>
    <row r="37" spans="1:17" ht="12.75" customHeight="1">
      <c r="A37" s="391" t="s">
        <v>9</v>
      </c>
      <c r="B37" s="387" t="s">
        <v>8</v>
      </c>
      <c r="C37" s="404" t="s">
        <v>39</v>
      </c>
      <c r="D37" s="375" t="s">
        <v>1</v>
      </c>
      <c r="E37" s="375"/>
      <c r="F37" s="375"/>
      <c r="G37" s="375"/>
      <c r="H37" s="375"/>
      <c r="I37" s="375"/>
      <c r="J37" s="375"/>
      <c r="K37" s="375" t="s">
        <v>2</v>
      </c>
      <c r="L37" s="375"/>
      <c r="M37" s="375"/>
      <c r="N37" s="375"/>
      <c r="O37" s="375"/>
      <c r="P37" s="375"/>
      <c r="Q37" s="376"/>
    </row>
    <row r="38" spans="1:17" ht="12.75" customHeight="1">
      <c r="A38" s="392"/>
      <c r="B38" s="388"/>
      <c r="C38" s="377"/>
      <c r="D38" s="377" t="s">
        <v>3</v>
      </c>
      <c r="E38" s="377" t="s">
        <v>4</v>
      </c>
      <c r="F38" s="377" t="s">
        <v>5</v>
      </c>
      <c r="G38" s="377" t="s">
        <v>6</v>
      </c>
      <c r="H38" s="377" t="s">
        <v>274</v>
      </c>
      <c r="I38" s="373" t="s">
        <v>275</v>
      </c>
      <c r="J38" s="373" t="s">
        <v>11</v>
      </c>
      <c r="K38" s="377" t="s">
        <v>3</v>
      </c>
      <c r="L38" s="377" t="s">
        <v>4</v>
      </c>
      <c r="M38" s="377" t="s">
        <v>5</v>
      </c>
      <c r="N38" s="377" t="s">
        <v>6</v>
      </c>
      <c r="O38" s="377" t="s">
        <v>274</v>
      </c>
      <c r="P38" s="373" t="s">
        <v>275</v>
      </c>
      <c r="Q38" s="372" t="s">
        <v>11</v>
      </c>
    </row>
    <row r="39" spans="1:17" ht="12.75">
      <c r="A39" s="392"/>
      <c r="B39" s="388"/>
      <c r="C39" s="377"/>
      <c r="D39" s="377"/>
      <c r="E39" s="377"/>
      <c r="F39" s="377"/>
      <c r="G39" s="377"/>
      <c r="H39" s="377"/>
      <c r="I39" s="373"/>
      <c r="J39" s="373"/>
      <c r="K39" s="377"/>
      <c r="L39" s="377"/>
      <c r="M39" s="377"/>
      <c r="N39" s="377"/>
      <c r="O39" s="377"/>
      <c r="P39" s="373"/>
      <c r="Q39" s="372"/>
    </row>
    <row r="40" spans="1:17" s="171" customFormat="1" ht="18">
      <c r="A40" s="32">
        <v>19</v>
      </c>
      <c r="B40" s="233" t="s">
        <v>126</v>
      </c>
      <c r="C40" s="51" t="s">
        <v>127</v>
      </c>
      <c r="D40" s="170">
        <v>2</v>
      </c>
      <c r="E40" s="170">
        <v>2</v>
      </c>
      <c r="F40" s="170"/>
      <c r="G40" s="170"/>
      <c r="H40" s="170">
        <f>25*J40-14*SUM(D40:G40)-2</f>
        <v>67</v>
      </c>
      <c r="I40" s="170" t="s">
        <v>3</v>
      </c>
      <c r="J40" s="170">
        <v>5</v>
      </c>
      <c r="K40" s="37"/>
      <c r="L40" s="37"/>
      <c r="M40" s="37"/>
      <c r="N40" s="37"/>
      <c r="O40" s="170"/>
      <c r="P40" s="51"/>
      <c r="Q40" s="90"/>
    </row>
    <row r="41" spans="1:17" s="171" customFormat="1" ht="12.75">
      <c r="A41" s="32">
        <v>20</v>
      </c>
      <c r="B41" s="194" t="s">
        <v>187</v>
      </c>
      <c r="C41" s="51" t="s">
        <v>91</v>
      </c>
      <c r="D41" s="145"/>
      <c r="E41" s="145">
        <v>1</v>
      </c>
      <c r="F41" s="145"/>
      <c r="G41" s="145"/>
      <c r="H41" s="170">
        <f>25*J41-14*SUM(D41:G41)-2</f>
        <v>9</v>
      </c>
      <c r="I41" s="170" t="s">
        <v>3</v>
      </c>
      <c r="J41" s="170">
        <v>1</v>
      </c>
      <c r="K41" s="145"/>
      <c r="L41" s="145"/>
      <c r="M41" s="145"/>
      <c r="N41" s="145"/>
      <c r="O41" s="170"/>
      <c r="P41" s="170"/>
      <c r="Q41" s="174"/>
    </row>
    <row r="42" spans="1:17" s="168" customFormat="1" ht="11.25">
      <c r="A42" s="32">
        <v>21</v>
      </c>
      <c r="B42" s="194" t="s">
        <v>188</v>
      </c>
      <c r="C42" s="51" t="s">
        <v>129</v>
      </c>
      <c r="D42" s="145"/>
      <c r="E42" s="145">
        <v>1</v>
      </c>
      <c r="F42" s="145"/>
      <c r="G42" s="145"/>
      <c r="H42" s="170">
        <f>25*J42-14*SUM(D42:G42)-2</f>
        <v>9</v>
      </c>
      <c r="I42" s="170" t="s">
        <v>3</v>
      </c>
      <c r="J42" s="170">
        <v>1</v>
      </c>
      <c r="K42" s="145"/>
      <c r="L42" s="145"/>
      <c r="M42" s="145"/>
      <c r="N42" s="145"/>
      <c r="O42" s="170"/>
      <c r="P42" s="170"/>
      <c r="Q42" s="174"/>
    </row>
    <row r="43" spans="1:17" s="168" customFormat="1" ht="11.25">
      <c r="A43" s="32">
        <v>22</v>
      </c>
      <c r="B43" s="194" t="s">
        <v>189</v>
      </c>
      <c r="C43" s="51" t="s">
        <v>397</v>
      </c>
      <c r="D43" s="170"/>
      <c r="E43" s="170">
        <v>1</v>
      </c>
      <c r="F43" s="170"/>
      <c r="G43" s="170"/>
      <c r="H43" s="170">
        <f>25*J43-14*SUM(D43:G43)-2</f>
        <v>9</v>
      </c>
      <c r="I43" s="170" t="s">
        <v>3</v>
      </c>
      <c r="J43" s="170">
        <v>1</v>
      </c>
      <c r="K43" s="170"/>
      <c r="L43" s="170"/>
      <c r="M43" s="170"/>
      <c r="N43" s="170"/>
      <c r="O43" s="170"/>
      <c r="P43" s="170"/>
      <c r="Q43" s="174"/>
    </row>
    <row r="44" spans="1:17" s="168" customFormat="1" ht="17.25" customHeight="1">
      <c r="A44" s="32">
        <v>23</v>
      </c>
      <c r="B44" s="233" t="s">
        <v>193</v>
      </c>
      <c r="C44" s="51" t="s">
        <v>128</v>
      </c>
      <c r="D44" s="170"/>
      <c r="E44" s="170"/>
      <c r="F44" s="170"/>
      <c r="G44" s="170"/>
      <c r="H44" s="170"/>
      <c r="I44" s="170"/>
      <c r="J44" s="170"/>
      <c r="K44" s="37">
        <v>2</v>
      </c>
      <c r="L44" s="37">
        <v>2</v>
      </c>
      <c r="M44" s="37"/>
      <c r="N44" s="37"/>
      <c r="O44" s="170">
        <f>25*Q44-14*SUM(K44:N44)-2</f>
        <v>67</v>
      </c>
      <c r="P44" s="51" t="s">
        <v>3</v>
      </c>
      <c r="Q44" s="90">
        <v>5</v>
      </c>
    </row>
    <row r="45" spans="1:17" s="168" customFormat="1" ht="11.25">
      <c r="A45" s="32">
        <v>24</v>
      </c>
      <c r="B45" s="194" t="s">
        <v>190</v>
      </c>
      <c r="C45" s="51" t="s">
        <v>300</v>
      </c>
      <c r="D45" s="145"/>
      <c r="E45" s="145"/>
      <c r="F45" s="145"/>
      <c r="G45" s="145"/>
      <c r="H45" s="170"/>
      <c r="I45" s="170"/>
      <c r="J45" s="170"/>
      <c r="K45" s="145"/>
      <c r="L45" s="145">
        <v>2</v>
      </c>
      <c r="M45" s="145"/>
      <c r="N45" s="145"/>
      <c r="O45" s="170">
        <f>25*Q45-14*SUM(K45:N45)-2</f>
        <v>20</v>
      </c>
      <c r="P45" s="170" t="s">
        <v>3</v>
      </c>
      <c r="Q45" s="174">
        <v>2</v>
      </c>
    </row>
    <row r="46" spans="1:17" s="168" customFormat="1" ht="11.25">
      <c r="A46" s="32">
        <v>25</v>
      </c>
      <c r="B46" s="194" t="s">
        <v>191</v>
      </c>
      <c r="C46" s="51" t="s">
        <v>301</v>
      </c>
      <c r="D46" s="145"/>
      <c r="E46" s="145"/>
      <c r="F46" s="145"/>
      <c r="G46" s="145"/>
      <c r="H46" s="170"/>
      <c r="I46" s="170"/>
      <c r="J46" s="170"/>
      <c r="K46" s="145"/>
      <c r="L46" s="145">
        <v>1</v>
      </c>
      <c r="M46" s="145"/>
      <c r="N46" s="145"/>
      <c r="O46" s="170">
        <f>25*Q46-14*SUM(K46:N46)-2</f>
        <v>9</v>
      </c>
      <c r="P46" s="170" t="s">
        <v>3</v>
      </c>
      <c r="Q46" s="174">
        <v>1</v>
      </c>
    </row>
    <row r="47" spans="1:17" s="168" customFormat="1" ht="11.25">
      <c r="A47" s="32">
        <v>26</v>
      </c>
      <c r="B47" s="194" t="s">
        <v>192</v>
      </c>
      <c r="C47" s="51" t="s">
        <v>398</v>
      </c>
      <c r="D47" s="170"/>
      <c r="E47" s="170"/>
      <c r="F47" s="170"/>
      <c r="G47" s="170"/>
      <c r="H47" s="170"/>
      <c r="I47" s="170"/>
      <c r="J47" s="170"/>
      <c r="K47" s="170"/>
      <c r="L47" s="170">
        <v>1</v>
      </c>
      <c r="M47" s="170"/>
      <c r="N47" s="170"/>
      <c r="O47" s="170">
        <f>25*Q47-14*SUM(K47:N47)-2</f>
        <v>9</v>
      </c>
      <c r="P47" s="170" t="s">
        <v>3</v>
      </c>
      <c r="Q47" s="174">
        <v>1</v>
      </c>
    </row>
    <row r="48" spans="1:17" ht="12.75">
      <c r="A48" s="389" t="s">
        <v>13</v>
      </c>
      <c r="B48" s="382"/>
      <c r="C48" s="382"/>
      <c r="D48" s="145">
        <f>SUM(D40:D46)</f>
        <v>2</v>
      </c>
      <c r="E48" s="145">
        <f>SUM(E40:E46)</f>
        <v>5</v>
      </c>
      <c r="F48" s="145"/>
      <c r="G48" s="145"/>
      <c r="H48" s="382">
        <f>SUM(H40:H46)</f>
        <v>94</v>
      </c>
      <c r="I48" s="382" t="s">
        <v>14</v>
      </c>
      <c r="J48" s="382">
        <v>8</v>
      </c>
      <c r="K48" s="145">
        <v>2</v>
      </c>
      <c r="L48" s="145">
        <v>6</v>
      </c>
      <c r="M48" s="145"/>
      <c r="N48" s="145"/>
      <c r="O48" s="382">
        <f>SUM(O44:O47)</f>
        <v>105</v>
      </c>
      <c r="P48" s="382" t="s">
        <v>14</v>
      </c>
      <c r="Q48" s="405">
        <v>9</v>
      </c>
    </row>
    <row r="49" spans="1:17" ht="13.5" thickBot="1">
      <c r="A49" s="386"/>
      <c r="B49" s="383"/>
      <c r="C49" s="383"/>
      <c r="D49" s="383">
        <v>7</v>
      </c>
      <c r="E49" s="383"/>
      <c r="F49" s="383"/>
      <c r="G49" s="383"/>
      <c r="H49" s="383"/>
      <c r="I49" s="383"/>
      <c r="J49" s="383"/>
      <c r="K49" s="383">
        <v>8</v>
      </c>
      <c r="L49" s="383"/>
      <c r="M49" s="383"/>
      <c r="N49" s="383"/>
      <c r="O49" s="383"/>
      <c r="P49" s="383"/>
      <c r="Q49" s="406"/>
    </row>
    <row r="50" spans="1:17" ht="15" customHeight="1">
      <c r="A50" s="178"/>
      <c r="B50" s="232" t="s">
        <v>288</v>
      </c>
      <c r="C50" s="408" t="s">
        <v>277</v>
      </c>
      <c r="D50" s="408"/>
      <c r="E50" s="408"/>
      <c r="F50" s="408"/>
      <c r="G50" s="408"/>
      <c r="H50" s="408"/>
      <c r="I50" s="408"/>
      <c r="J50" s="178"/>
      <c r="K50" s="177"/>
      <c r="L50" s="177"/>
      <c r="M50" s="177"/>
      <c r="N50" s="177"/>
      <c r="O50" s="177"/>
      <c r="P50" s="177"/>
      <c r="Q50" s="219"/>
    </row>
    <row r="51" spans="1:17" s="168" customFormat="1" ht="12.75" customHeight="1">
      <c r="A51" s="224"/>
      <c r="K51" s="129"/>
      <c r="L51" s="129"/>
      <c r="M51" s="129"/>
      <c r="N51" s="129"/>
      <c r="O51" s="129"/>
      <c r="P51" s="129"/>
      <c r="Q51" s="224"/>
    </row>
    <row r="52" spans="1:17" s="168" customFormat="1" ht="13.5" customHeight="1">
      <c r="A52" s="407" t="s">
        <v>401</v>
      </c>
      <c r="B52" s="407"/>
      <c r="C52" s="407"/>
      <c r="D52" s="407"/>
      <c r="E52" s="407"/>
      <c r="F52" s="407"/>
      <c r="G52" s="407"/>
      <c r="H52" s="407"/>
      <c r="I52" s="407"/>
      <c r="J52" s="407"/>
      <c r="K52" s="407"/>
      <c r="L52" s="407"/>
      <c r="M52" s="407"/>
      <c r="N52" s="407"/>
      <c r="O52" s="407"/>
      <c r="P52" s="407"/>
      <c r="Q52" s="234"/>
    </row>
    <row r="53" spans="1:17" s="168" customFormat="1" ht="12.75">
      <c r="A53" s="221" t="s">
        <v>299</v>
      </c>
      <c r="B53" s="221"/>
      <c r="D53" s="129"/>
      <c r="E53" s="129"/>
      <c r="F53" s="129"/>
      <c r="G53" s="129"/>
      <c r="H53" s="129"/>
      <c r="I53" s="129"/>
      <c r="K53" s="129"/>
      <c r="L53" s="129"/>
      <c r="M53" s="129"/>
      <c r="N53" s="129"/>
      <c r="O53" s="129"/>
      <c r="P53" s="129"/>
      <c r="Q53" s="224"/>
    </row>
    <row r="54" spans="1:17" s="168" customFormat="1" ht="12.75">
      <c r="A54" s="224"/>
      <c r="B54" s="221"/>
      <c r="D54" s="129"/>
      <c r="E54" s="129"/>
      <c r="F54" s="129"/>
      <c r="G54" s="129"/>
      <c r="H54" s="129"/>
      <c r="I54" s="129"/>
      <c r="K54" s="129"/>
      <c r="L54" s="129"/>
      <c r="M54" s="129"/>
      <c r="N54" s="129"/>
      <c r="O54" s="129"/>
      <c r="P54" s="129"/>
      <c r="Q54" s="224"/>
    </row>
    <row r="55" spans="1:12" s="168" customFormat="1" ht="12.75">
      <c r="A55" s="224"/>
      <c r="B55" s="190" t="s">
        <v>399</v>
      </c>
      <c r="C55" s="396" t="s">
        <v>102</v>
      </c>
      <c r="D55" s="396"/>
      <c r="E55" s="396"/>
      <c r="F55" s="396"/>
      <c r="G55" s="396"/>
      <c r="H55" s="396"/>
      <c r="I55" s="396"/>
      <c r="L55" s="187" t="s">
        <v>103</v>
      </c>
    </row>
    <row r="56" spans="1:18" s="168" customFormat="1" ht="12.75">
      <c r="A56" s="224"/>
      <c r="B56" s="235" t="s">
        <v>400</v>
      </c>
      <c r="C56" s="395" t="s">
        <v>233</v>
      </c>
      <c r="D56" s="395"/>
      <c r="E56" s="395"/>
      <c r="F56" s="395"/>
      <c r="G56" s="395"/>
      <c r="H56" s="395"/>
      <c r="I56" s="395"/>
      <c r="J56" s="395"/>
      <c r="K56" s="189" t="s">
        <v>104</v>
      </c>
      <c r="L56" s="189"/>
      <c r="M56" s="189"/>
      <c r="N56" s="189"/>
      <c r="O56" s="189"/>
      <c r="P56" s="189"/>
      <c r="Q56" s="189"/>
      <c r="R56" s="189"/>
    </row>
    <row r="57" spans="2:18" ht="12.75">
      <c r="B57" s="236"/>
      <c r="C57" s="237"/>
      <c r="D57" s="176"/>
      <c r="E57" s="189"/>
      <c r="F57" s="189"/>
      <c r="G57" s="189"/>
      <c r="H57" s="237"/>
      <c r="I57" s="189"/>
      <c r="J57" s="189"/>
      <c r="K57" s="189"/>
      <c r="L57" s="189"/>
      <c r="M57" s="189"/>
      <c r="N57" s="189"/>
      <c r="O57" s="189"/>
      <c r="P57" s="189"/>
      <c r="Q57" s="237"/>
      <c r="R57" s="189"/>
    </row>
    <row r="58" spans="2:18" ht="12.75" customHeight="1">
      <c r="B58" s="236"/>
      <c r="C58" s="390" t="s">
        <v>361</v>
      </c>
      <c r="D58" s="390"/>
      <c r="E58" s="390"/>
      <c r="F58" s="390"/>
      <c r="G58" s="390"/>
      <c r="H58" s="390"/>
      <c r="I58" s="390"/>
      <c r="J58" s="390"/>
      <c r="K58" s="390"/>
      <c r="L58" s="191"/>
      <c r="M58" s="191"/>
      <c r="N58" s="191"/>
      <c r="O58" s="191"/>
      <c r="P58" s="191"/>
      <c r="Q58" s="191"/>
      <c r="R58" s="191"/>
    </row>
    <row r="59" spans="3:11" ht="12.75">
      <c r="C59" s="403" t="s">
        <v>325</v>
      </c>
      <c r="D59" s="403"/>
      <c r="E59" s="403"/>
      <c r="F59" s="403"/>
      <c r="G59" s="403"/>
      <c r="H59" s="403"/>
      <c r="I59" s="403"/>
      <c r="J59" s="403"/>
      <c r="K59" s="403"/>
    </row>
  </sheetData>
  <sheetProtection/>
  <mergeCells count="77">
    <mergeCell ref="A52:P52"/>
    <mergeCell ref="C50:I50"/>
    <mergeCell ref="D32:G32"/>
    <mergeCell ref="H31:H32"/>
    <mergeCell ref="D35:G35"/>
    <mergeCell ref="F38:F39"/>
    <mergeCell ref="E38:E39"/>
    <mergeCell ref="B37:B39"/>
    <mergeCell ref="J48:J49"/>
    <mergeCell ref="J34:J35"/>
    <mergeCell ref="Q48:Q49"/>
    <mergeCell ref="I48:I49"/>
    <mergeCell ref="I38:I39"/>
    <mergeCell ref="H34:H35"/>
    <mergeCell ref="P34:P35"/>
    <mergeCell ref="M38:M39"/>
    <mergeCell ref="O48:O49"/>
    <mergeCell ref="P48:P49"/>
    <mergeCell ref="K49:N49"/>
    <mergeCell ref="I34:I35"/>
    <mergeCell ref="A10:A12"/>
    <mergeCell ref="C10:C12"/>
    <mergeCell ref="D11:D12"/>
    <mergeCell ref="G11:G12"/>
    <mergeCell ref="H11:H12"/>
    <mergeCell ref="D10:J10"/>
    <mergeCell ref="I11:I12"/>
    <mergeCell ref="C59:K59"/>
    <mergeCell ref="N38:N39"/>
    <mergeCell ref="A48:C48"/>
    <mergeCell ref="A49:C49"/>
    <mergeCell ref="D38:D39"/>
    <mergeCell ref="C37:C39"/>
    <mergeCell ref="G38:G39"/>
    <mergeCell ref="H38:H39"/>
    <mergeCell ref="K38:K39"/>
    <mergeCell ref="J38:J39"/>
    <mergeCell ref="A1:L1"/>
    <mergeCell ref="A2:L2"/>
    <mergeCell ref="A3:Q3"/>
    <mergeCell ref="A6:D6"/>
    <mergeCell ref="A9:P9"/>
    <mergeCell ref="L38:L39"/>
    <mergeCell ref="D37:J37"/>
    <mergeCell ref="J11:J12"/>
    <mergeCell ref="E11:E12"/>
    <mergeCell ref="K11:K12"/>
    <mergeCell ref="C58:K58"/>
    <mergeCell ref="A37:A39"/>
    <mergeCell ref="K10:Q10"/>
    <mergeCell ref="Q31:Q32"/>
    <mergeCell ref="P31:P32"/>
    <mergeCell ref="D49:G49"/>
    <mergeCell ref="H48:H49"/>
    <mergeCell ref="C56:J56"/>
    <mergeCell ref="C55:I55"/>
    <mergeCell ref="O11:O12"/>
    <mergeCell ref="O31:O32"/>
    <mergeCell ref="J31:J32"/>
    <mergeCell ref="I31:I32"/>
    <mergeCell ref="A32:C32"/>
    <mergeCell ref="B10:B12"/>
    <mergeCell ref="A31:C31"/>
    <mergeCell ref="L11:L12"/>
    <mergeCell ref="N11:N12"/>
    <mergeCell ref="M11:M12"/>
    <mergeCell ref="F11:F12"/>
    <mergeCell ref="Q38:Q39"/>
    <mergeCell ref="P11:P12"/>
    <mergeCell ref="K35:N35"/>
    <mergeCell ref="K37:Q37"/>
    <mergeCell ref="P38:P39"/>
    <mergeCell ref="O38:O39"/>
    <mergeCell ref="O34:O35"/>
    <mergeCell ref="Q34:Q35"/>
    <mergeCell ref="Q11:Q12"/>
    <mergeCell ref="K32:N32"/>
  </mergeCells>
  <printOptions/>
  <pageMargins left="0.5511811023622047" right="0.2755905511811024" top="0.31496062992125984" bottom="0.6692913385826772"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X61"/>
  <sheetViews>
    <sheetView zoomScale="130" zoomScaleNormal="130" zoomScalePageLayoutView="0" workbookViewId="0" topLeftCell="A1">
      <selection activeCell="B23" sqref="B23:Q26"/>
    </sheetView>
  </sheetViews>
  <sheetFormatPr defaultColWidth="9.140625" defaultRowHeight="12.75"/>
  <cols>
    <col min="1" max="1" width="3.28125" style="171" customWidth="1"/>
    <col min="2" max="2" width="35.421875" style="171" customWidth="1"/>
    <col min="3" max="3" width="9.8515625" style="171" customWidth="1"/>
    <col min="4" max="4" width="2.7109375" style="171" customWidth="1"/>
    <col min="5" max="6" width="2.421875" style="171" customWidth="1"/>
    <col min="7" max="7" width="3.28125" style="171" customWidth="1"/>
    <col min="8" max="8" width="3.7109375" style="171" customWidth="1"/>
    <col min="9" max="9" width="6.57421875" style="171" customWidth="1"/>
    <col min="10" max="10" width="4.7109375" style="171" customWidth="1"/>
    <col min="11" max="11" width="2.7109375" style="171" customWidth="1"/>
    <col min="12" max="12" width="2.421875" style="171" customWidth="1"/>
    <col min="13" max="14" width="2.7109375" style="171" customWidth="1"/>
    <col min="15" max="15" width="3.421875" style="171" customWidth="1"/>
    <col min="16" max="16" width="6.00390625" style="171" customWidth="1"/>
    <col min="17" max="17" width="4.8515625" style="171" customWidth="1"/>
    <col min="18" max="16384" width="9.140625" style="171" customWidth="1"/>
  </cols>
  <sheetData>
    <row r="1" spans="1:24" ht="12.75">
      <c r="A1" s="397" t="s">
        <v>105</v>
      </c>
      <c r="B1" s="397"/>
      <c r="C1" s="397"/>
      <c r="D1" s="397"/>
      <c r="E1" s="397"/>
      <c r="F1" s="397"/>
      <c r="G1" s="397"/>
      <c r="H1" s="397"/>
      <c r="I1" s="397"/>
      <c r="J1" s="397"/>
      <c r="K1" s="397"/>
      <c r="L1" s="397"/>
      <c r="M1" s="161"/>
      <c r="N1" s="161"/>
      <c r="O1" s="161"/>
      <c r="P1" s="161"/>
      <c r="Q1" s="161"/>
      <c r="R1" s="205"/>
      <c r="S1" s="205"/>
      <c r="T1" s="205"/>
      <c r="U1" s="205"/>
      <c r="V1" s="205"/>
      <c r="W1" s="205"/>
      <c r="X1" s="205"/>
    </row>
    <row r="2" spans="1:24" ht="12.75">
      <c r="A2" s="397" t="s">
        <v>25</v>
      </c>
      <c r="B2" s="397"/>
      <c r="C2" s="397"/>
      <c r="D2" s="397"/>
      <c r="E2" s="397"/>
      <c r="F2" s="397"/>
      <c r="G2" s="397"/>
      <c r="H2" s="397"/>
      <c r="I2" s="397"/>
      <c r="J2" s="397"/>
      <c r="K2" s="397"/>
      <c r="L2" s="397"/>
      <c r="M2" s="161"/>
      <c r="N2" s="161"/>
      <c r="O2" s="161"/>
      <c r="P2" s="161"/>
      <c r="Q2" s="161"/>
      <c r="R2" s="164"/>
      <c r="S2" s="164"/>
      <c r="T2" s="164"/>
      <c r="U2" s="164"/>
      <c r="V2" s="164"/>
      <c r="W2" s="164"/>
      <c r="X2" s="164"/>
    </row>
    <row r="3" spans="1:24" ht="18">
      <c r="A3" s="399" t="s">
        <v>70</v>
      </c>
      <c r="B3" s="399"/>
      <c r="C3" s="399"/>
      <c r="D3" s="399"/>
      <c r="E3" s="399"/>
      <c r="F3" s="399"/>
      <c r="G3" s="399"/>
      <c r="H3" s="399"/>
      <c r="I3" s="399"/>
      <c r="J3" s="399"/>
      <c r="K3" s="399"/>
      <c r="L3" s="399"/>
      <c r="M3" s="399"/>
      <c r="N3" s="399"/>
      <c r="O3" s="399"/>
      <c r="P3" s="399"/>
      <c r="Q3" s="399"/>
      <c r="R3" s="165"/>
      <c r="S3" s="165"/>
      <c r="T3" s="165"/>
      <c r="U3" s="165"/>
      <c r="V3" s="165"/>
      <c r="W3" s="165"/>
      <c r="X3" s="165"/>
    </row>
    <row r="4" spans="1:17" ht="12.75">
      <c r="A4" s="400" t="s">
        <v>71</v>
      </c>
      <c r="B4" s="424"/>
      <c r="C4" s="424"/>
      <c r="D4" s="424"/>
      <c r="E4" s="424"/>
      <c r="F4" s="424"/>
      <c r="G4" s="424"/>
      <c r="H4" s="424"/>
      <c r="I4" s="424"/>
      <c r="J4" s="424"/>
      <c r="K4" s="424"/>
      <c r="L4" s="424"/>
      <c r="M4" s="424"/>
      <c r="N4" s="424"/>
      <c r="O4" s="424"/>
      <c r="P4" s="424"/>
      <c r="Q4" s="424"/>
    </row>
    <row r="5" spans="1:24" ht="12.75">
      <c r="A5" s="400" t="s">
        <v>73</v>
      </c>
      <c r="B5" s="400"/>
      <c r="C5" s="400"/>
      <c r="D5" s="400"/>
      <c r="E5" s="400"/>
      <c r="F5" s="400"/>
      <c r="G5" s="400"/>
      <c r="H5" s="400"/>
      <c r="I5" s="400"/>
      <c r="J5" s="400"/>
      <c r="K5" s="400"/>
      <c r="L5" s="400"/>
      <c r="M5" s="400"/>
      <c r="N5" s="400"/>
      <c r="O5" s="400"/>
      <c r="P5" s="400"/>
      <c r="Q5" s="400"/>
      <c r="R5" s="166"/>
      <c r="S5" s="166"/>
      <c r="T5" s="166"/>
      <c r="U5" s="166"/>
      <c r="V5" s="166"/>
      <c r="W5" s="166"/>
      <c r="X5" s="166"/>
    </row>
    <row r="6" spans="1:24" ht="12.75">
      <c r="A6" s="400" t="s">
        <v>220</v>
      </c>
      <c r="B6" s="400"/>
      <c r="C6" s="400"/>
      <c r="D6" s="400"/>
      <c r="E6" s="161"/>
      <c r="F6" s="161"/>
      <c r="G6" s="161"/>
      <c r="H6" s="161"/>
      <c r="I6" s="161"/>
      <c r="J6" s="161"/>
      <c r="K6" s="161"/>
      <c r="L6" s="161"/>
      <c r="M6" s="161"/>
      <c r="N6" s="161"/>
      <c r="O6" s="161"/>
      <c r="P6" s="161"/>
      <c r="Q6" s="161"/>
      <c r="R6" s="166"/>
      <c r="S6" s="166"/>
      <c r="T6" s="166"/>
      <c r="U6" s="166"/>
      <c r="V6" s="166"/>
      <c r="W6" s="166"/>
      <c r="X6" s="166"/>
    </row>
    <row r="7" spans="1:24" ht="12.75">
      <c r="A7" s="167" t="s">
        <v>72</v>
      </c>
      <c r="B7" s="167"/>
      <c r="C7" s="167"/>
      <c r="D7" s="167"/>
      <c r="E7" s="161"/>
      <c r="F7" s="161"/>
      <c r="G7" s="161"/>
      <c r="H7" s="161"/>
      <c r="I7" s="161"/>
      <c r="J7" s="161"/>
      <c r="K7" s="161"/>
      <c r="L7" s="161"/>
      <c r="M7" s="161"/>
      <c r="N7" s="161"/>
      <c r="O7" s="161"/>
      <c r="P7" s="161"/>
      <c r="Q7" s="161"/>
      <c r="R7" s="166"/>
      <c r="S7" s="166"/>
      <c r="T7" s="166"/>
      <c r="U7" s="166"/>
      <c r="V7" s="166"/>
      <c r="W7" s="166"/>
      <c r="X7" s="166"/>
    </row>
    <row r="8" spans="1:24" ht="12.75">
      <c r="A8" s="423" t="s">
        <v>373</v>
      </c>
      <c r="B8" s="424"/>
      <c r="C8" s="424"/>
      <c r="D8" s="424"/>
      <c r="E8" s="424"/>
      <c r="F8" s="424"/>
      <c r="G8" s="424"/>
      <c r="H8" s="424"/>
      <c r="I8" s="424"/>
      <c r="J8" s="424"/>
      <c r="K8" s="424"/>
      <c r="L8" s="424"/>
      <c r="M8" s="424"/>
      <c r="N8" s="424"/>
      <c r="O8" s="424"/>
      <c r="P8" s="424"/>
      <c r="Q8" s="424"/>
      <c r="R8" s="168"/>
      <c r="S8" s="168"/>
      <c r="T8" s="168"/>
      <c r="U8" s="168"/>
      <c r="V8" s="168"/>
      <c r="W8" s="168"/>
      <c r="X8" s="168"/>
    </row>
    <row r="9" spans="1:17" ht="18.75" thickBot="1">
      <c r="A9" s="207" t="s">
        <v>15</v>
      </c>
      <c r="B9" s="208"/>
      <c r="C9" s="208"/>
      <c r="D9" s="208"/>
      <c r="E9" s="208"/>
      <c r="F9" s="208"/>
      <c r="G9" s="208"/>
      <c r="H9" s="208"/>
      <c r="I9" s="208"/>
      <c r="J9" s="208"/>
      <c r="K9" s="208"/>
      <c r="L9" s="208"/>
      <c r="M9" s="208"/>
      <c r="N9" s="208"/>
      <c r="O9" s="208"/>
      <c r="P9" s="208"/>
      <c r="Q9" s="208"/>
    </row>
    <row r="10" spans="1:17" ht="12.75">
      <c r="A10" s="391" t="s">
        <v>9</v>
      </c>
      <c r="B10" s="375" t="s">
        <v>0</v>
      </c>
      <c r="C10" s="428" t="s">
        <v>39</v>
      </c>
      <c r="D10" s="375" t="s">
        <v>182</v>
      </c>
      <c r="E10" s="375"/>
      <c r="F10" s="375"/>
      <c r="G10" s="375"/>
      <c r="H10" s="375"/>
      <c r="I10" s="375"/>
      <c r="J10" s="375"/>
      <c r="K10" s="375" t="s">
        <v>183</v>
      </c>
      <c r="L10" s="375"/>
      <c r="M10" s="375"/>
      <c r="N10" s="375"/>
      <c r="O10" s="375"/>
      <c r="P10" s="375"/>
      <c r="Q10" s="376"/>
    </row>
    <row r="11" spans="1:17" ht="12.75" customHeight="1">
      <c r="A11" s="392"/>
      <c r="B11" s="427"/>
      <c r="C11" s="429"/>
      <c r="D11" s="377" t="s">
        <v>3</v>
      </c>
      <c r="E11" s="377" t="s">
        <v>4</v>
      </c>
      <c r="F11" s="377" t="s">
        <v>5</v>
      </c>
      <c r="G11" s="377" t="s">
        <v>6</v>
      </c>
      <c r="H11" s="377" t="s">
        <v>274</v>
      </c>
      <c r="I11" s="373" t="s">
        <v>275</v>
      </c>
      <c r="J11" s="402" t="s">
        <v>11</v>
      </c>
      <c r="K11" s="377" t="s">
        <v>3</v>
      </c>
      <c r="L11" s="377" t="s">
        <v>4</v>
      </c>
      <c r="M11" s="377" t="s">
        <v>5</v>
      </c>
      <c r="N11" s="377" t="s">
        <v>6</v>
      </c>
      <c r="O11" s="377" t="s">
        <v>274</v>
      </c>
      <c r="P11" s="373" t="s">
        <v>275</v>
      </c>
      <c r="Q11" s="381" t="s">
        <v>11</v>
      </c>
    </row>
    <row r="12" spans="1:17" ht="9" customHeight="1">
      <c r="A12" s="392"/>
      <c r="B12" s="427"/>
      <c r="C12" s="429"/>
      <c r="D12" s="377"/>
      <c r="E12" s="377"/>
      <c r="F12" s="377"/>
      <c r="G12" s="377"/>
      <c r="H12" s="377"/>
      <c r="I12" s="373"/>
      <c r="J12" s="402"/>
      <c r="K12" s="377"/>
      <c r="L12" s="377"/>
      <c r="M12" s="377"/>
      <c r="N12" s="377"/>
      <c r="O12" s="377"/>
      <c r="P12" s="373"/>
      <c r="Q12" s="381"/>
    </row>
    <row r="13" spans="1:17" ht="12.75">
      <c r="A13" s="143">
        <v>1</v>
      </c>
      <c r="B13" s="144" t="s">
        <v>328</v>
      </c>
      <c r="C13" s="55" t="s">
        <v>92</v>
      </c>
      <c r="D13" s="202">
        <v>2</v>
      </c>
      <c r="E13" s="202"/>
      <c r="F13" s="202">
        <v>2</v>
      </c>
      <c r="G13" s="202"/>
      <c r="H13" s="170">
        <f>25*J13-14*SUM(D13:G13)-2</f>
        <v>42</v>
      </c>
      <c r="I13" s="202" t="s">
        <v>7</v>
      </c>
      <c r="J13" s="202">
        <v>4</v>
      </c>
      <c r="K13" s="203"/>
      <c r="L13" s="203"/>
      <c r="M13" s="203"/>
      <c r="N13" s="203"/>
      <c r="O13" s="203"/>
      <c r="P13" s="203"/>
      <c r="Q13" s="204"/>
    </row>
    <row r="14" spans="1:18" ht="12.75">
      <c r="A14" s="143">
        <v>2</v>
      </c>
      <c r="B14" s="144" t="s">
        <v>16</v>
      </c>
      <c r="C14" s="55" t="s">
        <v>307</v>
      </c>
      <c r="D14" s="202">
        <v>2</v>
      </c>
      <c r="E14" s="202"/>
      <c r="F14" s="202">
        <v>2</v>
      </c>
      <c r="G14" s="202"/>
      <c r="H14" s="170">
        <f aca="true" t="shared" si="0" ref="H14:H20">25*J14-14*SUM(D14:G14)-2</f>
        <v>67</v>
      </c>
      <c r="I14" s="202" t="s">
        <v>7</v>
      </c>
      <c r="J14" s="202">
        <v>5</v>
      </c>
      <c r="K14" s="202"/>
      <c r="L14" s="202"/>
      <c r="M14" s="202"/>
      <c r="N14" s="202"/>
      <c r="O14" s="202"/>
      <c r="P14" s="202"/>
      <c r="Q14" s="209"/>
      <c r="R14" s="168"/>
    </row>
    <row r="15" spans="1:20" ht="12.75" customHeight="1">
      <c r="A15" s="143">
        <v>3</v>
      </c>
      <c r="B15" s="146" t="s">
        <v>308</v>
      </c>
      <c r="C15" s="55" t="s">
        <v>93</v>
      </c>
      <c r="D15" s="202">
        <v>3</v>
      </c>
      <c r="E15" s="202"/>
      <c r="F15" s="202">
        <v>3</v>
      </c>
      <c r="G15" s="202"/>
      <c r="H15" s="170">
        <f t="shared" si="0"/>
        <v>39</v>
      </c>
      <c r="I15" s="202" t="s">
        <v>7</v>
      </c>
      <c r="J15" s="202">
        <v>5</v>
      </c>
      <c r="K15" s="203"/>
      <c r="L15" s="203"/>
      <c r="M15" s="203"/>
      <c r="N15" s="203"/>
      <c r="O15" s="203"/>
      <c r="P15" s="203"/>
      <c r="Q15" s="204"/>
      <c r="R15" s="168"/>
      <c r="T15" s="210"/>
    </row>
    <row r="16" spans="1:17" ht="12.75">
      <c r="A16" s="143">
        <v>4</v>
      </c>
      <c r="B16" s="144" t="s">
        <v>367</v>
      </c>
      <c r="C16" s="55" t="s">
        <v>94</v>
      </c>
      <c r="D16" s="170">
        <v>2</v>
      </c>
      <c r="E16" s="170"/>
      <c r="F16" s="170">
        <v>2</v>
      </c>
      <c r="G16" s="170"/>
      <c r="H16" s="170">
        <f t="shared" si="0"/>
        <v>67</v>
      </c>
      <c r="I16" s="170" t="s">
        <v>7</v>
      </c>
      <c r="J16" s="170">
        <v>5</v>
      </c>
      <c r="K16" s="203"/>
      <c r="L16" s="203"/>
      <c r="M16" s="203"/>
      <c r="N16" s="203"/>
      <c r="O16" s="203"/>
      <c r="P16" s="203"/>
      <c r="Q16" s="204"/>
    </row>
    <row r="17" spans="1:17" ht="12.75">
      <c r="A17" s="143">
        <v>5</v>
      </c>
      <c r="B17" s="144" t="s">
        <v>18</v>
      </c>
      <c r="C17" s="55" t="s">
        <v>184</v>
      </c>
      <c r="D17" s="145">
        <v>2</v>
      </c>
      <c r="E17" s="250">
        <v>1</v>
      </c>
      <c r="F17" s="145"/>
      <c r="G17" s="145"/>
      <c r="H17" s="170">
        <f t="shared" si="0"/>
        <v>56</v>
      </c>
      <c r="I17" s="145" t="s">
        <v>3</v>
      </c>
      <c r="J17" s="145">
        <v>4</v>
      </c>
      <c r="K17" s="145"/>
      <c r="L17" s="145"/>
      <c r="M17" s="145"/>
      <c r="N17" s="145"/>
      <c r="O17" s="145"/>
      <c r="P17" s="145"/>
      <c r="Q17" s="157"/>
    </row>
    <row r="18" spans="1:17" ht="12.75">
      <c r="A18" s="143">
        <v>6</v>
      </c>
      <c r="B18" s="144" t="s">
        <v>95</v>
      </c>
      <c r="C18" s="37" t="s">
        <v>125</v>
      </c>
      <c r="D18" s="170"/>
      <c r="E18" s="170">
        <v>1</v>
      </c>
      <c r="F18" s="170"/>
      <c r="G18" s="170"/>
      <c r="H18" s="170">
        <f t="shared" si="0"/>
        <v>59</v>
      </c>
      <c r="I18" s="170" t="s">
        <v>3</v>
      </c>
      <c r="J18" s="170">
        <v>3</v>
      </c>
      <c r="K18" s="203"/>
      <c r="L18" s="203"/>
      <c r="M18" s="203"/>
      <c r="N18" s="203"/>
      <c r="O18" s="203"/>
      <c r="P18" s="203"/>
      <c r="Q18" s="204"/>
    </row>
    <row r="19" spans="1:17" ht="12.75">
      <c r="A19" s="143">
        <v>7</v>
      </c>
      <c r="B19" s="144" t="s">
        <v>329</v>
      </c>
      <c r="C19" s="37" t="s">
        <v>185</v>
      </c>
      <c r="D19" s="145"/>
      <c r="E19" s="145">
        <v>1</v>
      </c>
      <c r="F19" s="145"/>
      <c r="G19" s="145"/>
      <c r="H19" s="170"/>
      <c r="I19" s="195" t="s">
        <v>294</v>
      </c>
      <c r="J19" s="195" t="s">
        <v>22</v>
      </c>
      <c r="K19" s="145"/>
      <c r="L19" s="145"/>
      <c r="M19" s="145"/>
      <c r="N19" s="145"/>
      <c r="O19" s="145"/>
      <c r="P19" s="170"/>
      <c r="Q19" s="174"/>
    </row>
    <row r="20" spans="1:18" ht="22.5">
      <c r="A20" s="143">
        <v>8</v>
      </c>
      <c r="B20" s="105" t="s">
        <v>309</v>
      </c>
      <c r="C20" s="37" t="s">
        <v>272</v>
      </c>
      <c r="D20" s="145">
        <v>2</v>
      </c>
      <c r="E20" s="145">
        <v>1</v>
      </c>
      <c r="F20" s="145"/>
      <c r="G20" s="145"/>
      <c r="H20" s="170">
        <f t="shared" si="0"/>
        <v>56</v>
      </c>
      <c r="I20" s="170" t="s">
        <v>3</v>
      </c>
      <c r="J20" s="170">
        <v>4</v>
      </c>
      <c r="K20" s="145"/>
      <c r="L20" s="145"/>
      <c r="M20" s="145"/>
      <c r="N20" s="145"/>
      <c r="O20" s="145"/>
      <c r="P20" s="170"/>
      <c r="Q20" s="174"/>
      <c r="R20" s="168"/>
    </row>
    <row r="21" spans="1:17" ht="12.75">
      <c r="A21" s="143">
        <v>9</v>
      </c>
      <c r="B21" s="144" t="s">
        <v>234</v>
      </c>
      <c r="C21" s="55" t="s">
        <v>235</v>
      </c>
      <c r="D21" s="170"/>
      <c r="E21" s="170"/>
      <c r="F21" s="170"/>
      <c r="G21" s="170"/>
      <c r="H21" s="170"/>
      <c r="I21" s="170"/>
      <c r="J21" s="170"/>
      <c r="K21" s="170">
        <v>2</v>
      </c>
      <c r="L21" s="170"/>
      <c r="M21" s="170">
        <v>1</v>
      </c>
      <c r="N21" s="170"/>
      <c r="O21" s="170">
        <f aca="true" t="shared" si="1" ref="O21:O26">25*Q21-14*SUM(K21:N21)-2</f>
        <v>56</v>
      </c>
      <c r="P21" s="170" t="s">
        <v>7</v>
      </c>
      <c r="Q21" s="174">
        <v>4</v>
      </c>
    </row>
    <row r="22" spans="1:18" ht="12.75">
      <c r="A22" s="143">
        <v>10</v>
      </c>
      <c r="B22" s="144" t="s">
        <v>310</v>
      </c>
      <c r="C22" s="55" t="s">
        <v>311</v>
      </c>
      <c r="D22" s="170"/>
      <c r="E22" s="170"/>
      <c r="F22" s="170"/>
      <c r="G22" s="170"/>
      <c r="H22" s="170"/>
      <c r="I22" s="170"/>
      <c r="J22" s="170"/>
      <c r="K22" s="170">
        <v>3</v>
      </c>
      <c r="L22" s="170"/>
      <c r="M22" s="170">
        <v>3</v>
      </c>
      <c r="N22" s="170"/>
      <c r="O22" s="170">
        <f t="shared" si="1"/>
        <v>39</v>
      </c>
      <c r="P22" s="170" t="s">
        <v>7</v>
      </c>
      <c r="Q22" s="174">
        <v>5</v>
      </c>
      <c r="R22" s="210"/>
    </row>
    <row r="23" spans="1:17" ht="12.75" customHeight="1">
      <c r="A23" s="143">
        <v>11</v>
      </c>
      <c r="B23" s="146" t="s">
        <v>330</v>
      </c>
      <c r="C23" s="37" t="s">
        <v>334</v>
      </c>
      <c r="D23" s="211"/>
      <c r="E23" s="211"/>
      <c r="F23" s="211"/>
      <c r="G23" s="211"/>
      <c r="H23" s="211"/>
      <c r="I23" s="211"/>
      <c r="J23" s="211"/>
      <c r="K23" s="145">
        <v>2</v>
      </c>
      <c r="L23" s="145"/>
      <c r="M23" s="145">
        <v>2</v>
      </c>
      <c r="N23" s="145"/>
      <c r="O23" s="170">
        <f t="shared" si="1"/>
        <v>42</v>
      </c>
      <c r="P23" s="145" t="s">
        <v>7</v>
      </c>
      <c r="Q23" s="157">
        <v>4</v>
      </c>
    </row>
    <row r="24" spans="1:17" ht="12.75">
      <c r="A24" s="143">
        <v>12</v>
      </c>
      <c r="B24" s="144" t="s">
        <v>314</v>
      </c>
      <c r="C24" s="55" t="s">
        <v>238</v>
      </c>
      <c r="D24" s="170"/>
      <c r="E24" s="170"/>
      <c r="F24" s="170"/>
      <c r="G24" s="170"/>
      <c r="H24" s="170"/>
      <c r="I24" s="170"/>
      <c r="J24" s="170"/>
      <c r="K24" s="170">
        <v>2</v>
      </c>
      <c r="L24" s="170"/>
      <c r="M24" s="170">
        <v>2</v>
      </c>
      <c r="N24" s="170"/>
      <c r="O24" s="170">
        <f t="shared" si="1"/>
        <v>42</v>
      </c>
      <c r="P24" s="170" t="s">
        <v>7</v>
      </c>
      <c r="Q24" s="174">
        <v>4</v>
      </c>
    </row>
    <row r="25" spans="1:17" ht="12.75">
      <c r="A25" s="143">
        <v>13</v>
      </c>
      <c r="B25" s="144" t="s">
        <v>19</v>
      </c>
      <c r="C25" s="55" t="s">
        <v>239</v>
      </c>
      <c r="D25" s="145"/>
      <c r="E25" s="145"/>
      <c r="F25" s="145"/>
      <c r="G25" s="145"/>
      <c r="H25" s="145"/>
      <c r="I25" s="145"/>
      <c r="J25" s="145"/>
      <c r="K25" s="145">
        <v>2</v>
      </c>
      <c r="L25" s="145">
        <v>1</v>
      </c>
      <c r="M25" s="145"/>
      <c r="N25" s="145"/>
      <c r="O25" s="170">
        <f t="shared" si="1"/>
        <v>31</v>
      </c>
      <c r="P25" s="145" t="s">
        <v>3</v>
      </c>
      <c r="Q25" s="157">
        <v>3</v>
      </c>
    </row>
    <row r="26" spans="1:17" ht="12.75">
      <c r="A26" s="143">
        <v>14</v>
      </c>
      <c r="B26" s="144" t="s">
        <v>96</v>
      </c>
      <c r="C26" s="37" t="s">
        <v>186</v>
      </c>
      <c r="D26" s="170"/>
      <c r="E26" s="170"/>
      <c r="F26" s="170"/>
      <c r="G26" s="170"/>
      <c r="H26" s="170"/>
      <c r="I26" s="170"/>
      <c r="J26" s="170"/>
      <c r="K26" s="170"/>
      <c r="L26" s="170">
        <v>1</v>
      </c>
      <c r="M26" s="170"/>
      <c r="N26" s="170"/>
      <c r="O26" s="170">
        <f t="shared" si="1"/>
        <v>59</v>
      </c>
      <c r="P26" s="170" t="s">
        <v>3</v>
      </c>
      <c r="Q26" s="174">
        <v>3</v>
      </c>
    </row>
    <row r="27" spans="1:17" ht="12.75">
      <c r="A27" s="143">
        <v>15</v>
      </c>
      <c r="B27" s="144" t="s">
        <v>331</v>
      </c>
      <c r="C27" s="37" t="s">
        <v>240</v>
      </c>
      <c r="D27" s="145"/>
      <c r="E27" s="145"/>
      <c r="F27" s="145"/>
      <c r="G27" s="145"/>
      <c r="H27" s="145"/>
      <c r="I27" s="170"/>
      <c r="J27" s="170"/>
      <c r="K27" s="145"/>
      <c r="L27" s="145">
        <v>1</v>
      </c>
      <c r="M27" s="145"/>
      <c r="N27" s="145"/>
      <c r="O27" s="145"/>
      <c r="P27" s="195" t="s">
        <v>294</v>
      </c>
      <c r="Q27" s="197" t="s">
        <v>22</v>
      </c>
    </row>
    <row r="28" spans="1:17" s="213" customFormat="1" ht="15.75" customHeight="1">
      <c r="A28" s="143">
        <v>16</v>
      </c>
      <c r="B28" s="147" t="s">
        <v>236</v>
      </c>
      <c r="C28" s="145" t="s">
        <v>241</v>
      </c>
      <c r="D28" s="145"/>
      <c r="E28" s="145"/>
      <c r="F28" s="145"/>
      <c r="G28" s="145"/>
      <c r="H28" s="145"/>
      <c r="I28" s="145"/>
      <c r="J28" s="145"/>
      <c r="K28" s="377" t="s">
        <v>97</v>
      </c>
      <c r="L28" s="377"/>
      <c r="M28" s="377"/>
      <c r="N28" s="377"/>
      <c r="O28" s="377"/>
      <c r="P28" s="145" t="s">
        <v>3</v>
      </c>
      <c r="Q28" s="212">
        <v>3</v>
      </c>
    </row>
    <row r="29" spans="1:17" ht="12.75">
      <c r="A29" s="389" t="s">
        <v>12</v>
      </c>
      <c r="B29" s="382"/>
      <c r="C29" s="382"/>
      <c r="D29" s="145">
        <f>SUM(D13:D28)</f>
        <v>13</v>
      </c>
      <c r="E29" s="145">
        <f>SUM(E13:E28)</f>
        <v>4</v>
      </c>
      <c r="F29" s="145">
        <f>SUM(F13:F28)</f>
        <v>9</v>
      </c>
      <c r="G29" s="145"/>
      <c r="H29" s="382">
        <f>SUM(H13:H28)</f>
        <v>386</v>
      </c>
      <c r="I29" s="382" t="s">
        <v>211</v>
      </c>
      <c r="J29" s="384">
        <f>SUM(J13:J28)</f>
        <v>30</v>
      </c>
      <c r="K29" s="145">
        <f>SUM(K14:K27)</f>
        <v>11</v>
      </c>
      <c r="L29" s="145">
        <f>SUM(L14:L27)</f>
        <v>3</v>
      </c>
      <c r="M29" s="145">
        <f>SUM(M14:M27)</f>
        <v>8</v>
      </c>
      <c r="N29" s="145"/>
      <c r="O29" s="382">
        <f>SUM(O14:O27)</f>
        <v>269</v>
      </c>
      <c r="P29" s="382" t="s">
        <v>211</v>
      </c>
      <c r="Q29" s="393">
        <f>SUM(Q13:Q28)</f>
        <v>26</v>
      </c>
    </row>
    <row r="30" spans="1:17" ht="16.5" customHeight="1" thickBot="1">
      <c r="A30" s="386"/>
      <c r="B30" s="383"/>
      <c r="C30" s="383"/>
      <c r="D30" s="374">
        <f>SUM(D29:G29)</f>
        <v>26</v>
      </c>
      <c r="E30" s="374"/>
      <c r="F30" s="374"/>
      <c r="G30" s="374"/>
      <c r="H30" s="383"/>
      <c r="I30" s="383"/>
      <c r="J30" s="385"/>
      <c r="K30" s="374">
        <f>SUM(K29:N29)</f>
        <v>22</v>
      </c>
      <c r="L30" s="374"/>
      <c r="M30" s="374"/>
      <c r="N30" s="374"/>
      <c r="O30" s="383"/>
      <c r="P30" s="383"/>
      <c r="Q30" s="394"/>
    </row>
    <row r="31" spans="1:17" ht="7.5" customHeight="1" thickBot="1">
      <c r="A31" s="168"/>
      <c r="B31" s="168"/>
      <c r="C31" s="176"/>
      <c r="D31" s="169"/>
      <c r="E31" s="169"/>
      <c r="F31" s="169"/>
      <c r="G31" s="169"/>
      <c r="H31" s="169"/>
      <c r="I31" s="169"/>
      <c r="J31" s="169"/>
      <c r="K31" s="169"/>
      <c r="L31" s="169"/>
      <c r="M31" s="169"/>
      <c r="N31" s="169"/>
      <c r="O31" s="169"/>
      <c r="P31" s="169"/>
      <c r="Q31" s="169"/>
    </row>
    <row r="32" spans="1:17" ht="12.75">
      <c r="A32" s="391" t="s">
        <v>9</v>
      </c>
      <c r="B32" s="375" t="s">
        <v>17</v>
      </c>
      <c r="C32" s="428" t="s">
        <v>39</v>
      </c>
      <c r="D32" s="375" t="s">
        <v>182</v>
      </c>
      <c r="E32" s="375"/>
      <c r="F32" s="375"/>
      <c r="G32" s="375"/>
      <c r="H32" s="375"/>
      <c r="I32" s="375"/>
      <c r="J32" s="375"/>
      <c r="K32" s="375" t="s">
        <v>183</v>
      </c>
      <c r="L32" s="375"/>
      <c r="M32" s="375"/>
      <c r="N32" s="375"/>
      <c r="O32" s="375"/>
      <c r="P32" s="375"/>
      <c r="Q32" s="376"/>
    </row>
    <row r="33" spans="1:17" ht="12.75" customHeight="1">
      <c r="A33" s="392"/>
      <c r="B33" s="427"/>
      <c r="C33" s="429"/>
      <c r="D33" s="377" t="s">
        <v>3</v>
      </c>
      <c r="E33" s="377" t="s">
        <v>4</v>
      </c>
      <c r="F33" s="377" t="s">
        <v>5</v>
      </c>
      <c r="G33" s="377" t="s">
        <v>6</v>
      </c>
      <c r="H33" s="377" t="s">
        <v>276</v>
      </c>
      <c r="I33" s="373" t="s">
        <v>275</v>
      </c>
      <c r="J33" s="373" t="s">
        <v>11</v>
      </c>
      <c r="K33" s="377" t="s">
        <v>3</v>
      </c>
      <c r="L33" s="377" t="s">
        <v>4</v>
      </c>
      <c r="M33" s="377" t="s">
        <v>5</v>
      </c>
      <c r="N33" s="377" t="s">
        <v>6</v>
      </c>
      <c r="O33" s="377" t="s">
        <v>274</v>
      </c>
      <c r="P33" s="373" t="s">
        <v>275</v>
      </c>
      <c r="Q33" s="372" t="s">
        <v>11</v>
      </c>
    </row>
    <row r="34" spans="1:17" ht="7.5" customHeight="1">
      <c r="A34" s="392"/>
      <c r="B34" s="427"/>
      <c r="C34" s="429"/>
      <c r="D34" s="377"/>
      <c r="E34" s="377"/>
      <c r="F34" s="377"/>
      <c r="G34" s="377"/>
      <c r="H34" s="377"/>
      <c r="I34" s="373"/>
      <c r="J34" s="373"/>
      <c r="K34" s="377"/>
      <c r="L34" s="377"/>
      <c r="M34" s="377"/>
      <c r="N34" s="377"/>
      <c r="O34" s="377"/>
      <c r="P34" s="373"/>
      <c r="Q34" s="372"/>
    </row>
    <row r="35" spans="1:17" ht="22.5">
      <c r="A35" s="32">
        <v>17</v>
      </c>
      <c r="B35" s="105" t="s">
        <v>237</v>
      </c>
      <c r="C35" s="55" t="s">
        <v>253</v>
      </c>
      <c r="D35" s="420"/>
      <c r="E35" s="420"/>
      <c r="F35" s="420"/>
      <c r="G35" s="420"/>
      <c r="H35" s="420"/>
      <c r="I35" s="433"/>
      <c r="J35" s="433"/>
      <c r="K35" s="418">
        <v>2</v>
      </c>
      <c r="L35" s="418"/>
      <c r="M35" s="418">
        <v>2</v>
      </c>
      <c r="N35" s="418"/>
      <c r="O35" s="418">
        <f>25*Q35-14*SUM(K35:N36)-2</f>
        <v>42</v>
      </c>
      <c r="P35" s="418" t="s">
        <v>7</v>
      </c>
      <c r="Q35" s="425">
        <v>4</v>
      </c>
    </row>
    <row r="36" spans="1:17" ht="12.75">
      <c r="A36" s="143">
        <v>18</v>
      </c>
      <c r="B36" s="214" t="s">
        <v>312</v>
      </c>
      <c r="C36" s="55" t="s">
        <v>254</v>
      </c>
      <c r="D36" s="421"/>
      <c r="E36" s="421"/>
      <c r="F36" s="421"/>
      <c r="G36" s="421"/>
      <c r="H36" s="421"/>
      <c r="I36" s="434"/>
      <c r="J36" s="434"/>
      <c r="K36" s="422"/>
      <c r="L36" s="422"/>
      <c r="M36" s="422"/>
      <c r="N36" s="422"/>
      <c r="O36" s="422"/>
      <c r="P36" s="422"/>
      <c r="Q36" s="426"/>
    </row>
    <row r="37" spans="1:17" ht="12.75">
      <c r="A37" s="389" t="s">
        <v>20</v>
      </c>
      <c r="B37" s="382"/>
      <c r="C37" s="382"/>
      <c r="D37" s="145"/>
      <c r="E37" s="145"/>
      <c r="F37" s="145"/>
      <c r="G37" s="145"/>
      <c r="H37" s="418"/>
      <c r="I37" s="382"/>
      <c r="J37" s="384"/>
      <c r="K37" s="145">
        <f>SUM(K35:K36)</f>
        <v>2</v>
      </c>
      <c r="L37" s="145"/>
      <c r="M37" s="145">
        <f>SUM(M35:M36)</f>
        <v>2</v>
      </c>
      <c r="N37" s="145"/>
      <c r="O37" s="418">
        <f>SUM(O35:O36)</f>
        <v>42</v>
      </c>
      <c r="P37" s="382" t="s">
        <v>217</v>
      </c>
      <c r="Q37" s="393">
        <v>4</v>
      </c>
    </row>
    <row r="38" spans="1:17" ht="13.5" thickBot="1">
      <c r="A38" s="386"/>
      <c r="B38" s="383"/>
      <c r="C38" s="383"/>
      <c r="D38" s="430"/>
      <c r="E38" s="431"/>
      <c r="F38" s="431"/>
      <c r="G38" s="432"/>
      <c r="H38" s="419"/>
      <c r="I38" s="383"/>
      <c r="J38" s="385"/>
      <c r="K38" s="415">
        <f>SUM(K37:M37)</f>
        <v>4</v>
      </c>
      <c r="L38" s="416"/>
      <c r="M38" s="416"/>
      <c r="N38" s="417"/>
      <c r="O38" s="419"/>
      <c r="P38" s="383"/>
      <c r="Q38" s="394"/>
    </row>
    <row r="39" spans="1:17" ht="6.75" customHeight="1" thickBot="1">
      <c r="A39" s="215"/>
      <c r="B39" s="410"/>
      <c r="C39" s="410"/>
      <c r="D39" s="414"/>
      <c r="E39" s="414"/>
      <c r="F39" s="414"/>
      <c r="G39" s="414"/>
      <c r="H39" s="414"/>
      <c r="I39" s="410"/>
      <c r="J39" s="410"/>
      <c r="K39" s="410"/>
      <c r="L39" s="410"/>
      <c r="M39" s="410"/>
      <c r="N39" s="410"/>
      <c r="O39" s="410"/>
      <c r="P39" s="410"/>
      <c r="Q39" s="179"/>
    </row>
    <row r="40" spans="1:17" s="163" customFormat="1" ht="12.75">
      <c r="A40" s="171"/>
      <c r="B40" s="180" t="s">
        <v>10</v>
      </c>
      <c r="C40" s="168"/>
      <c r="D40" s="181">
        <v>13</v>
      </c>
      <c r="E40" s="182">
        <f>E29+E37</f>
        <v>4</v>
      </c>
      <c r="F40" s="182">
        <f>F29+F37</f>
        <v>9</v>
      </c>
      <c r="G40" s="182"/>
      <c r="H40" s="378">
        <f>H29</f>
        <v>386</v>
      </c>
      <c r="I40" s="378" t="str">
        <f>I29</f>
        <v>4E, 4C</v>
      </c>
      <c r="J40" s="378">
        <f>J29+J37</f>
        <v>30</v>
      </c>
      <c r="K40" s="182">
        <v>13</v>
      </c>
      <c r="L40" s="182">
        <f>L29+L37</f>
        <v>3</v>
      </c>
      <c r="M40" s="182">
        <v>11</v>
      </c>
      <c r="N40" s="182"/>
      <c r="O40" s="378">
        <f>O29+O37</f>
        <v>311</v>
      </c>
      <c r="P40" s="378" t="s">
        <v>212</v>
      </c>
      <c r="Q40" s="379">
        <f>Q29+Q37</f>
        <v>30</v>
      </c>
    </row>
    <row r="41" spans="1:17" s="163" customFormat="1" ht="9" customHeight="1" thickBot="1">
      <c r="A41" s="171"/>
      <c r="B41" s="168"/>
      <c r="C41" s="168"/>
      <c r="D41" s="409">
        <v>26</v>
      </c>
      <c r="E41" s="374"/>
      <c r="F41" s="374"/>
      <c r="G41" s="374"/>
      <c r="H41" s="374"/>
      <c r="I41" s="374"/>
      <c r="J41" s="374"/>
      <c r="K41" s="374">
        <v>26</v>
      </c>
      <c r="L41" s="374"/>
      <c r="M41" s="374"/>
      <c r="N41" s="374"/>
      <c r="O41" s="374"/>
      <c r="P41" s="374"/>
      <c r="Q41" s="380"/>
    </row>
    <row r="42" spans="2:17" ht="6" customHeight="1" thickBot="1">
      <c r="B42" s="168"/>
      <c r="C42" s="168"/>
      <c r="D42" s="216"/>
      <c r="E42" s="216"/>
      <c r="F42" s="216"/>
      <c r="G42" s="216"/>
      <c r="H42" s="184"/>
      <c r="I42" s="216"/>
      <c r="J42" s="216"/>
      <c r="K42" s="216"/>
      <c r="L42" s="216"/>
      <c r="M42" s="216"/>
      <c r="N42" s="216"/>
      <c r="O42" s="184"/>
      <c r="P42" s="216"/>
      <c r="Q42" s="217"/>
    </row>
    <row r="43" spans="1:17" ht="12.75">
      <c r="A43" s="391" t="s">
        <v>9</v>
      </c>
      <c r="B43" s="375" t="s">
        <v>8</v>
      </c>
      <c r="C43" s="428" t="s">
        <v>39</v>
      </c>
      <c r="D43" s="375" t="s">
        <v>182</v>
      </c>
      <c r="E43" s="375"/>
      <c r="F43" s="375"/>
      <c r="G43" s="375"/>
      <c r="H43" s="375"/>
      <c r="I43" s="375"/>
      <c r="J43" s="375"/>
      <c r="K43" s="375" t="s">
        <v>183</v>
      </c>
      <c r="L43" s="375"/>
      <c r="M43" s="375"/>
      <c r="N43" s="375"/>
      <c r="O43" s="375"/>
      <c r="P43" s="375"/>
      <c r="Q43" s="376"/>
    </row>
    <row r="44" spans="1:17" ht="12.75" customHeight="1">
      <c r="A44" s="392"/>
      <c r="B44" s="427"/>
      <c r="C44" s="429"/>
      <c r="D44" s="377" t="s">
        <v>3</v>
      </c>
      <c r="E44" s="377" t="s">
        <v>4</v>
      </c>
      <c r="F44" s="377" t="s">
        <v>5</v>
      </c>
      <c r="G44" s="377" t="s">
        <v>6</v>
      </c>
      <c r="H44" s="377" t="s">
        <v>274</v>
      </c>
      <c r="I44" s="373" t="s">
        <v>275</v>
      </c>
      <c r="J44" s="373" t="s">
        <v>11</v>
      </c>
      <c r="K44" s="377" t="s">
        <v>3</v>
      </c>
      <c r="L44" s="377" t="s">
        <v>4</v>
      </c>
      <c r="M44" s="377" t="s">
        <v>5</v>
      </c>
      <c r="N44" s="377" t="s">
        <v>6</v>
      </c>
      <c r="O44" s="377" t="s">
        <v>274</v>
      </c>
      <c r="P44" s="373" t="s">
        <v>275</v>
      </c>
      <c r="Q44" s="372" t="s">
        <v>11</v>
      </c>
    </row>
    <row r="45" spans="1:17" ht="6.75" customHeight="1">
      <c r="A45" s="392"/>
      <c r="B45" s="427"/>
      <c r="C45" s="429"/>
      <c r="D45" s="377"/>
      <c r="E45" s="377"/>
      <c r="F45" s="377"/>
      <c r="G45" s="377"/>
      <c r="H45" s="377"/>
      <c r="I45" s="373"/>
      <c r="J45" s="373"/>
      <c r="K45" s="377"/>
      <c r="L45" s="377"/>
      <c r="M45" s="377"/>
      <c r="N45" s="377"/>
      <c r="O45" s="377"/>
      <c r="P45" s="373"/>
      <c r="Q45" s="372"/>
    </row>
    <row r="46" spans="1:20" s="168" customFormat="1" ht="11.25">
      <c r="A46" s="32">
        <v>19</v>
      </c>
      <c r="B46" s="185" t="s">
        <v>194</v>
      </c>
      <c r="C46" s="218" t="s">
        <v>121</v>
      </c>
      <c r="D46" s="170">
        <v>2</v>
      </c>
      <c r="E46" s="170">
        <v>2</v>
      </c>
      <c r="F46" s="170"/>
      <c r="G46" s="170"/>
      <c r="H46" s="170">
        <f>25*J46-14*SUM(D46:G46)-2</f>
        <v>67</v>
      </c>
      <c r="I46" s="170" t="s">
        <v>7</v>
      </c>
      <c r="J46" s="170">
        <v>5</v>
      </c>
      <c r="K46" s="37"/>
      <c r="L46" s="37"/>
      <c r="M46" s="37"/>
      <c r="N46" s="37"/>
      <c r="O46" s="37"/>
      <c r="P46" s="51"/>
      <c r="Q46" s="90"/>
      <c r="R46" s="176"/>
      <c r="S46" s="176"/>
      <c r="T46" s="176"/>
    </row>
    <row r="47" spans="1:17" ht="12.75">
      <c r="A47" s="32">
        <v>20</v>
      </c>
      <c r="B47" s="185" t="s">
        <v>195</v>
      </c>
      <c r="C47" s="37" t="s">
        <v>302</v>
      </c>
      <c r="D47" s="170"/>
      <c r="E47" s="170">
        <v>2</v>
      </c>
      <c r="F47" s="170"/>
      <c r="G47" s="170"/>
      <c r="H47" s="170">
        <f>25*J47-14*SUM(D47:G47)-2</f>
        <v>20</v>
      </c>
      <c r="I47" s="170" t="s">
        <v>3</v>
      </c>
      <c r="J47" s="170">
        <v>2</v>
      </c>
      <c r="K47" s="37"/>
      <c r="L47" s="37"/>
      <c r="M47" s="37"/>
      <c r="N47" s="37"/>
      <c r="O47" s="37"/>
      <c r="P47" s="51"/>
      <c r="Q47" s="90"/>
    </row>
    <row r="48" spans="1:17" ht="12.75">
      <c r="A48" s="32">
        <v>21</v>
      </c>
      <c r="B48" s="185" t="s">
        <v>122</v>
      </c>
      <c r="C48" s="218" t="s">
        <v>123</v>
      </c>
      <c r="D48" s="145"/>
      <c r="E48" s="145"/>
      <c r="F48" s="145"/>
      <c r="G48" s="145"/>
      <c r="H48" s="145"/>
      <c r="I48" s="170"/>
      <c r="J48" s="170"/>
      <c r="K48" s="145">
        <v>2</v>
      </c>
      <c r="L48" s="145">
        <v>2</v>
      </c>
      <c r="M48" s="145"/>
      <c r="N48" s="145"/>
      <c r="O48" s="170">
        <f>25*Q48-14*SUM(K48:N48)-2</f>
        <v>67</v>
      </c>
      <c r="P48" s="170" t="s">
        <v>7</v>
      </c>
      <c r="Q48" s="174">
        <v>5</v>
      </c>
    </row>
    <row r="49" spans="1:17" ht="12.75">
      <c r="A49" s="32">
        <v>22</v>
      </c>
      <c r="B49" s="185" t="s">
        <v>196</v>
      </c>
      <c r="C49" s="37" t="s">
        <v>303</v>
      </c>
      <c r="D49" s="170"/>
      <c r="E49" s="170"/>
      <c r="F49" s="170"/>
      <c r="G49" s="170"/>
      <c r="H49" s="170"/>
      <c r="I49" s="170"/>
      <c r="J49" s="170"/>
      <c r="K49" s="37"/>
      <c r="L49" s="37">
        <v>2</v>
      </c>
      <c r="M49" s="37"/>
      <c r="N49" s="37"/>
      <c r="O49" s="170">
        <f>25*Q49-14*SUM(K49:N49)-2</f>
        <v>20</v>
      </c>
      <c r="P49" s="51" t="s">
        <v>3</v>
      </c>
      <c r="Q49" s="90">
        <v>2</v>
      </c>
    </row>
    <row r="50" spans="1:17" ht="12.75">
      <c r="A50" s="389" t="s">
        <v>13</v>
      </c>
      <c r="B50" s="382"/>
      <c r="C50" s="382"/>
      <c r="D50" s="145">
        <v>2</v>
      </c>
      <c r="E50" s="145">
        <v>4</v>
      </c>
      <c r="F50" s="145"/>
      <c r="G50" s="145"/>
      <c r="H50" s="382">
        <f>SUM(H46:H47)</f>
        <v>87</v>
      </c>
      <c r="I50" s="382" t="s">
        <v>21</v>
      </c>
      <c r="J50" s="382">
        <v>7</v>
      </c>
      <c r="K50" s="145">
        <f>SUM(K48:K49)</f>
        <v>2</v>
      </c>
      <c r="L50" s="145">
        <f>SUM(L48:L49)</f>
        <v>4</v>
      </c>
      <c r="M50" s="145"/>
      <c r="N50" s="145"/>
      <c r="O50" s="382">
        <f>SUM(O48:O49)</f>
        <v>87</v>
      </c>
      <c r="P50" s="382" t="s">
        <v>21</v>
      </c>
      <c r="Q50" s="412">
        <v>7</v>
      </c>
    </row>
    <row r="51" spans="1:17" ht="13.5" thickBot="1">
      <c r="A51" s="386"/>
      <c r="B51" s="383"/>
      <c r="C51" s="383"/>
      <c r="D51" s="374">
        <v>6</v>
      </c>
      <c r="E51" s="374"/>
      <c r="F51" s="374"/>
      <c r="G51" s="374"/>
      <c r="H51" s="383"/>
      <c r="I51" s="383"/>
      <c r="J51" s="383"/>
      <c r="K51" s="374">
        <v>6</v>
      </c>
      <c r="L51" s="374"/>
      <c r="M51" s="374"/>
      <c r="N51" s="374"/>
      <c r="O51" s="383"/>
      <c r="P51" s="383"/>
      <c r="Q51" s="413"/>
    </row>
    <row r="52" spans="1:17" ht="5.25" customHeight="1">
      <c r="A52" s="178"/>
      <c r="B52" s="178"/>
      <c r="C52" s="410"/>
      <c r="D52" s="410"/>
      <c r="E52" s="410"/>
      <c r="F52" s="410"/>
      <c r="G52" s="410"/>
      <c r="H52" s="410"/>
      <c r="I52" s="410"/>
      <c r="J52" s="410"/>
      <c r="K52" s="410"/>
      <c r="L52" s="410"/>
      <c r="M52" s="410"/>
      <c r="N52" s="410"/>
      <c r="O52" s="410"/>
      <c r="P52" s="410"/>
      <c r="Q52" s="219"/>
    </row>
    <row r="53" spans="1:20" s="168" customFormat="1" ht="12.75">
      <c r="A53" s="171"/>
      <c r="B53" s="168" t="s">
        <v>289</v>
      </c>
      <c r="D53" s="129"/>
      <c r="E53" s="129"/>
      <c r="F53" s="129"/>
      <c r="G53" s="129"/>
      <c r="I53" s="129"/>
      <c r="K53" s="129"/>
      <c r="L53" s="129"/>
      <c r="M53" s="129"/>
      <c r="N53" s="129"/>
      <c r="O53" s="129"/>
      <c r="P53" s="129"/>
      <c r="Q53" s="171"/>
      <c r="T53" s="168" t="s">
        <v>74</v>
      </c>
    </row>
    <row r="54" spans="1:17" s="168" customFormat="1" ht="13.5" customHeight="1">
      <c r="A54" s="411" t="s">
        <v>298</v>
      </c>
      <c r="B54" s="411"/>
      <c r="C54" s="411"/>
      <c r="D54" s="411"/>
      <c r="E54" s="411"/>
      <c r="F54" s="411"/>
      <c r="G54" s="411"/>
      <c r="H54" s="411"/>
      <c r="I54" s="411"/>
      <c r="J54" s="411"/>
      <c r="K54" s="411"/>
      <c r="L54" s="411"/>
      <c r="M54" s="411"/>
      <c r="N54" s="411"/>
      <c r="O54" s="411"/>
      <c r="P54" s="411"/>
      <c r="Q54" s="220"/>
    </row>
    <row r="55" spans="1:12" ht="12" customHeight="1">
      <c r="A55" s="288" t="s">
        <v>299</v>
      </c>
      <c r="L55" s="206"/>
    </row>
    <row r="56" spans="2:12" ht="18.75" customHeight="1">
      <c r="B56" s="221"/>
      <c r="L56" s="206"/>
    </row>
    <row r="57" spans="2:12" ht="12" customHeight="1">
      <c r="B57" s="190" t="s">
        <v>399</v>
      </c>
      <c r="C57" s="396" t="s">
        <v>102</v>
      </c>
      <c r="D57" s="396"/>
      <c r="E57" s="396"/>
      <c r="F57" s="396"/>
      <c r="G57" s="396"/>
      <c r="H57" s="396"/>
      <c r="I57" s="396"/>
      <c r="J57" s="168"/>
      <c r="K57" s="168"/>
      <c r="L57" s="187" t="s">
        <v>103</v>
      </c>
    </row>
    <row r="58" spans="2:12" ht="12.75">
      <c r="B58" s="235" t="s">
        <v>400</v>
      </c>
      <c r="C58" s="395" t="s">
        <v>233</v>
      </c>
      <c r="D58" s="395"/>
      <c r="E58" s="395"/>
      <c r="F58" s="395"/>
      <c r="G58" s="395"/>
      <c r="H58" s="395"/>
      <c r="I58" s="395"/>
      <c r="J58" s="395"/>
      <c r="K58" s="189" t="s">
        <v>104</v>
      </c>
      <c r="L58" s="189"/>
    </row>
    <row r="59" spans="2:12" ht="7.5" customHeight="1">
      <c r="B59" s="188"/>
      <c r="C59" s="188"/>
      <c r="D59" s="188"/>
      <c r="E59" s="188"/>
      <c r="F59" s="188"/>
      <c r="G59" s="188"/>
      <c r="H59" s="188"/>
      <c r="I59" s="188"/>
      <c r="J59" s="188"/>
      <c r="K59" s="189"/>
      <c r="L59" s="189"/>
    </row>
    <row r="60" spans="3:12" ht="12.75" customHeight="1">
      <c r="C60" s="390" t="s">
        <v>361</v>
      </c>
      <c r="D60" s="390"/>
      <c r="E60" s="390"/>
      <c r="F60" s="390"/>
      <c r="G60" s="390"/>
      <c r="H60" s="390"/>
      <c r="I60" s="390"/>
      <c r="J60" s="390"/>
      <c r="K60" s="222"/>
      <c r="L60" s="191"/>
    </row>
    <row r="61" spans="3:13" ht="12.75">
      <c r="C61" s="395" t="s">
        <v>325</v>
      </c>
      <c r="D61" s="395"/>
      <c r="E61" s="395"/>
      <c r="F61" s="395"/>
      <c r="G61" s="395"/>
      <c r="H61" s="395"/>
      <c r="I61" s="395"/>
      <c r="J61" s="395"/>
      <c r="K61" s="395"/>
      <c r="L61" s="395"/>
      <c r="M61" s="395"/>
    </row>
  </sheetData>
  <sheetProtection/>
  <mergeCells count="125">
    <mergeCell ref="C61:M61"/>
    <mergeCell ref="C60:J60"/>
    <mergeCell ref="A1:L1"/>
    <mergeCell ref="A2:L2"/>
    <mergeCell ref="A3:Q3"/>
    <mergeCell ref="A4:Q4"/>
    <mergeCell ref="K11:K12"/>
    <mergeCell ref="L11:L12"/>
    <mergeCell ref="J11:J12"/>
    <mergeCell ref="A10:A12"/>
    <mergeCell ref="B10:B12"/>
    <mergeCell ref="C10:C12"/>
    <mergeCell ref="D10:J10"/>
    <mergeCell ref="H11:H12"/>
    <mergeCell ref="N11:N12"/>
    <mergeCell ref="K10:Q10"/>
    <mergeCell ref="D11:D12"/>
    <mergeCell ref="E11:E12"/>
    <mergeCell ref="F11:F12"/>
    <mergeCell ref="L33:L34"/>
    <mergeCell ref="G33:G34"/>
    <mergeCell ref="P33:P34"/>
    <mergeCell ref="G11:G12"/>
    <mergeCell ref="K28:O28"/>
    <mergeCell ref="O33:O34"/>
    <mergeCell ref="I11:I12"/>
    <mergeCell ref="N33:N34"/>
    <mergeCell ref="O11:O12"/>
    <mergeCell ref="M11:M12"/>
    <mergeCell ref="Q29:Q30"/>
    <mergeCell ref="I29:I30"/>
    <mergeCell ref="K30:N30"/>
    <mergeCell ref="O29:O30"/>
    <mergeCell ref="Q11:Q12"/>
    <mergeCell ref="P11:P12"/>
    <mergeCell ref="P29:P30"/>
    <mergeCell ref="H35:H36"/>
    <mergeCell ref="I35:I36"/>
    <mergeCell ref="J35:J36"/>
    <mergeCell ref="A29:C29"/>
    <mergeCell ref="J33:J34"/>
    <mergeCell ref="M33:M34"/>
    <mergeCell ref="D30:G30"/>
    <mergeCell ref="H29:H30"/>
    <mergeCell ref="J29:J30"/>
    <mergeCell ref="D33:D34"/>
    <mergeCell ref="E33:E34"/>
    <mergeCell ref="F33:F34"/>
    <mergeCell ref="A30:C30"/>
    <mergeCell ref="A32:A34"/>
    <mergeCell ref="K32:Q32"/>
    <mergeCell ref="K33:K34"/>
    <mergeCell ref="I33:I34"/>
    <mergeCell ref="B32:B34"/>
    <mergeCell ref="D32:J32"/>
    <mergeCell ref="H33:H34"/>
    <mergeCell ref="Q33:Q34"/>
    <mergeCell ref="C32:C34"/>
    <mergeCell ref="J37:J38"/>
    <mergeCell ref="D35:D36"/>
    <mergeCell ref="M35:M36"/>
    <mergeCell ref="L35:L36"/>
    <mergeCell ref="Q37:Q38"/>
    <mergeCell ref="D38:G38"/>
    <mergeCell ref="H37:H38"/>
    <mergeCell ref="I37:I38"/>
    <mergeCell ref="F35:F36"/>
    <mergeCell ref="I40:I41"/>
    <mergeCell ref="P40:P41"/>
    <mergeCell ref="B43:B45"/>
    <mergeCell ref="C43:C45"/>
    <mergeCell ref="O44:O45"/>
    <mergeCell ref="D44:D45"/>
    <mergeCell ref="K43:Q43"/>
    <mergeCell ref="K41:N41"/>
    <mergeCell ref="O40:O41"/>
    <mergeCell ref="E35:E36"/>
    <mergeCell ref="N35:N36"/>
    <mergeCell ref="K35:K36"/>
    <mergeCell ref="G35:G36"/>
    <mergeCell ref="A5:Q5"/>
    <mergeCell ref="A6:D6"/>
    <mergeCell ref="A8:Q8"/>
    <mergeCell ref="O35:O36"/>
    <mergeCell ref="P35:P36"/>
    <mergeCell ref="Q35:Q36"/>
    <mergeCell ref="A37:C37"/>
    <mergeCell ref="D43:J43"/>
    <mergeCell ref="B39:P39"/>
    <mergeCell ref="P37:P38"/>
    <mergeCell ref="D41:G41"/>
    <mergeCell ref="K38:N38"/>
    <mergeCell ref="O37:O38"/>
    <mergeCell ref="H40:H41"/>
    <mergeCell ref="A43:A45"/>
    <mergeCell ref="P50:P51"/>
    <mergeCell ref="Q40:Q41"/>
    <mergeCell ref="J40:J41"/>
    <mergeCell ref="Q44:Q45"/>
    <mergeCell ref="A38:C38"/>
    <mergeCell ref="M44:M45"/>
    <mergeCell ref="Q50:Q51"/>
    <mergeCell ref="H50:H51"/>
    <mergeCell ref="H44:H45"/>
    <mergeCell ref="K51:N51"/>
    <mergeCell ref="J52:P52"/>
    <mergeCell ref="J50:J51"/>
    <mergeCell ref="C52:I52"/>
    <mergeCell ref="A51:C51"/>
    <mergeCell ref="A50:C50"/>
    <mergeCell ref="C57:I57"/>
    <mergeCell ref="I50:I51"/>
    <mergeCell ref="D51:G51"/>
    <mergeCell ref="A54:P54"/>
    <mergeCell ref="O50:O51"/>
    <mergeCell ref="C58:J58"/>
    <mergeCell ref="N44:N45"/>
    <mergeCell ref="P44:P45"/>
    <mergeCell ref="L44:L45"/>
    <mergeCell ref="J44:J45"/>
    <mergeCell ref="K44:K45"/>
    <mergeCell ref="E44:E45"/>
    <mergeCell ref="F44:F45"/>
    <mergeCell ref="I44:I45"/>
    <mergeCell ref="G44:G45"/>
  </mergeCells>
  <printOptions/>
  <pageMargins left="0.65" right="0" top="0.25" bottom="0.25"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X64"/>
  <sheetViews>
    <sheetView zoomScale="115" zoomScaleNormal="115" zoomScalePageLayoutView="0" workbookViewId="0" topLeftCell="A1">
      <selection activeCell="S47" sqref="S47"/>
    </sheetView>
  </sheetViews>
  <sheetFormatPr defaultColWidth="9.140625" defaultRowHeight="12.75"/>
  <cols>
    <col min="1" max="1" width="3.28125" style="88" customWidth="1"/>
    <col min="2" max="2" width="47.7109375" style="88" customWidth="1"/>
    <col min="3" max="3" width="13.8515625" style="88" customWidth="1"/>
    <col min="4" max="4" width="2.7109375" style="88" customWidth="1"/>
    <col min="5" max="6" width="2.57421875" style="88" customWidth="1"/>
    <col min="7" max="7" width="4.00390625" style="88" customWidth="1"/>
    <col min="8" max="8" width="5.00390625" style="88" customWidth="1"/>
    <col min="9" max="9" width="4.00390625" style="88" customWidth="1"/>
    <col min="10" max="10" width="5.28125" style="88" customWidth="1"/>
    <col min="11" max="11" width="2.7109375" style="88" customWidth="1"/>
    <col min="12" max="12" width="2.421875" style="88" customWidth="1"/>
    <col min="13" max="13" width="2.8515625" style="88" customWidth="1"/>
    <col min="14" max="14" width="3.57421875" style="88" customWidth="1"/>
    <col min="15" max="15" width="4.8515625" style="88" customWidth="1"/>
    <col min="16" max="16" width="4.57421875" style="88" customWidth="1"/>
    <col min="17" max="17" width="4.8515625" style="88" customWidth="1"/>
    <col min="18" max="16384" width="9.140625" style="88" customWidth="1"/>
  </cols>
  <sheetData>
    <row r="1" spans="1:24" s="13" customFormat="1" ht="12.75">
      <c r="A1" s="458" t="s">
        <v>105</v>
      </c>
      <c r="B1" s="458"/>
      <c r="C1" s="458"/>
      <c r="D1" s="458"/>
      <c r="E1" s="458"/>
      <c r="F1" s="458"/>
      <c r="G1" s="458"/>
      <c r="H1" s="458"/>
      <c r="I1" s="458"/>
      <c r="J1" s="458"/>
      <c r="K1" s="458"/>
      <c r="L1" s="458"/>
      <c r="M1" s="198"/>
      <c r="N1" s="198"/>
      <c r="O1" s="198"/>
      <c r="P1" s="198"/>
      <c r="Q1" s="198"/>
      <c r="R1" s="29"/>
      <c r="S1" s="29"/>
      <c r="T1" s="29"/>
      <c r="U1" s="29"/>
      <c r="V1" s="29"/>
      <c r="W1" s="29"/>
      <c r="X1" s="29"/>
    </row>
    <row r="2" spans="1:24" s="13" customFormat="1" ht="12.75">
      <c r="A2" s="459" t="s">
        <v>25</v>
      </c>
      <c r="B2" s="459"/>
      <c r="C2" s="459"/>
      <c r="D2" s="459"/>
      <c r="E2" s="459"/>
      <c r="F2" s="459"/>
      <c r="G2" s="459"/>
      <c r="H2" s="459"/>
      <c r="I2" s="459"/>
      <c r="J2" s="459"/>
      <c r="K2" s="459"/>
      <c r="L2" s="459"/>
      <c r="M2" s="198"/>
      <c r="N2" s="198"/>
      <c r="O2" s="198"/>
      <c r="P2" s="198"/>
      <c r="Q2" s="198"/>
      <c r="R2" s="14"/>
      <c r="S2" s="14"/>
      <c r="T2" s="14"/>
      <c r="U2" s="14"/>
      <c r="V2" s="14"/>
      <c r="W2" s="14"/>
      <c r="X2" s="14"/>
    </row>
    <row r="3" spans="1:24" s="73" customFormat="1" ht="15.75">
      <c r="A3" s="399" t="s">
        <v>70</v>
      </c>
      <c r="B3" s="399"/>
      <c r="C3" s="399"/>
      <c r="D3" s="399"/>
      <c r="E3" s="399"/>
      <c r="F3" s="399"/>
      <c r="G3" s="399"/>
      <c r="H3" s="399"/>
      <c r="I3" s="399"/>
      <c r="J3" s="399"/>
      <c r="K3" s="399"/>
      <c r="L3" s="399"/>
      <c r="M3" s="399"/>
      <c r="N3" s="399"/>
      <c r="O3" s="399"/>
      <c r="P3" s="399"/>
      <c r="Q3" s="399"/>
      <c r="R3" s="72"/>
      <c r="S3" s="72"/>
      <c r="T3" s="72"/>
      <c r="U3" s="72"/>
      <c r="V3" s="72"/>
      <c r="W3" s="72"/>
      <c r="X3" s="72"/>
    </row>
    <row r="4" spans="1:17" s="13" customFormat="1" ht="12.75">
      <c r="A4" s="460" t="s">
        <v>71</v>
      </c>
      <c r="B4" s="461"/>
      <c r="C4" s="461"/>
      <c r="D4" s="461"/>
      <c r="E4" s="461"/>
      <c r="F4" s="461"/>
      <c r="G4" s="461"/>
      <c r="H4" s="461"/>
      <c r="I4" s="461"/>
      <c r="J4" s="461"/>
      <c r="K4" s="461"/>
      <c r="L4" s="461"/>
      <c r="M4" s="461"/>
      <c r="N4" s="461"/>
      <c r="O4" s="461"/>
      <c r="P4" s="461"/>
      <c r="Q4" s="461"/>
    </row>
    <row r="5" spans="1:17" s="13" customFormat="1" ht="12.75">
      <c r="A5" s="460" t="s">
        <v>73</v>
      </c>
      <c r="B5" s="460"/>
      <c r="C5" s="460"/>
      <c r="D5" s="460"/>
      <c r="E5" s="460"/>
      <c r="F5" s="460"/>
      <c r="G5" s="460"/>
      <c r="H5" s="460"/>
      <c r="I5" s="460"/>
      <c r="J5" s="460"/>
      <c r="K5" s="460"/>
      <c r="L5" s="460"/>
      <c r="M5" s="460"/>
      <c r="N5" s="460"/>
      <c r="O5" s="460"/>
      <c r="P5" s="460"/>
      <c r="Q5" s="460"/>
    </row>
    <row r="6" spans="1:17" s="13" customFormat="1" ht="12.75">
      <c r="A6" s="460" t="s">
        <v>220</v>
      </c>
      <c r="B6" s="460"/>
      <c r="C6" s="460"/>
      <c r="D6" s="460"/>
      <c r="E6" s="198"/>
      <c r="F6" s="198"/>
      <c r="G6" s="198"/>
      <c r="H6" s="198"/>
      <c r="I6" s="198"/>
      <c r="J6" s="198"/>
      <c r="K6" s="198"/>
      <c r="L6" s="198"/>
      <c r="M6" s="198"/>
      <c r="N6" s="198"/>
      <c r="O6" s="198"/>
      <c r="P6" s="198"/>
      <c r="Q6" s="198"/>
    </row>
    <row r="7" spans="1:17" s="13" customFormat="1" ht="12.75">
      <c r="A7" s="199" t="s">
        <v>72</v>
      </c>
      <c r="B7" s="199"/>
      <c r="C7" s="199"/>
      <c r="D7" s="199"/>
      <c r="E7" s="198"/>
      <c r="F7" s="198"/>
      <c r="G7" s="198"/>
      <c r="H7" s="198"/>
      <c r="I7" s="198"/>
      <c r="J7" s="198"/>
      <c r="K7" s="198"/>
      <c r="L7" s="198"/>
      <c r="M7" s="198"/>
      <c r="N7" s="198"/>
      <c r="O7" s="198"/>
      <c r="P7" s="198"/>
      <c r="Q7" s="198"/>
    </row>
    <row r="8" spans="1:17" s="13" customFormat="1" ht="12.75">
      <c r="A8" s="460" t="s">
        <v>373</v>
      </c>
      <c r="B8" s="461"/>
      <c r="C8" s="461"/>
      <c r="D8" s="461"/>
      <c r="E8" s="461"/>
      <c r="F8" s="461"/>
      <c r="G8" s="461"/>
      <c r="H8" s="461"/>
      <c r="I8" s="461"/>
      <c r="J8" s="461"/>
      <c r="K8" s="461"/>
      <c r="L8" s="461"/>
      <c r="M8" s="461"/>
      <c r="N8" s="461"/>
      <c r="O8" s="461"/>
      <c r="P8" s="461"/>
      <c r="Q8" s="461"/>
    </row>
    <row r="9" spans="1:17" ht="18.75" thickBot="1">
      <c r="A9" s="401" t="s">
        <v>157</v>
      </c>
      <c r="B9" s="401"/>
      <c r="C9" s="401"/>
      <c r="D9" s="401"/>
      <c r="E9" s="401"/>
      <c r="F9" s="401"/>
      <c r="G9" s="401"/>
      <c r="H9" s="401"/>
      <c r="I9" s="401"/>
      <c r="J9" s="401"/>
      <c r="K9" s="401"/>
      <c r="L9" s="401"/>
      <c r="M9" s="401"/>
      <c r="N9" s="401"/>
      <c r="O9" s="401"/>
      <c r="P9" s="401"/>
      <c r="Q9" s="169"/>
    </row>
    <row r="10" spans="1:17" ht="12.75" customHeight="1">
      <c r="A10" s="391" t="s">
        <v>9</v>
      </c>
      <c r="B10" s="387" t="s">
        <v>0</v>
      </c>
      <c r="C10" s="404" t="s">
        <v>39</v>
      </c>
      <c r="D10" s="375" t="s">
        <v>197</v>
      </c>
      <c r="E10" s="375"/>
      <c r="F10" s="375"/>
      <c r="G10" s="375"/>
      <c r="H10" s="375"/>
      <c r="I10" s="375"/>
      <c r="J10" s="375"/>
      <c r="K10" s="375" t="s">
        <v>198</v>
      </c>
      <c r="L10" s="375"/>
      <c r="M10" s="375"/>
      <c r="N10" s="375"/>
      <c r="O10" s="375"/>
      <c r="P10" s="375"/>
      <c r="Q10" s="376"/>
    </row>
    <row r="11" spans="1:17" ht="12.75" customHeight="1">
      <c r="A11" s="392"/>
      <c r="B11" s="388"/>
      <c r="C11" s="377"/>
      <c r="D11" s="377" t="s">
        <v>3</v>
      </c>
      <c r="E11" s="377" t="s">
        <v>4</v>
      </c>
      <c r="F11" s="377" t="s">
        <v>5</v>
      </c>
      <c r="G11" s="377" t="s">
        <v>6</v>
      </c>
      <c r="H11" s="377" t="s">
        <v>67</v>
      </c>
      <c r="I11" s="373" t="s">
        <v>68</v>
      </c>
      <c r="J11" s="402" t="s">
        <v>11</v>
      </c>
      <c r="K11" s="377" t="s">
        <v>3</v>
      </c>
      <c r="L11" s="377" t="s">
        <v>4</v>
      </c>
      <c r="M11" s="377" t="s">
        <v>5</v>
      </c>
      <c r="N11" s="377" t="s">
        <v>6</v>
      </c>
      <c r="O11" s="377" t="s">
        <v>67</v>
      </c>
      <c r="P11" s="373" t="s">
        <v>68</v>
      </c>
      <c r="Q11" s="381" t="s">
        <v>11</v>
      </c>
    </row>
    <row r="12" spans="1:17" ht="12.75">
      <c r="A12" s="392"/>
      <c r="B12" s="388"/>
      <c r="C12" s="377"/>
      <c r="D12" s="377"/>
      <c r="E12" s="377"/>
      <c r="F12" s="377"/>
      <c r="G12" s="377"/>
      <c r="H12" s="377"/>
      <c r="I12" s="373"/>
      <c r="J12" s="402"/>
      <c r="K12" s="377"/>
      <c r="L12" s="377"/>
      <c r="M12" s="377"/>
      <c r="N12" s="377"/>
      <c r="O12" s="377"/>
      <c r="P12" s="373"/>
      <c r="Q12" s="381"/>
    </row>
    <row r="13" spans="1:17" ht="17.25" customHeight="1">
      <c r="A13" s="148">
        <v>1</v>
      </c>
      <c r="B13" s="149" t="s">
        <v>219</v>
      </c>
      <c r="C13" s="55" t="s">
        <v>98</v>
      </c>
      <c r="D13" s="195">
        <v>2</v>
      </c>
      <c r="E13" s="195">
        <v>1</v>
      </c>
      <c r="F13" s="195"/>
      <c r="G13" s="195"/>
      <c r="H13" s="170">
        <f>25*J13-14*SUM(D13:G13)-2</f>
        <v>56</v>
      </c>
      <c r="I13" s="195" t="s">
        <v>7</v>
      </c>
      <c r="J13" s="195">
        <v>4</v>
      </c>
      <c r="K13" s="200"/>
      <c r="L13" s="200"/>
      <c r="M13" s="200"/>
      <c r="N13" s="200"/>
      <c r="O13" s="200"/>
      <c r="P13" s="200"/>
      <c r="Q13" s="201"/>
    </row>
    <row r="14" spans="1:18" ht="17.25" customHeight="1">
      <c r="A14" s="143">
        <v>2</v>
      </c>
      <c r="B14" s="144" t="s">
        <v>313</v>
      </c>
      <c r="C14" s="55" t="s">
        <v>242</v>
      </c>
      <c r="D14" s="202">
        <v>2</v>
      </c>
      <c r="E14" s="202"/>
      <c r="F14" s="202">
        <v>1</v>
      </c>
      <c r="G14" s="202"/>
      <c r="H14" s="170">
        <f>25*J14-14*SUM(D14:G14)-2</f>
        <v>56</v>
      </c>
      <c r="I14" s="202" t="s">
        <v>3</v>
      </c>
      <c r="J14" s="202">
        <v>4</v>
      </c>
      <c r="K14" s="200"/>
      <c r="L14" s="200"/>
      <c r="M14" s="200"/>
      <c r="N14" s="200"/>
      <c r="O14" s="200"/>
      <c r="P14" s="200"/>
      <c r="Q14" s="201"/>
      <c r="R14" s="141"/>
    </row>
    <row r="15" spans="1:17" s="53" customFormat="1" ht="17.25" customHeight="1">
      <c r="A15" s="148">
        <v>3</v>
      </c>
      <c r="B15" s="144" t="s">
        <v>335</v>
      </c>
      <c r="C15" s="170" t="s">
        <v>271</v>
      </c>
      <c r="D15" s="145">
        <v>2</v>
      </c>
      <c r="E15" s="145">
        <v>1</v>
      </c>
      <c r="F15" s="145"/>
      <c r="G15" s="145"/>
      <c r="H15" s="170">
        <f>25*J15-14*SUM(D15:G15)-2</f>
        <v>56</v>
      </c>
      <c r="I15" s="145" t="s">
        <v>3</v>
      </c>
      <c r="J15" s="145">
        <v>4</v>
      </c>
      <c r="K15" s="203"/>
      <c r="L15" s="203"/>
      <c r="M15" s="203"/>
      <c r="N15" s="203"/>
      <c r="O15" s="203"/>
      <c r="P15" s="203"/>
      <c r="Q15" s="204"/>
    </row>
    <row r="16" spans="1:17" s="53" customFormat="1" ht="17.25" customHeight="1">
      <c r="A16" s="143">
        <v>4</v>
      </c>
      <c r="B16" s="144" t="s">
        <v>209</v>
      </c>
      <c r="C16" s="55" t="s">
        <v>258</v>
      </c>
      <c r="D16" s="145">
        <v>2</v>
      </c>
      <c r="E16" s="145">
        <v>1</v>
      </c>
      <c r="F16" s="145"/>
      <c r="G16" s="145"/>
      <c r="H16" s="170">
        <f>25*J16-14*SUM(D16:G16)-2</f>
        <v>56</v>
      </c>
      <c r="I16" s="145" t="s">
        <v>3</v>
      </c>
      <c r="J16" s="145">
        <v>4</v>
      </c>
      <c r="K16" s="203"/>
      <c r="L16" s="203"/>
      <c r="M16" s="203"/>
      <c r="N16" s="203"/>
      <c r="O16" s="203"/>
      <c r="P16" s="203"/>
      <c r="Q16" s="204"/>
    </row>
    <row r="17" spans="1:17" s="53" customFormat="1" ht="17.25" customHeight="1">
      <c r="A17" s="148">
        <v>5</v>
      </c>
      <c r="B17" s="144" t="s">
        <v>337</v>
      </c>
      <c r="C17" s="55" t="s">
        <v>386</v>
      </c>
      <c r="D17" s="145">
        <v>2</v>
      </c>
      <c r="E17" s="145"/>
      <c r="F17" s="145">
        <v>2</v>
      </c>
      <c r="G17" s="145">
        <v>1</v>
      </c>
      <c r="H17" s="170">
        <f>25*J17-14*SUM(D17:G17)-2</f>
        <v>53</v>
      </c>
      <c r="I17" s="145" t="s">
        <v>7</v>
      </c>
      <c r="J17" s="145">
        <v>5</v>
      </c>
      <c r="K17" s="203"/>
      <c r="L17" s="203"/>
      <c r="M17" s="203"/>
      <c r="N17" s="203"/>
      <c r="O17" s="203"/>
      <c r="P17" s="203"/>
      <c r="Q17" s="204"/>
    </row>
    <row r="18" spans="1:17" s="53" customFormat="1" ht="17.25" customHeight="1">
      <c r="A18" s="143">
        <v>6</v>
      </c>
      <c r="B18" s="149" t="s">
        <v>218</v>
      </c>
      <c r="C18" s="37" t="s">
        <v>270</v>
      </c>
      <c r="D18" s="170"/>
      <c r="E18" s="170"/>
      <c r="F18" s="170"/>
      <c r="G18" s="170"/>
      <c r="H18" s="170"/>
      <c r="I18" s="170"/>
      <c r="J18" s="170"/>
      <c r="K18" s="145">
        <v>2</v>
      </c>
      <c r="L18" s="145">
        <v>1</v>
      </c>
      <c r="M18" s="145">
        <v>1</v>
      </c>
      <c r="N18" s="145"/>
      <c r="O18" s="170">
        <f>25*Q18-14*SUM(K18:N18)-2</f>
        <v>42</v>
      </c>
      <c r="P18" s="145" t="s">
        <v>7</v>
      </c>
      <c r="Q18" s="157">
        <v>4</v>
      </c>
    </row>
    <row r="19" spans="1:17" s="53" customFormat="1" ht="23.25" customHeight="1">
      <c r="A19" s="148">
        <v>7</v>
      </c>
      <c r="B19" s="214" t="s">
        <v>269</v>
      </c>
      <c r="C19" s="55" t="s">
        <v>260</v>
      </c>
      <c r="D19" s="170"/>
      <c r="E19" s="170"/>
      <c r="F19" s="170"/>
      <c r="G19" s="170"/>
      <c r="H19" s="170"/>
      <c r="I19" s="170"/>
      <c r="J19" s="170"/>
      <c r="K19" s="170">
        <v>2</v>
      </c>
      <c r="L19" s="170"/>
      <c r="M19" s="170">
        <v>1</v>
      </c>
      <c r="N19" s="170"/>
      <c r="O19" s="170">
        <f>25*Q19-14*SUM(K19:N19)-2</f>
        <v>31</v>
      </c>
      <c r="P19" s="170" t="s">
        <v>3</v>
      </c>
      <c r="Q19" s="174">
        <v>3</v>
      </c>
    </row>
    <row r="20" spans="1:17" s="53" customFormat="1" ht="17.25" customHeight="1">
      <c r="A20" s="143">
        <v>8</v>
      </c>
      <c r="B20" s="144" t="s">
        <v>336</v>
      </c>
      <c r="C20" s="55" t="s">
        <v>388</v>
      </c>
      <c r="D20" s="170"/>
      <c r="E20" s="170"/>
      <c r="F20" s="170"/>
      <c r="G20" s="170"/>
      <c r="H20" s="170"/>
      <c r="I20" s="170"/>
      <c r="J20" s="170"/>
      <c r="K20" s="170">
        <v>2</v>
      </c>
      <c r="L20" s="170"/>
      <c r="M20" s="170"/>
      <c r="N20" s="170">
        <v>2</v>
      </c>
      <c r="O20" s="170">
        <f>25*Q20-14*SUM(K20:N20)-2</f>
        <v>42</v>
      </c>
      <c r="P20" s="170" t="s">
        <v>3</v>
      </c>
      <c r="Q20" s="174">
        <v>4</v>
      </c>
    </row>
    <row r="21" spans="1:17" s="53" customFormat="1" ht="17.25" customHeight="1">
      <c r="A21" s="148">
        <v>9</v>
      </c>
      <c r="B21" s="144" t="s">
        <v>340</v>
      </c>
      <c r="C21" s="55" t="s">
        <v>387</v>
      </c>
      <c r="D21" s="170"/>
      <c r="E21" s="170"/>
      <c r="F21" s="170"/>
      <c r="G21" s="170"/>
      <c r="H21" s="170"/>
      <c r="I21" s="170"/>
      <c r="J21" s="170"/>
      <c r="K21" s="170">
        <v>2</v>
      </c>
      <c r="L21" s="170"/>
      <c r="M21" s="170">
        <v>1</v>
      </c>
      <c r="N21" s="170"/>
      <c r="O21" s="170">
        <f>25*Q21-14*SUM(K21:N21)-2</f>
        <v>56</v>
      </c>
      <c r="P21" s="170" t="s">
        <v>7</v>
      </c>
      <c r="Q21" s="174">
        <v>4</v>
      </c>
    </row>
    <row r="22" spans="1:17" s="15" customFormat="1" ht="17.25" customHeight="1">
      <c r="A22" s="143">
        <v>10</v>
      </c>
      <c r="B22" s="147" t="s">
        <v>69</v>
      </c>
      <c r="C22" s="145" t="s">
        <v>389</v>
      </c>
      <c r="D22" s="145"/>
      <c r="E22" s="145"/>
      <c r="F22" s="145"/>
      <c r="G22" s="145"/>
      <c r="H22" s="145"/>
      <c r="I22" s="145"/>
      <c r="J22" s="145"/>
      <c r="K22" s="377" t="s">
        <v>99</v>
      </c>
      <c r="L22" s="377"/>
      <c r="M22" s="377"/>
      <c r="N22" s="377"/>
      <c r="O22" s="377"/>
      <c r="P22" s="145" t="s">
        <v>3</v>
      </c>
      <c r="Q22" s="157">
        <v>4</v>
      </c>
    </row>
    <row r="23" spans="1:17" ht="12.75">
      <c r="A23" s="389" t="s">
        <v>12</v>
      </c>
      <c r="B23" s="382"/>
      <c r="C23" s="382"/>
      <c r="D23" s="359">
        <f>SUM(D13:D22)</f>
        <v>10</v>
      </c>
      <c r="E23" s="359">
        <f>SUM(E13:E22)</f>
        <v>3</v>
      </c>
      <c r="F23" s="359">
        <f>SUM(F13:F22)</f>
        <v>3</v>
      </c>
      <c r="G23" s="359">
        <f>SUM(G13:G22)</f>
        <v>1</v>
      </c>
      <c r="H23" s="529">
        <f>SUM(H13:H22)</f>
        <v>277</v>
      </c>
      <c r="I23" s="530" t="s">
        <v>370</v>
      </c>
      <c r="J23" s="384">
        <f>SUM(J13:J22)</f>
        <v>21</v>
      </c>
      <c r="K23" s="359">
        <f>SUM(K13:K21)</f>
        <v>8</v>
      </c>
      <c r="L23" s="359">
        <f>SUM(L13:L21)</f>
        <v>1</v>
      </c>
      <c r="M23" s="359">
        <f>SUM(M13:M21)</f>
        <v>3</v>
      </c>
      <c r="N23" s="359">
        <f>SUM(N13:N21)</f>
        <v>2</v>
      </c>
      <c r="O23" s="529">
        <f>SUM(O18:O20)</f>
        <v>115</v>
      </c>
      <c r="P23" s="384" t="s">
        <v>370</v>
      </c>
      <c r="Q23" s="393">
        <f>SUM(Q13:Q22)</f>
        <v>19</v>
      </c>
    </row>
    <row r="24" spans="1:17" ht="13.5" thickBot="1">
      <c r="A24" s="386"/>
      <c r="B24" s="383"/>
      <c r="C24" s="383"/>
      <c r="D24" s="531">
        <f>SUM(D23:G23)</f>
        <v>17</v>
      </c>
      <c r="E24" s="532"/>
      <c r="F24" s="532"/>
      <c r="G24" s="533"/>
      <c r="H24" s="534"/>
      <c r="I24" s="535"/>
      <c r="J24" s="385"/>
      <c r="K24" s="531">
        <f>SUM(K23:N23)</f>
        <v>14</v>
      </c>
      <c r="L24" s="532"/>
      <c r="M24" s="532"/>
      <c r="N24" s="533"/>
      <c r="O24" s="534"/>
      <c r="P24" s="385"/>
      <c r="Q24" s="394"/>
    </row>
    <row r="25" spans="1:17" ht="7.5" customHeight="1" thickBot="1">
      <c r="A25" s="1"/>
      <c r="B25" s="1"/>
      <c r="C25" s="10"/>
      <c r="D25" s="6"/>
      <c r="E25" s="6"/>
      <c r="F25" s="6"/>
      <c r="G25" s="6"/>
      <c r="H25" s="6"/>
      <c r="I25" s="6"/>
      <c r="J25" s="6"/>
      <c r="K25" s="6"/>
      <c r="L25" s="6"/>
      <c r="M25" s="6"/>
      <c r="N25" s="6"/>
      <c r="O25" s="6"/>
      <c r="P25" s="6"/>
      <c r="Q25" s="6"/>
    </row>
    <row r="26" spans="1:17" ht="12.75" customHeight="1">
      <c r="A26" s="391" t="s">
        <v>9</v>
      </c>
      <c r="B26" s="387" t="s">
        <v>17</v>
      </c>
      <c r="C26" s="404" t="s">
        <v>39</v>
      </c>
      <c r="D26" s="375" t="s">
        <v>197</v>
      </c>
      <c r="E26" s="375"/>
      <c r="F26" s="375"/>
      <c r="G26" s="375"/>
      <c r="H26" s="375"/>
      <c r="I26" s="375"/>
      <c r="J26" s="375"/>
      <c r="K26" s="375" t="s">
        <v>198</v>
      </c>
      <c r="L26" s="375"/>
      <c r="M26" s="375"/>
      <c r="N26" s="375"/>
      <c r="O26" s="375"/>
      <c r="P26" s="375"/>
      <c r="Q26" s="376"/>
    </row>
    <row r="27" spans="1:17" ht="12.75" customHeight="1">
      <c r="A27" s="392"/>
      <c r="B27" s="388"/>
      <c r="C27" s="377"/>
      <c r="D27" s="377" t="s">
        <v>3</v>
      </c>
      <c r="E27" s="377" t="s">
        <v>4</v>
      </c>
      <c r="F27" s="377" t="s">
        <v>5</v>
      </c>
      <c r="G27" s="377" t="s">
        <v>6</v>
      </c>
      <c r="H27" s="377" t="s">
        <v>67</v>
      </c>
      <c r="I27" s="373" t="s">
        <v>68</v>
      </c>
      <c r="J27" s="373" t="s">
        <v>11</v>
      </c>
      <c r="K27" s="377" t="s">
        <v>3</v>
      </c>
      <c r="L27" s="377" t="s">
        <v>4</v>
      </c>
      <c r="M27" s="377" t="s">
        <v>5</v>
      </c>
      <c r="N27" s="377" t="s">
        <v>6</v>
      </c>
      <c r="O27" s="377" t="s">
        <v>67</v>
      </c>
      <c r="P27" s="373" t="s">
        <v>68</v>
      </c>
      <c r="Q27" s="372" t="s">
        <v>11</v>
      </c>
    </row>
    <row r="28" spans="1:17" ht="9.75" customHeight="1">
      <c r="A28" s="392"/>
      <c r="B28" s="388"/>
      <c r="C28" s="377"/>
      <c r="D28" s="377"/>
      <c r="E28" s="377"/>
      <c r="F28" s="377"/>
      <c r="G28" s="377"/>
      <c r="H28" s="377"/>
      <c r="I28" s="373"/>
      <c r="J28" s="373"/>
      <c r="K28" s="377"/>
      <c r="L28" s="377"/>
      <c r="M28" s="377"/>
      <c r="N28" s="377"/>
      <c r="O28" s="377"/>
      <c r="P28" s="373"/>
      <c r="Q28" s="372"/>
    </row>
    <row r="29" spans="1:18" ht="19.5" customHeight="1">
      <c r="A29" s="87">
        <v>11</v>
      </c>
      <c r="B29" s="146" t="s">
        <v>338</v>
      </c>
      <c r="C29" s="55" t="s">
        <v>199</v>
      </c>
      <c r="D29" s="382">
        <v>2</v>
      </c>
      <c r="E29" s="382"/>
      <c r="F29" s="382">
        <v>2</v>
      </c>
      <c r="G29" s="382"/>
      <c r="H29" s="536">
        <f>25*J29-14*SUM(D29:G30)-2</f>
        <v>42</v>
      </c>
      <c r="I29" s="382" t="s">
        <v>7</v>
      </c>
      <c r="J29" s="382">
        <v>4</v>
      </c>
      <c r="K29" s="382"/>
      <c r="L29" s="382"/>
      <c r="M29" s="382"/>
      <c r="N29" s="382"/>
      <c r="O29" s="382"/>
      <c r="P29" s="382"/>
      <c r="Q29" s="405"/>
      <c r="R29" s="141"/>
    </row>
    <row r="30" spans="1:17" ht="19.5" customHeight="1">
      <c r="A30" s="87">
        <v>12</v>
      </c>
      <c r="B30" s="146" t="s">
        <v>339</v>
      </c>
      <c r="C30" s="55" t="s">
        <v>200</v>
      </c>
      <c r="D30" s="382"/>
      <c r="E30" s="382"/>
      <c r="F30" s="382"/>
      <c r="G30" s="537"/>
      <c r="H30" s="536"/>
      <c r="I30" s="382"/>
      <c r="J30" s="382"/>
      <c r="K30" s="382"/>
      <c r="L30" s="382"/>
      <c r="M30" s="382"/>
      <c r="N30" s="382"/>
      <c r="O30" s="382"/>
      <c r="P30" s="382"/>
      <c r="Q30" s="405"/>
    </row>
    <row r="31" spans="1:18" ht="21" customHeight="1">
      <c r="A31" s="87">
        <v>13</v>
      </c>
      <c r="B31" s="146" t="s">
        <v>347</v>
      </c>
      <c r="C31" s="55" t="s">
        <v>201</v>
      </c>
      <c r="D31" s="382">
        <v>2</v>
      </c>
      <c r="E31" s="382"/>
      <c r="F31" s="382">
        <v>2</v>
      </c>
      <c r="G31" s="382">
        <v>1</v>
      </c>
      <c r="H31" s="536">
        <f>25*J31-14*SUM(D31:G32)-2</f>
        <v>53</v>
      </c>
      <c r="I31" s="382" t="s">
        <v>7</v>
      </c>
      <c r="J31" s="382">
        <v>5</v>
      </c>
      <c r="K31" s="538"/>
      <c r="L31" s="538"/>
      <c r="M31" s="538"/>
      <c r="N31" s="538"/>
      <c r="O31" s="538"/>
      <c r="P31" s="538"/>
      <c r="Q31" s="539"/>
      <c r="R31" s="141"/>
    </row>
    <row r="32" spans="1:17" ht="21" customHeight="1">
      <c r="A32" s="87">
        <v>14</v>
      </c>
      <c r="B32" s="146" t="s">
        <v>369</v>
      </c>
      <c r="C32" s="55" t="s">
        <v>202</v>
      </c>
      <c r="D32" s="382"/>
      <c r="E32" s="382"/>
      <c r="F32" s="382"/>
      <c r="G32" s="382"/>
      <c r="H32" s="536"/>
      <c r="I32" s="382"/>
      <c r="J32" s="382"/>
      <c r="K32" s="538"/>
      <c r="L32" s="538"/>
      <c r="M32" s="538"/>
      <c r="N32" s="538"/>
      <c r="O32" s="538"/>
      <c r="P32" s="538"/>
      <c r="Q32" s="539"/>
    </row>
    <row r="33" spans="1:17" ht="19.5" customHeight="1">
      <c r="A33" s="87">
        <v>15</v>
      </c>
      <c r="B33" s="146" t="s">
        <v>341</v>
      </c>
      <c r="C33" s="55" t="s">
        <v>390</v>
      </c>
      <c r="D33" s="382"/>
      <c r="E33" s="382"/>
      <c r="F33" s="382"/>
      <c r="G33" s="382"/>
      <c r="H33" s="382"/>
      <c r="I33" s="382"/>
      <c r="J33" s="382"/>
      <c r="K33" s="382">
        <v>2</v>
      </c>
      <c r="L33" s="382"/>
      <c r="M33" s="382">
        <v>1</v>
      </c>
      <c r="N33" s="382">
        <v>1</v>
      </c>
      <c r="O33" s="536">
        <f>25*Q33-14*SUM(K33:N34)-2</f>
        <v>42</v>
      </c>
      <c r="P33" s="382" t="s">
        <v>7</v>
      </c>
      <c r="Q33" s="405">
        <v>4</v>
      </c>
    </row>
    <row r="34" spans="1:17" ht="17.25" customHeight="1">
      <c r="A34" s="87">
        <v>16</v>
      </c>
      <c r="B34" s="146" t="s">
        <v>342</v>
      </c>
      <c r="C34" s="55" t="s">
        <v>391</v>
      </c>
      <c r="D34" s="382"/>
      <c r="E34" s="382"/>
      <c r="F34" s="382"/>
      <c r="G34" s="537"/>
      <c r="H34" s="382"/>
      <c r="I34" s="382"/>
      <c r="J34" s="382"/>
      <c r="K34" s="382"/>
      <c r="L34" s="382"/>
      <c r="M34" s="382"/>
      <c r="N34" s="537"/>
      <c r="O34" s="536"/>
      <c r="P34" s="382"/>
      <c r="Q34" s="405"/>
    </row>
    <row r="35" spans="1:17" ht="15.75" customHeight="1">
      <c r="A35" s="87">
        <v>17</v>
      </c>
      <c r="B35" s="146" t="s">
        <v>343</v>
      </c>
      <c r="C35" s="55" t="s">
        <v>221</v>
      </c>
      <c r="D35" s="382"/>
      <c r="E35" s="382"/>
      <c r="F35" s="382"/>
      <c r="G35" s="537"/>
      <c r="H35" s="382"/>
      <c r="I35" s="382"/>
      <c r="J35" s="382"/>
      <c r="K35" s="382">
        <v>2</v>
      </c>
      <c r="L35" s="382"/>
      <c r="M35" s="382">
        <v>2</v>
      </c>
      <c r="N35" s="382"/>
      <c r="O35" s="536">
        <f>25*Q35-14*SUM(K35:N36)-2</f>
        <v>42</v>
      </c>
      <c r="P35" s="382" t="s">
        <v>7</v>
      </c>
      <c r="Q35" s="405">
        <v>4</v>
      </c>
    </row>
    <row r="36" spans="1:17" ht="17.25" customHeight="1">
      <c r="A36" s="87">
        <v>18</v>
      </c>
      <c r="B36" s="146" t="s">
        <v>344</v>
      </c>
      <c r="C36" s="55" t="s">
        <v>101</v>
      </c>
      <c r="D36" s="382"/>
      <c r="E36" s="382"/>
      <c r="F36" s="382"/>
      <c r="G36" s="537"/>
      <c r="H36" s="382"/>
      <c r="I36" s="382"/>
      <c r="J36" s="382"/>
      <c r="K36" s="382"/>
      <c r="L36" s="382"/>
      <c r="M36" s="382"/>
      <c r="N36" s="382"/>
      <c r="O36" s="536"/>
      <c r="P36" s="382"/>
      <c r="Q36" s="405"/>
    </row>
    <row r="37" spans="1:19" ht="15.75" customHeight="1">
      <c r="A37" s="87">
        <v>19</v>
      </c>
      <c r="B37" s="146" t="s">
        <v>348</v>
      </c>
      <c r="C37" s="55" t="s">
        <v>203</v>
      </c>
      <c r="D37" s="538"/>
      <c r="E37" s="538"/>
      <c r="F37" s="538"/>
      <c r="G37" s="538"/>
      <c r="H37" s="538"/>
      <c r="I37" s="538"/>
      <c r="J37" s="538"/>
      <c r="K37" s="382">
        <v>2</v>
      </c>
      <c r="L37" s="382"/>
      <c r="M37" s="382">
        <v>1</v>
      </c>
      <c r="N37" s="382"/>
      <c r="O37" s="536">
        <f>25*Q37-14*SUM(K37:N38)-2</f>
        <v>31</v>
      </c>
      <c r="P37" s="382" t="s">
        <v>7</v>
      </c>
      <c r="Q37" s="405">
        <v>3</v>
      </c>
      <c r="S37" s="88" t="s">
        <v>291</v>
      </c>
    </row>
    <row r="38" spans="1:17" ht="18.75" customHeight="1">
      <c r="A38" s="87">
        <v>20</v>
      </c>
      <c r="B38" s="146" t="s">
        <v>376</v>
      </c>
      <c r="C38" s="55" t="s">
        <v>204</v>
      </c>
      <c r="D38" s="538"/>
      <c r="E38" s="538"/>
      <c r="F38" s="538"/>
      <c r="G38" s="538"/>
      <c r="H38" s="538"/>
      <c r="I38" s="538"/>
      <c r="J38" s="538"/>
      <c r="K38" s="382"/>
      <c r="L38" s="382"/>
      <c r="M38" s="382"/>
      <c r="N38" s="537"/>
      <c r="O38" s="536"/>
      <c r="P38" s="382"/>
      <c r="Q38" s="405"/>
    </row>
    <row r="39" spans="1:17" ht="12.75">
      <c r="A39" s="389" t="s">
        <v>20</v>
      </c>
      <c r="B39" s="382"/>
      <c r="C39" s="382"/>
      <c r="D39" s="359">
        <f>SUM(D29:D38)</f>
        <v>4</v>
      </c>
      <c r="E39" s="359">
        <f>SUM(E29:E38)</f>
        <v>0</v>
      </c>
      <c r="F39" s="359">
        <f>SUM(F29:F38)</f>
        <v>4</v>
      </c>
      <c r="G39" s="359">
        <f>SUM(G29:G38)</f>
        <v>1</v>
      </c>
      <c r="H39" s="540">
        <v>196</v>
      </c>
      <c r="I39" s="530" t="s">
        <v>371</v>
      </c>
      <c r="J39" s="384">
        <f>SUM(J29:J32)</f>
        <v>9</v>
      </c>
      <c r="K39" s="359">
        <f>SUM(K29:K38)</f>
        <v>6</v>
      </c>
      <c r="L39" s="359"/>
      <c r="M39" s="359">
        <f>SUM(M29:M38)</f>
        <v>4</v>
      </c>
      <c r="N39" s="359">
        <v>2</v>
      </c>
      <c r="O39" s="540">
        <v>196</v>
      </c>
      <c r="P39" s="384" t="s">
        <v>372</v>
      </c>
      <c r="Q39" s="393">
        <f>SUM(Q29:Q38)</f>
        <v>11</v>
      </c>
    </row>
    <row r="40" spans="1:17" ht="13.5" thickBot="1">
      <c r="A40" s="453"/>
      <c r="B40" s="454"/>
      <c r="C40" s="454"/>
      <c r="D40" s="385">
        <f>SUM(D39:G39)</f>
        <v>9</v>
      </c>
      <c r="E40" s="385"/>
      <c r="F40" s="385"/>
      <c r="G40" s="385"/>
      <c r="H40" s="541"/>
      <c r="I40" s="535"/>
      <c r="J40" s="385"/>
      <c r="K40" s="385">
        <f>SUM(K39:N39)</f>
        <v>12</v>
      </c>
      <c r="L40" s="385"/>
      <c r="M40" s="385"/>
      <c r="N40" s="385"/>
      <c r="O40" s="541"/>
      <c r="P40" s="385"/>
      <c r="Q40" s="394"/>
    </row>
    <row r="41" spans="1:17" ht="12.75" customHeight="1" thickBot="1">
      <c r="A41" s="91"/>
      <c r="B41" s="91"/>
      <c r="C41" s="91"/>
      <c r="D41" s="4"/>
      <c r="E41" s="4"/>
      <c r="F41" s="4"/>
      <c r="G41" s="93"/>
      <c r="H41" s="93"/>
      <c r="I41" s="91"/>
      <c r="J41" s="9"/>
      <c r="K41" s="4"/>
      <c r="L41" s="4"/>
      <c r="M41" s="4"/>
      <c r="N41" s="93"/>
      <c r="O41" s="4"/>
      <c r="P41" s="4"/>
      <c r="Q41" s="9"/>
    </row>
    <row r="42" spans="1:17" ht="12.75">
      <c r="A42" s="103"/>
      <c r="B42" s="8" t="s">
        <v>10</v>
      </c>
      <c r="C42" s="7"/>
      <c r="D42" s="122">
        <f>D39+D23</f>
        <v>14</v>
      </c>
      <c r="E42" s="122">
        <f>E39+E23</f>
        <v>3</v>
      </c>
      <c r="F42" s="122">
        <f>F39+F23</f>
        <v>7</v>
      </c>
      <c r="G42" s="122">
        <f>G39+G23</f>
        <v>2</v>
      </c>
      <c r="H42" s="451">
        <f>H39+H23</f>
        <v>473</v>
      </c>
      <c r="I42" s="457" t="s">
        <v>408</v>
      </c>
      <c r="J42" s="437">
        <f aca="true" t="shared" si="0" ref="J42:O42">J39+J23</f>
        <v>30</v>
      </c>
      <c r="K42" s="123">
        <f t="shared" si="0"/>
        <v>14</v>
      </c>
      <c r="L42" s="123">
        <f t="shared" si="0"/>
        <v>1</v>
      </c>
      <c r="M42" s="123">
        <f t="shared" si="0"/>
        <v>7</v>
      </c>
      <c r="N42" s="123">
        <f t="shared" si="0"/>
        <v>4</v>
      </c>
      <c r="O42" s="451">
        <f t="shared" si="0"/>
        <v>311</v>
      </c>
      <c r="P42" s="449" t="s">
        <v>124</v>
      </c>
      <c r="Q42" s="447">
        <f>Q39+Q23</f>
        <v>30</v>
      </c>
    </row>
    <row r="43" spans="1:17" ht="13.5" thickBot="1">
      <c r="A43" s="103"/>
      <c r="B43" s="7"/>
      <c r="C43" s="7"/>
      <c r="D43" s="439">
        <f>SUM(D42:G42)</f>
        <v>26</v>
      </c>
      <c r="E43" s="438"/>
      <c r="F43" s="438"/>
      <c r="G43" s="438"/>
      <c r="H43" s="452"/>
      <c r="I43" s="542"/>
      <c r="J43" s="438"/>
      <c r="K43" s="438">
        <f>SUM(K42:N42)</f>
        <v>26</v>
      </c>
      <c r="L43" s="438"/>
      <c r="M43" s="438"/>
      <c r="N43" s="438"/>
      <c r="O43" s="452"/>
      <c r="P43" s="450"/>
      <c r="Q43" s="448"/>
    </row>
    <row r="44" spans="1:17" ht="9.75" customHeight="1" thickBot="1">
      <c r="A44" s="92"/>
      <c r="B44" s="443"/>
      <c r="C44" s="443"/>
      <c r="D44" s="443"/>
      <c r="E44" s="443"/>
      <c r="F44" s="443"/>
      <c r="G44" s="443"/>
      <c r="H44" s="443"/>
      <c r="I44" s="443"/>
      <c r="J44" s="443"/>
      <c r="K44" s="443"/>
      <c r="L44" s="443"/>
      <c r="M44" s="443"/>
      <c r="N44" s="443"/>
      <c r="O44" s="443"/>
      <c r="P44" s="443"/>
      <c r="Q44" s="5"/>
    </row>
    <row r="45" spans="1:17" ht="12.75" customHeight="1">
      <c r="A45" s="391" t="s">
        <v>9</v>
      </c>
      <c r="B45" s="387" t="s">
        <v>8</v>
      </c>
      <c r="C45" s="404" t="s">
        <v>39</v>
      </c>
      <c r="D45" s="375" t="s">
        <v>197</v>
      </c>
      <c r="E45" s="375"/>
      <c r="F45" s="375"/>
      <c r="G45" s="375"/>
      <c r="H45" s="375"/>
      <c r="I45" s="375"/>
      <c r="J45" s="375"/>
      <c r="K45" s="375" t="s">
        <v>198</v>
      </c>
      <c r="L45" s="375"/>
      <c r="M45" s="375"/>
      <c r="N45" s="375"/>
      <c r="O45" s="375"/>
      <c r="P45" s="375"/>
      <c r="Q45" s="376"/>
    </row>
    <row r="46" spans="1:17" ht="12.75" customHeight="1">
      <c r="A46" s="392"/>
      <c r="B46" s="388"/>
      <c r="C46" s="377"/>
      <c r="D46" s="377" t="s">
        <v>3</v>
      </c>
      <c r="E46" s="377" t="s">
        <v>4</v>
      </c>
      <c r="F46" s="377" t="s">
        <v>5</v>
      </c>
      <c r="G46" s="377" t="s">
        <v>6</v>
      </c>
      <c r="H46" s="377" t="s">
        <v>274</v>
      </c>
      <c r="I46" s="373" t="s">
        <v>275</v>
      </c>
      <c r="J46" s="402" t="s">
        <v>11</v>
      </c>
      <c r="K46" s="377" t="s">
        <v>3</v>
      </c>
      <c r="L46" s="377" t="s">
        <v>4</v>
      </c>
      <c r="M46" s="377" t="s">
        <v>5</v>
      </c>
      <c r="N46" s="377" t="s">
        <v>6</v>
      </c>
      <c r="O46" s="377" t="s">
        <v>274</v>
      </c>
      <c r="P46" s="373" t="s">
        <v>275</v>
      </c>
      <c r="Q46" s="381" t="s">
        <v>11</v>
      </c>
    </row>
    <row r="47" spans="1:17" ht="12.75">
      <c r="A47" s="392"/>
      <c r="B47" s="388"/>
      <c r="C47" s="377"/>
      <c r="D47" s="377"/>
      <c r="E47" s="377"/>
      <c r="F47" s="377"/>
      <c r="G47" s="377"/>
      <c r="H47" s="377"/>
      <c r="I47" s="373"/>
      <c r="J47" s="402"/>
      <c r="K47" s="377"/>
      <c r="L47" s="377"/>
      <c r="M47" s="377"/>
      <c r="N47" s="377"/>
      <c r="O47" s="377"/>
      <c r="P47" s="373"/>
      <c r="Q47" s="381"/>
    </row>
    <row r="48" spans="1:17" ht="15.75" customHeight="1">
      <c r="A48" s="32">
        <v>21</v>
      </c>
      <c r="B48" s="85" t="s">
        <v>283</v>
      </c>
      <c r="C48" s="110" t="s">
        <v>392</v>
      </c>
      <c r="D48" s="11">
        <v>2</v>
      </c>
      <c r="E48" s="11">
        <v>1</v>
      </c>
      <c r="F48" s="11"/>
      <c r="G48" s="11"/>
      <c r="H48" s="12">
        <f>25*J48-14*SUM(D48:G48)-2</f>
        <v>31</v>
      </c>
      <c r="I48" s="11" t="s">
        <v>3</v>
      </c>
      <c r="J48" s="11">
        <v>3</v>
      </c>
      <c r="K48" s="37"/>
      <c r="L48" s="37"/>
      <c r="M48" s="37"/>
      <c r="N48" s="37"/>
      <c r="O48" s="37"/>
      <c r="P48" s="51"/>
      <c r="Q48" s="98"/>
    </row>
    <row r="49" spans="1:17" ht="15.75" customHeight="1">
      <c r="A49" s="32">
        <v>22</v>
      </c>
      <c r="B49" s="85" t="s">
        <v>139</v>
      </c>
      <c r="C49" s="51" t="s">
        <v>130</v>
      </c>
      <c r="D49" s="37">
        <v>1</v>
      </c>
      <c r="E49" s="37">
        <v>1</v>
      </c>
      <c r="F49" s="37"/>
      <c r="G49" s="37"/>
      <c r="H49" s="12">
        <f>25*J49-14*SUM(D49:G49)-2</f>
        <v>20</v>
      </c>
      <c r="I49" s="37" t="s">
        <v>3</v>
      </c>
      <c r="J49" s="37">
        <v>2</v>
      </c>
      <c r="K49" s="37"/>
      <c r="L49" s="37"/>
      <c r="M49" s="37"/>
      <c r="N49" s="37"/>
      <c r="O49" s="37"/>
      <c r="P49" s="51"/>
      <c r="Q49" s="98"/>
    </row>
    <row r="50" spans="1:17" ht="14.25" customHeight="1">
      <c r="A50" s="32">
        <v>23</v>
      </c>
      <c r="B50" s="85" t="s">
        <v>131</v>
      </c>
      <c r="C50" s="51" t="s">
        <v>132</v>
      </c>
      <c r="D50" s="37"/>
      <c r="E50" s="37">
        <v>3</v>
      </c>
      <c r="F50" s="37"/>
      <c r="G50" s="37"/>
      <c r="H50" s="12">
        <f>25*J50-14*SUM(D50:G50)-2</f>
        <v>31</v>
      </c>
      <c r="I50" s="37" t="s">
        <v>3</v>
      </c>
      <c r="J50" s="37">
        <v>3</v>
      </c>
      <c r="K50" s="37"/>
      <c r="L50" s="37"/>
      <c r="M50" s="37"/>
      <c r="N50" s="37"/>
      <c r="O50" s="37"/>
      <c r="P50" s="51"/>
      <c r="Q50" s="98"/>
    </row>
    <row r="51" spans="1:17" ht="13.5" customHeight="1">
      <c r="A51" s="32">
        <v>24</v>
      </c>
      <c r="B51" s="85" t="s">
        <v>284</v>
      </c>
      <c r="C51" s="127" t="s">
        <v>207</v>
      </c>
      <c r="D51" s="11"/>
      <c r="E51" s="11"/>
      <c r="F51" s="11"/>
      <c r="G51" s="11"/>
      <c r="H51" s="11"/>
      <c r="I51" s="12"/>
      <c r="J51" s="12"/>
      <c r="K51" s="12">
        <v>2</v>
      </c>
      <c r="L51" s="12">
        <v>1</v>
      </c>
      <c r="M51" s="12"/>
      <c r="N51" s="12"/>
      <c r="O51" s="12">
        <f>25*Q51-14*SUM(K51:N51)-2</f>
        <v>31</v>
      </c>
      <c r="P51" s="12" t="s">
        <v>3</v>
      </c>
      <c r="Q51" s="69">
        <v>3</v>
      </c>
    </row>
    <row r="52" spans="1:17" ht="12.75" customHeight="1">
      <c r="A52" s="32">
        <v>25</v>
      </c>
      <c r="B52" s="85" t="s">
        <v>135</v>
      </c>
      <c r="C52" s="110" t="s">
        <v>136</v>
      </c>
      <c r="D52" s="11"/>
      <c r="E52" s="11"/>
      <c r="F52" s="11"/>
      <c r="G52" s="11"/>
      <c r="H52" s="11"/>
      <c r="I52" s="12"/>
      <c r="J52" s="12"/>
      <c r="K52" s="12">
        <v>2</v>
      </c>
      <c r="L52" s="12">
        <v>1</v>
      </c>
      <c r="M52" s="12"/>
      <c r="N52" s="12"/>
      <c r="O52" s="12">
        <f>25*Q52-14*SUM(K52:N52)-2</f>
        <v>31</v>
      </c>
      <c r="P52" s="12" t="s">
        <v>3</v>
      </c>
      <c r="Q52" s="69">
        <v>3</v>
      </c>
    </row>
    <row r="53" spans="1:17" ht="11.25" customHeight="1">
      <c r="A53" s="32">
        <v>26</v>
      </c>
      <c r="B53" s="85" t="s">
        <v>133</v>
      </c>
      <c r="C53" s="51" t="s">
        <v>134</v>
      </c>
      <c r="D53" s="37"/>
      <c r="E53" s="37"/>
      <c r="F53" s="37"/>
      <c r="G53" s="37"/>
      <c r="H53" s="37"/>
      <c r="I53" s="51"/>
      <c r="J53" s="109"/>
      <c r="K53" s="55"/>
      <c r="L53" s="55">
        <v>3</v>
      </c>
      <c r="M53" s="55"/>
      <c r="N53" s="55"/>
      <c r="O53" s="12">
        <f>25*Q53-14*SUM(K53:N53)-2</f>
        <v>6</v>
      </c>
      <c r="P53" s="12" t="s">
        <v>3</v>
      </c>
      <c r="Q53" s="70">
        <v>2</v>
      </c>
    </row>
    <row r="54" spans="1:17" ht="11.25" customHeight="1">
      <c r="A54" s="32">
        <v>27</v>
      </c>
      <c r="B54" s="85" t="s">
        <v>137</v>
      </c>
      <c r="C54" s="110" t="s">
        <v>138</v>
      </c>
      <c r="D54" s="12"/>
      <c r="E54" s="12"/>
      <c r="F54" s="12"/>
      <c r="G54" s="12"/>
      <c r="H54" s="12"/>
      <c r="I54" s="12"/>
      <c r="J54" s="12"/>
      <c r="K54" s="55"/>
      <c r="L54" s="55"/>
      <c r="M54" s="55"/>
      <c r="N54" s="55"/>
      <c r="O54" s="12">
        <f>25*Q54-14*SUM(K54:N54)-2</f>
        <v>123</v>
      </c>
      <c r="P54" s="12" t="s">
        <v>7</v>
      </c>
      <c r="Q54" s="70">
        <v>5</v>
      </c>
    </row>
    <row r="55" spans="1:17" ht="12.75">
      <c r="A55" s="455" t="s">
        <v>13</v>
      </c>
      <c r="B55" s="435"/>
      <c r="C55" s="435"/>
      <c r="D55" s="11">
        <f>SUM(D48:D50)</f>
        <v>3</v>
      </c>
      <c r="E55" s="11">
        <f>SUM(E48:E50)</f>
        <v>5</v>
      </c>
      <c r="F55" s="11"/>
      <c r="G55" s="11"/>
      <c r="H55" s="435">
        <f>SUM(H48:H50)</f>
        <v>82</v>
      </c>
      <c r="I55" s="435" t="s">
        <v>155</v>
      </c>
      <c r="J55" s="435">
        <f>SUM(J48:J54)</f>
        <v>8</v>
      </c>
      <c r="K55" s="11">
        <f>SUM(K51:K54)</f>
        <v>4</v>
      </c>
      <c r="L55" s="11">
        <f>SUM(L51:L54)</f>
        <v>5</v>
      </c>
      <c r="M55" s="11"/>
      <c r="N55" s="11"/>
      <c r="O55" s="435">
        <f>SUM(O51:O54)</f>
        <v>191</v>
      </c>
      <c r="P55" s="435" t="s">
        <v>156</v>
      </c>
      <c r="Q55" s="441">
        <f>SUM(Q51:Q54)</f>
        <v>13</v>
      </c>
    </row>
    <row r="56" spans="1:17" ht="13.5" thickBot="1">
      <c r="A56" s="445"/>
      <c r="B56" s="436"/>
      <c r="C56" s="436"/>
      <c r="D56" s="436">
        <f>SUM(D55:G55)</f>
        <v>8</v>
      </c>
      <c r="E56" s="436"/>
      <c r="F56" s="436"/>
      <c r="G56" s="436"/>
      <c r="H56" s="436"/>
      <c r="I56" s="436"/>
      <c r="J56" s="436"/>
      <c r="K56" s="436">
        <f>SUM(K55:N55)</f>
        <v>9</v>
      </c>
      <c r="L56" s="436"/>
      <c r="M56" s="436"/>
      <c r="N56" s="436"/>
      <c r="O56" s="436"/>
      <c r="P56" s="436"/>
      <c r="Q56" s="442"/>
    </row>
    <row r="57" spans="2:3" ht="18" customHeight="1">
      <c r="B57" s="5"/>
      <c r="C57" s="104"/>
    </row>
    <row r="58" spans="1:17" s="1" customFormat="1" ht="12.75">
      <c r="A58" s="88"/>
      <c r="B58" s="1" t="s">
        <v>290</v>
      </c>
      <c r="D58" s="7"/>
      <c r="E58" s="7"/>
      <c r="F58" s="7"/>
      <c r="G58" s="7"/>
      <c r="H58" s="7"/>
      <c r="I58" s="7"/>
      <c r="K58" s="7"/>
      <c r="L58" s="7"/>
      <c r="M58" s="7"/>
      <c r="N58" s="7"/>
      <c r="O58" s="7"/>
      <c r="P58" s="7"/>
      <c r="Q58" s="88"/>
    </row>
    <row r="59" spans="4:22" s="53" customFormat="1" ht="10.5" customHeight="1">
      <c r="D59" s="66"/>
      <c r="E59" s="66"/>
      <c r="F59" s="66"/>
      <c r="G59" s="66"/>
      <c r="H59" s="66"/>
      <c r="I59" s="66"/>
      <c r="J59" s="66"/>
      <c r="K59" s="66"/>
      <c r="L59" s="66"/>
      <c r="M59" s="66"/>
      <c r="N59" s="66"/>
      <c r="O59" s="66"/>
      <c r="P59" s="66"/>
      <c r="Q59" s="66"/>
      <c r="R59" s="66"/>
      <c r="S59" s="66"/>
      <c r="T59" s="66"/>
      <c r="U59" s="66"/>
      <c r="V59" s="66"/>
    </row>
    <row r="60" spans="2:17" ht="12.75">
      <c r="B60" s="190" t="s">
        <v>399</v>
      </c>
      <c r="C60" s="446" t="s">
        <v>102</v>
      </c>
      <c r="D60" s="446"/>
      <c r="E60" s="446"/>
      <c r="F60" s="446"/>
      <c r="G60" s="446"/>
      <c r="H60" s="446"/>
      <c r="I60" s="446"/>
      <c r="J60" s="1"/>
      <c r="K60" s="1"/>
      <c r="L60" s="39" t="s">
        <v>103</v>
      </c>
      <c r="M60" s="1"/>
      <c r="N60" s="1"/>
      <c r="O60" s="1"/>
      <c r="P60" s="1"/>
      <c r="Q60" s="1"/>
    </row>
    <row r="61" spans="2:17" ht="12.75">
      <c r="B61" s="235" t="s">
        <v>400</v>
      </c>
      <c r="C61" s="444" t="s">
        <v>233</v>
      </c>
      <c r="D61" s="444"/>
      <c r="E61" s="444"/>
      <c r="F61" s="444"/>
      <c r="G61" s="444"/>
      <c r="H61" s="444"/>
      <c r="I61" s="444"/>
      <c r="J61" s="444"/>
      <c r="K61" s="41" t="s">
        <v>104</v>
      </c>
      <c r="L61" s="41"/>
      <c r="M61" s="1"/>
      <c r="N61" s="1"/>
      <c r="O61" s="1"/>
      <c r="P61" s="1"/>
      <c r="Q61" s="1"/>
    </row>
    <row r="62" spans="2:17" ht="12.75">
      <c r="B62" s="1"/>
      <c r="C62" s="1"/>
      <c r="D62" s="10"/>
      <c r="E62" s="41"/>
      <c r="F62" s="41"/>
      <c r="G62" s="41"/>
      <c r="H62" s="1"/>
      <c r="I62" s="41"/>
      <c r="J62" s="41"/>
      <c r="K62" s="41"/>
      <c r="L62" s="41"/>
      <c r="M62" s="1"/>
      <c r="N62" s="1"/>
      <c r="O62" s="1"/>
      <c r="P62" s="1"/>
      <c r="Q62" s="1"/>
    </row>
    <row r="63" spans="2:17" ht="12.75">
      <c r="B63" s="1"/>
      <c r="C63" s="440" t="s">
        <v>361</v>
      </c>
      <c r="D63" s="440"/>
      <c r="E63" s="440"/>
      <c r="F63" s="440"/>
      <c r="G63" s="440"/>
      <c r="H63" s="440"/>
      <c r="I63" s="440"/>
      <c r="J63" s="440"/>
      <c r="K63" s="440"/>
      <c r="L63" s="42"/>
      <c r="M63" s="1"/>
      <c r="N63" s="1"/>
      <c r="O63" s="1"/>
      <c r="P63" s="1"/>
      <c r="Q63" s="1"/>
    </row>
    <row r="64" spans="2:17" ht="12.75">
      <c r="B64" s="1"/>
      <c r="C64" s="444" t="s">
        <v>325</v>
      </c>
      <c r="D64" s="444"/>
      <c r="E64" s="444"/>
      <c r="F64" s="444"/>
      <c r="G64" s="444"/>
      <c r="H64" s="444"/>
      <c r="I64" s="444"/>
      <c r="J64" s="444"/>
      <c r="K64" s="444"/>
      <c r="L64" s="1"/>
      <c r="M64" s="1"/>
      <c r="N64" s="1"/>
      <c r="O64" s="1"/>
      <c r="P64" s="1"/>
      <c r="Q64" s="1"/>
    </row>
  </sheetData>
  <sheetProtection/>
  <mergeCells count="179">
    <mergeCell ref="A23:C23"/>
    <mergeCell ref="H23:H24"/>
    <mergeCell ref="A6:D6"/>
    <mergeCell ref="A8:Q8"/>
    <mergeCell ref="B10:B12"/>
    <mergeCell ref="C10:C12"/>
    <mergeCell ref="F11:F12"/>
    <mergeCell ref="D10:J10"/>
    <mergeCell ref="I11:I12"/>
    <mergeCell ref="A1:L1"/>
    <mergeCell ref="A2:L2"/>
    <mergeCell ref="A3:Q3"/>
    <mergeCell ref="A4:Q4"/>
    <mergeCell ref="A5:Q5"/>
    <mergeCell ref="A10:A12"/>
    <mergeCell ref="E11:E12"/>
    <mergeCell ref="Q11:Q12"/>
    <mergeCell ref="K10:Q10"/>
    <mergeCell ref="M11:M12"/>
    <mergeCell ref="N11:N12"/>
    <mergeCell ref="J23:J24"/>
    <mergeCell ref="L11:L12"/>
    <mergeCell ref="A9:P9"/>
    <mergeCell ref="A24:C24"/>
    <mergeCell ref="P11:P12"/>
    <mergeCell ref="G11:G12"/>
    <mergeCell ref="H11:H12"/>
    <mergeCell ref="K24:N24"/>
    <mergeCell ref="P23:P24"/>
    <mergeCell ref="A26:A28"/>
    <mergeCell ref="B26:B28"/>
    <mergeCell ref="C26:C28"/>
    <mergeCell ref="E27:E28"/>
    <mergeCell ref="I23:I24"/>
    <mergeCell ref="D27:D28"/>
    <mergeCell ref="G27:G28"/>
    <mergeCell ref="F27:F28"/>
    <mergeCell ref="I27:I28"/>
    <mergeCell ref="D24:G24"/>
    <mergeCell ref="K11:K12"/>
    <mergeCell ref="K26:Q26"/>
    <mergeCell ref="Q23:Q24"/>
    <mergeCell ref="O11:O12"/>
    <mergeCell ref="J11:J12"/>
    <mergeCell ref="P27:P28"/>
    <mergeCell ref="Q27:Q28"/>
    <mergeCell ref="J27:J28"/>
    <mergeCell ref="O27:O28"/>
    <mergeCell ref="O23:O24"/>
    <mergeCell ref="M31:M32"/>
    <mergeCell ref="N31:N32"/>
    <mergeCell ref="L31:L32"/>
    <mergeCell ref="L29:L30"/>
    <mergeCell ref="H29:H30"/>
    <mergeCell ref="J29:J30"/>
    <mergeCell ref="J31:J32"/>
    <mergeCell ref="K27:K28"/>
    <mergeCell ref="D26:J26"/>
    <mergeCell ref="H27:H28"/>
    <mergeCell ref="M27:M28"/>
    <mergeCell ref="N27:N28"/>
    <mergeCell ref="K22:O22"/>
    <mergeCell ref="L27:L28"/>
    <mergeCell ref="D11:D12"/>
    <mergeCell ref="D31:D32"/>
    <mergeCell ref="I31:I32"/>
    <mergeCell ref="D29:D30"/>
    <mergeCell ref="G29:G30"/>
    <mergeCell ref="F31:F32"/>
    <mergeCell ref="H31:H32"/>
    <mergeCell ref="Q46:Q47"/>
    <mergeCell ref="I33:I34"/>
    <mergeCell ref="J33:J34"/>
    <mergeCell ref="F33:F34"/>
    <mergeCell ref="H33:H34"/>
    <mergeCell ref="E33:E34"/>
    <mergeCell ref="H42:H43"/>
    <mergeCell ref="I42:I43"/>
    <mergeCell ref="D40:G40"/>
    <mergeCell ref="K40:N40"/>
    <mergeCell ref="O33:O34"/>
    <mergeCell ref="N33:N34"/>
    <mergeCell ref="H39:H40"/>
    <mergeCell ref="M33:M34"/>
    <mergeCell ref="I39:I40"/>
    <mergeCell ref="N37:N38"/>
    <mergeCell ref="L33:L34"/>
    <mergeCell ref="I35:I36"/>
    <mergeCell ref="J37:J38"/>
    <mergeCell ref="J35:J36"/>
    <mergeCell ref="K46:K47"/>
    <mergeCell ref="A55:C55"/>
    <mergeCell ref="I55:I56"/>
    <mergeCell ref="J55:J56"/>
    <mergeCell ref="H55:H56"/>
    <mergeCell ref="K56:N56"/>
    <mergeCell ref="J39:J40"/>
    <mergeCell ref="A39:C39"/>
    <mergeCell ref="D33:D34"/>
    <mergeCell ref="E29:E30"/>
    <mergeCell ref="I29:I30"/>
    <mergeCell ref="F29:F30"/>
    <mergeCell ref="G31:G32"/>
    <mergeCell ref="E31:E32"/>
    <mergeCell ref="G33:G34"/>
    <mergeCell ref="Q29:Q30"/>
    <mergeCell ref="Q31:Q32"/>
    <mergeCell ref="K31:K32"/>
    <mergeCell ref="P31:P32"/>
    <mergeCell ref="P29:P30"/>
    <mergeCell ref="O29:O30"/>
    <mergeCell ref="K29:K30"/>
    <mergeCell ref="N29:N30"/>
    <mergeCell ref="O31:O32"/>
    <mergeCell ref="M29:M30"/>
    <mergeCell ref="Q42:Q43"/>
    <mergeCell ref="P42:P43"/>
    <mergeCell ref="O42:O43"/>
    <mergeCell ref="K43:N43"/>
    <mergeCell ref="L35:L36"/>
    <mergeCell ref="K35:K36"/>
    <mergeCell ref="P37:P38"/>
    <mergeCell ref="N35:N36"/>
    <mergeCell ref="P33:P34"/>
    <mergeCell ref="K33:K34"/>
    <mergeCell ref="O39:O40"/>
    <mergeCell ref="Q37:Q38"/>
    <mergeCell ref="O35:O36"/>
    <mergeCell ref="O37:O38"/>
    <mergeCell ref="Q33:Q34"/>
    <mergeCell ref="P35:P36"/>
    <mergeCell ref="Q35:Q36"/>
    <mergeCell ref="Q39:Q40"/>
    <mergeCell ref="C64:K64"/>
    <mergeCell ref="M35:M36"/>
    <mergeCell ref="K37:K38"/>
    <mergeCell ref="L37:L38"/>
    <mergeCell ref="M37:M38"/>
    <mergeCell ref="A56:C56"/>
    <mergeCell ref="B45:B47"/>
    <mergeCell ref="C60:I60"/>
    <mergeCell ref="C61:J61"/>
    <mergeCell ref="D56:G56"/>
    <mergeCell ref="A45:A47"/>
    <mergeCell ref="J46:J47"/>
    <mergeCell ref="F46:F47"/>
    <mergeCell ref="B44:P44"/>
    <mergeCell ref="E46:E47"/>
    <mergeCell ref="G46:G47"/>
    <mergeCell ref="I46:I47"/>
    <mergeCell ref="M46:M47"/>
    <mergeCell ref="P46:P47"/>
    <mergeCell ref="H46:H47"/>
    <mergeCell ref="C63:K63"/>
    <mergeCell ref="D35:D36"/>
    <mergeCell ref="E35:E36"/>
    <mergeCell ref="F35:F36"/>
    <mergeCell ref="G35:G36"/>
    <mergeCell ref="H35:H36"/>
    <mergeCell ref="K45:Q45"/>
    <mergeCell ref="O55:O56"/>
    <mergeCell ref="Q55:Q56"/>
    <mergeCell ref="O46:O47"/>
    <mergeCell ref="D37:D38"/>
    <mergeCell ref="E37:E38"/>
    <mergeCell ref="F37:F38"/>
    <mergeCell ref="G37:G38"/>
    <mergeCell ref="H37:H38"/>
    <mergeCell ref="I37:I38"/>
    <mergeCell ref="P55:P56"/>
    <mergeCell ref="N46:N47"/>
    <mergeCell ref="J42:J43"/>
    <mergeCell ref="C45:C47"/>
    <mergeCell ref="D45:J45"/>
    <mergeCell ref="P39:P40"/>
    <mergeCell ref="D46:D47"/>
    <mergeCell ref="L46:L47"/>
    <mergeCell ref="D43:G43"/>
    <mergeCell ref="A40:C40"/>
  </mergeCells>
  <printOptions/>
  <pageMargins left="0.75" right="0" top="0.25" bottom="0.25"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X63"/>
  <sheetViews>
    <sheetView zoomScalePageLayoutView="0" workbookViewId="0" topLeftCell="A1">
      <selection activeCell="U15" sqref="U15"/>
    </sheetView>
  </sheetViews>
  <sheetFormatPr defaultColWidth="9.140625" defaultRowHeight="12.75"/>
  <cols>
    <col min="1" max="1" width="3.28125" style="163" customWidth="1"/>
    <col min="2" max="2" width="41.140625" style="163" customWidth="1"/>
    <col min="3" max="3" width="9.57421875" style="163" customWidth="1"/>
    <col min="4" max="4" width="2.7109375" style="163" bestFit="1" customWidth="1"/>
    <col min="5" max="5" width="2.421875" style="163" customWidth="1"/>
    <col min="6" max="7" width="2.28125" style="163" customWidth="1"/>
    <col min="8" max="8" width="3.7109375" style="163" customWidth="1"/>
    <col min="9" max="9" width="4.8515625" style="163" customWidth="1"/>
    <col min="10" max="10" width="4.7109375" style="163" customWidth="1"/>
    <col min="11" max="11" width="2.7109375" style="163" customWidth="1"/>
    <col min="12" max="13" width="2.421875" style="163" customWidth="1"/>
    <col min="14" max="14" width="2.8515625" style="163" customWidth="1"/>
    <col min="15" max="15" width="3.57421875" style="163" customWidth="1"/>
    <col min="16" max="16" width="4.00390625" style="163" customWidth="1"/>
    <col min="17" max="17" width="4.8515625" style="163" customWidth="1"/>
    <col min="18" max="16384" width="9.140625" style="163" customWidth="1"/>
  </cols>
  <sheetData>
    <row r="1" spans="1:24" ht="12.75">
      <c r="A1" s="397" t="s">
        <v>105</v>
      </c>
      <c r="B1" s="397"/>
      <c r="C1" s="397"/>
      <c r="D1" s="397"/>
      <c r="E1" s="397"/>
      <c r="F1" s="397"/>
      <c r="G1" s="397"/>
      <c r="H1" s="397"/>
      <c r="I1" s="397"/>
      <c r="J1" s="397"/>
      <c r="K1" s="397"/>
      <c r="L1" s="397"/>
      <c r="M1" s="161"/>
      <c r="N1" s="161"/>
      <c r="O1" s="161"/>
      <c r="P1" s="161"/>
      <c r="Q1" s="161"/>
      <c r="R1" s="162"/>
      <c r="S1" s="162"/>
      <c r="T1" s="162"/>
      <c r="U1" s="162"/>
      <c r="V1" s="162"/>
      <c r="W1" s="162"/>
      <c r="X1" s="162"/>
    </row>
    <row r="2" spans="1:24" ht="12.75">
      <c r="A2" s="397" t="s">
        <v>25</v>
      </c>
      <c r="B2" s="397"/>
      <c r="C2" s="397"/>
      <c r="D2" s="397"/>
      <c r="E2" s="397"/>
      <c r="F2" s="397"/>
      <c r="G2" s="397"/>
      <c r="H2" s="397"/>
      <c r="I2" s="397"/>
      <c r="J2" s="397"/>
      <c r="K2" s="397"/>
      <c r="L2" s="397"/>
      <c r="M2" s="161"/>
      <c r="N2" s="161"/>
      <c r="O2" s="161"/>
      <c r="P2" s="161"/>
      <c r="Q2" s="161"/>
      <c r="R2" s="164"/>
      <c r="S2" s="164"/>
      <c r="T2" s="164"/>
      <c r="U2" s="164"/>
      <c r="V2" s="164"/>
      <c r="W2" s="164"/>
      <c r="X2" s="164"/>
    </row>
    <row r="3" spans="1:24" ht="16.5" customHeight="1">
      <c r="A3" s="399" t="s">
        <v>70</v>
      </c>
      <c r="B3" s="399"/>
      <c r="C3" s="399"/>
      <c r="D3" s="399"/>
      <c r="E3" s="399"/>
      <c r="F3" s="399"/>
      <c r="G3" s="399"/>
      <c r="H3" s="399"/>
      <c r="I3" s="399"/>
      <c r="J3" s="399"/>
      <c r="K3" s="399"/>
      <c r="L3" s="399"/>
      <c r="M3" s="399"/>
      <c r="N3" s="399"/>
      <c r="O3" s="399"/>
      <c r="P3" s="399"/>
      <c r="Q3" s="399"/>
      <c r="R3" s="165"/>
      <c r="S3" s="165"/>
      <c r="T3" s="165"/>
      <c r="U3" s="165"/>
      <c r="V3" s="165"/>
      <c r="W3" s="165"/>
      <c r="X3" s="165"/>
    </row>
    <row r="4" spans="1:17" ht="12.75">
      <c r="A4" s="400" t="s">
        <v>71</v>
      </c>
      <c r="B4" s="489"/>
      <c r="C4" s="489"/>
      <c r="D4" s="489"/>
      <c r="E4" s="489"/>
      <c r="F4" s="489"/>
      <c r="G4" s="489"/>
      <c r="H4" s="489"/>
      <c r="I4" s="489"/>
      <c r="J4" s="489"/>
      <c r="K4" s="489"/>
      <c r="L4" s="489"/>
      <c r="M4" s="489"/>
      <c r="N4" s="489"/>
      <c r="O4" s="489"/>
      <c r="P4" s="489"/>
      <c r="Q4" s="489"/>
    </row>
    <row r="5" spans="1:24" ht="12.75">
      <c r="A5" s="400" t="s">
        <v>73</v>
      </c>
      <c r="B5" s="400"/>
      <c r="C5" s="400"/>
      <c r="D5" s="400"/>
      <c r="E5" s="400"/>
      <c r="F5" s="400"/>
      <c r="G5" s="400"/>
      <c r="H5" s="400"/>
      <c r="I5" s="400"/>
      <c r="J5" s="400"/>
      <c r="K5" s="400"/>
      <c r="L5" s="400"/>
      <c r="M5" s="400"/>
      <c r="N5" s="400"/>
      <c r="O5" s="400"/>
      <c r="P5" s="400"/>
      <c r="Q5" s="400"/>
      <c r="R5" s="166"/>
      <c r="S5" s="166"/>
      <c r="T5" s="166"/>
      <c r="U5" s="166"/>
      <c r="V5" s="166"/>
      <c r="W5" s="166"/>
      <c r="X5" s="166"/>
    </row>
    <row r="6" spans="1:24" ht="12.75">
      <c r="A6" s="400" t="s">
        <v>220</v>
      </c>
      <c r="B6" s="400"/>
      <c r="C6" s="400"/>
      <c r="D6" s="400"/>
      <c r="E6" s="161"/>
      <c r="F6" s="161"/>
      <c r="G6" s="161"/>
      <c r="H6" s="161"/>
      <c r="I6" s="161"/>
      <c r="J6" s="161"/>
      <c r="K6" s="161"/>
      <c r="L6" s="161"/>
      <c r="M6" s="161"/>
      <c r="N6" s="161"/>
      <c r="O6" s="161"/>
      <c r="P6" s="161"/>
      <c r="Q6" s="161"/>
      <c r="R6" s="166"/>
      <c r="S6" s="166"/>
      <c r="T6" s="166"/>
      <c r="U6" s="166"/>
      <c r="V6" s="166"/>
      <c r="W6" s="166"/>
      <c r="X6" s="166"/>
    </row>
    <row r="7" spans="1:24" ht="12.75">
      <c r="A7" s="167" t="s">
        <v>72</v>
      </c>
      <c r="B7" s="167"/>
      <c r="C7" s="167"/>
      <c r="D7" s="167"/>
      <c r="E7" s="161"/>
      <c r="F7" s="161"/>
      <c r="G7" s="161"/>
      <c r="H7" s="161"/>
      <c r="I7" s="161"/>
      <c r="J7" s="161"/>
      <c r="K7" s="161"/>
      <c r="L7" s="161"/>
      <c r="M7" s="161"/>
      <c r="N7" s="161"/>
      <c r="O7" s="161"/>
      <c r="P7" s="161"/>
      <c r="Q7" s="161"/>
      <c r="R7" s="166"/>
      <c r="S7" s="166"/>
      <c r="T7" s="166"/>
      <c r="U7" s="166"/>
      <c r="V7" s="166"/>
      <c r="W7" s="166"/>
      <c r="X7" s="166"/>
    </row>
    <row r="8" spans="1:24" ht="12.75">
      <c r="A8" s="423" t="s">
        <v>373</v>
      </c>
      <c r="B8" s="489"/>
      <c r="C8" s="489"/>
      <c r="D8" s="489"/>
      <c r="E8" s="489"/>
      <c r="F8" s="489"/>
      <c r="G8" s="489"/>
      <c r="H8" s="489"/>
      <c r="I8" s="489"/>
      <c r="J8" s="489"/>
      <c r="K8" s="489"/>
      <c r="L8" s="489"/>
      <c r="M8" s="489"/>
      <c r="N8" s="489"/>
      <c r="O8" s="489"/>
      <c r="P8" s="489"/>
      <c r="Q8" s="489"/>
      <c r="R8" s="168"/>
      <c r="S8" s="168"/>
      <c r="T8" s="168"/>
      <c r="U8" s="168"/>
      <c r="V8" s="168"/>
      <c r="W8" s="168"/>
      <c r="X8" s="168"/>
    </row>
    <row r="9" spans="1:17" ht="15.75" customHeight="1" thickBot="1">
      <c r="A9" s="401" t="s">
        <v>158</v>
      </c>
      <c r="B9" s="401"/>
      <c r="C9" s="401"/>
      <c r="D9" s="401"/>
      <c r="E9" s="401"/>
      <c r="F9" s="401"/>
      <c r="G9" s="401"/>
      <c r="H9" s="401"/>
      <c r="I9" s="401"/>
      <c r="J9" s="401"/>
      <c r="K9" s="401"/>
      <c r="L9" s="401"/>
      <c r="M9" s="401"/>
      <c r="N9" s="401"/>
      <c r="O9" s="401"/>
      <c r="P9" s="401"/>
      <c r="Q9" s="169"/>
    </row>
    <row r="10" spans="1:17" ht="12.75">
      <c r="A10" s="391" t="s">
        <v>9</v>
      </c>
      <c r="B10" s="375" t="s">
        <v>0</v>
      </c>
      <c r="C10" s="428" t="s">
        <v>39</v>
      </c>
      <c r="D10" s="375" t="s">
        <v>208</v>
      </c>
      <c r="E10" s="375"/>
      <c r="F10" s="375"/>
      <c r="G10" s="375"/>
      <c r="H10" s="375"/>
      <c r="I10" s="375"/>
      <c r="J10" s="375"/>
      <c r="K10" s="375" t="s">
        <v>210</v>
      </c>
      <c r="L10" s="375"/>
      <c r="M10" s="375"/>
      <c r="N10" s="375"/>
      <c r="O10" s="375"/>
      <c r="P10" s="375"/>
      <c r="Q10" s="376"/>
    </row>
    <row r="11" spans="1:17" ht="12.75" customHeight="1">
      <c r="A11" s="392"/>
      <c r="B11" s="427"/>
      <c r="C11" s="429"/>
      <c r="D11" s="377" t="s">
        <v>3</v>
      </c>
      <c r="E11" s="377" t="s">
        <v>4</v>
      </c>
      <c r="F11" s="377" t="s">
        <v>5</v>
      </c>
      <c r="G11" s="377" t="s">
        <v>6</v>
      </c>
      <c r="H11" s="377" t="s">
        <v>67</v>
      </c>
      <c r="I11" s="373" t="s">
        <v>68</v>
      </c>
      <c r="J11" s="402" t="s">
        <v>11</v>
      </c>
      <c r="K11" s="377" t="s">
        <v>3</v>
      </c>
      <c r="L11" s="377" t="s">
        <v>4</v>
      </c>
      <c r="M11" s="377" t="s">
        <v>5</v>
      </c>
      <c r="N11" s="377" t="s">
        <v>6</v>
      </c>
      <c r="O11" s="377" t="s">
        <v>67</v>
      </c>
      <c r="P11" s="373" t="s">
        <v>68</v>
      </c>
      <c r="Q11" s="381" t="s">
        <v>11</v>
      </c>
    </row>
    <row r="12" spans="1:17" ht="12.75">
      <c r="A12" s="392"/>
      <c r="B12" s="427"/>
      <c r="C12" s="429"/>
      <c r="D12" s="377"/>
      <c r="E12" s="377"/>
      <c r="F12" s="377"/>
      <c r="G12" s="377"/>
      <c r="H12" s="377"/>
      <c r="I12" s="373"/>
      <c r="J12" s="402"/>
      <c r="K12" s="377"/>
      <c r="L12" s="377"/>
      <c r="M12" s="377"/>
      <c r="N12" s="377"/>
      <c r="O12" s="377"/>
      <c r="P12" s="373"/>
      <c r="Q12" s="381"/>
    </row>
    <row r="13" spans="1:17" s="171" customFormat="1" ht="14.25" customHeight="1">
      <c r="A13" s="32">
        <v>1</v>
      </c>
      <c r="B13" s="146" t="s">
        <v>349</v>
      </c>
      <c r="C13" s="55" t="s">
        <v>40</v>
      </c>
      <c r="D13" s="145">
        <v>3</v>
      </c>
      <c r="E13" s="145"/>
      <c r="F13" s="145">
        <v>2</v>
      </c>
      <c r="G13" s="145"/>
      <c r="H13" s="170">
        <f>25*J13-14*SUM(D13:G13)-2</f>
        <v>53</v>
      </c>
      <c r="I13" s="145" t="s">
        <v>7</v>
      </c>
      <c r="J13" s="145">
        <v>5</v>
      </c>
      <c r="K13" s="145"/>
      <c r="L13" s="145"/>
      <c r="M13" s="145"/>
      <c r="N13" s="145"/>
      <c r="O13" s="145"/>
      <c r="P13" s="145"/>
      <c r="Q13" s="157"/>
    </row>
    <row r="14" spans="1:17" s="171" customFormat="1" ht="12.75">
      <c r="A14" s="32">
        <v>2</v>
      </c>
      <c r="B14" s="144" t="s">
        <v>315</v>
      </c>
      <c r="C14" s="55" t="s">
        <v>316</v>
      </c>
      <c r="D14" s="170">
        <v>2</v>
      </c>
      <c r="E14" s="170"/>
      <c r="F14" s="170">
        <v>2</v>
      </c>
      <c r="G14" s="170">
        <v>1</v>
      </c>
      <c r="H14" s="170">
        <f>25*J14-14*SUM(D14:G14)-2</f>
        <v>53</v>
      </c>
      <c r="I14" s="170" t="s">
        <v>7</v>
      </c>
      <c r="J14" s="170">
        <v>5</v>
      </c>
      <c r="K14" s="145"/>
      <c r="L14" s="145"/>
      <c r="M14" s="145"/>
      <c r="N14" s="145"/>
      <c r="O14" s="145"/>
      <c r="P14" s="145"/>
      <c r="Q14" s="157"/>
    </row>
    <row r="15" spans="1:17" s="171" customFormat="1" ht="22.5" customHeight="1">
      <c r="A15" s="32">
        <v>3</v>
      </c>
      <c r="B15" s="543" t="s">
        <v>368</v>
      </c>
      <c r="C15" s="11" t="s">
        <v>262</v>
      </c>
      <c r="D15" s="544">
        <v>2</v>
      </c>
      <c r="E15" s="544"/>
      <c r="F15" s="544">
        <v>2</v>
      </c>
      <c r="G15" s="544">
        <v>1</v>
      </c>
      <c r="H15" s="145">
        <f>25*J15-14*SUM(D15:G15)-2</f>
        <v>78</v>
      </c>
      <c r="I15" s="37" t="s">
        <v>7</v>
      </c>
      <c r="J15" s="37">
        <v>6</v>
      </c>
      <c r="K15" s="172"/>
      <c r="L15" s="172"/>
      <c r="M15" s="172"/>
      <c r="N15" s="145"/>
      <c r="O15" s="145"/>
      <c r="P15" s="145"/>
      <c r="Q15" s="157"/>
    </row>
    <row r="16" spans="1:18" s="171" customFormat="1" ht="12.75">
      <c r="A16" s="32">
        <v>4</v>
      </c>
      <c r="B16" s="144" t="s">
        <v>319</v>
      </c>
      <c r="C16" s="145" t="s">
        <v>223</v>
      </c>
      <c r="D16" s="37">
        <v>2</v>
      </c>
      <c r="E16" s="37">
        <v>1</v>
      </c>
      <c r="F16" s="37"/>
      <c r="G16" s="37"/>
      <c r="H16" s="170">
        <f>25*J16-14*SUM(D16:G16)-2</f>
        <v>31</v>
      </c>
      <c r="I16" s="37" t="s">
        <v>3</v>
      </c>
      <c r="J16" s="37">
        <v>3</v>
      </c>
      <c r="K16" s="172"/>
      <c r="L16" s="172"/>
      <c r="M16" s="172"/>
      <c r="N16" s="145"/>
      <c r="O16" s="145"/>
      <c r="P16" s="145"/>
      <c r="Q16" s="157"/>
      <c r="R16" s="173"/>
    </row>
    <row r="17" spans="1:17" s="171" customFormat="1" ht="12.75">
      <c r="A17" s="32">
        <v>5</v>
      </c>
      <c r="B17" s="144" t="s">
        <v>215</v>
      </c>
      <c r="C17" s="145" t="s">
        <v>268</v>
      </c>
      <c r="D17" s="37">
        <v>2</v>
      </c>
      <c r="E17" s="37">
        <v>2</v>
      </c>
      <c r="F17" s="37"/>
      <c r="G17" s="37"/>
      <c r="H17" s="170">
        <f>25*J17-14*SUM(D17:G17)-2</f>
        <v>67</v>
      </c>
      <c r="I17" s="37" t="s">
        <v>7</v>
      </c>
      <c r="J17" s="37">
        <v>5</v>
      </c>
      <c r="K17" s="172"/>
      <c r="L17" s="172"/>
      <c r="M17" s="172"/>
      <c r="N17" s="145"/>
      <c r="O17" s="145"/>
      <c r="P17" s="145"/>
      <c r="Q17" s="157"/>
    </row>
    <row r="18" spans="1:17" s="171" customFormat="1" ht="12.75">
      <c r="A18" s="32">
        <v>6</v>
      </c>
      <c r="B18" s="144" t="s">
        <v>317</v>
      </c>
      <c r="C18" s="55" t="s">
        <v>263</v>
      </c>
      <c r="D18" s="170"/>
      <c r="E18" s="170"/>
      <c r="F18" s="170"/>
      <c r="G18" s="170"/>
      <c r="H18" s="170"/>
      <c r="I18" s="170"/>
      <c r="J18" s="170"/>
      <c r="K18" s="170">
        <v>1</v>
      </c>
      <c r="L18" s="170"/>
      <c r="M18" s="170">
        <v>1</v>
      </c>
      <c r="N18" s="170"/>
      <c r="O18" s="170">
        <f>25*Q18-14*SUM(K18:N18)-2</f>
        <v>45</v>
      </c>
      <c r="P18" s="170" t="s">
        <v>7</v>
      </c>
      <c r="Q18" s="174">
        <v>3</v>
      </c>
    </row>
    <row r="19" spans="1:18" s="171" customFormat="1" ht="12.75">
      <c r="A19" s="32">
        <v>7</v>
      </c>
      <c r="B19" s="146" t="s">
        <v>321</v>
      </c>
      <c r="C19" s="55" t="s">
        <v>278</v>
      </c>
      <c r="D19" s="145"/>
      <c r="E19" s="145"/>
      <c r="F19" s="145"/>
      <c r="G19" s="145"/>
      <c r="H19" s="145"/>
      <c r="I19" s="145"/>
      <c r="J19" s="145"/>
      <c r="K19" s="145">
        <v>1</v>
      </c>
      <c r="L19" s="145"/>
      <c r="M19" s="145">
        <v>1</v>
      </c>
      <c r="N19" s="145"/>
      <c r="O19" s="170">
        <f aca="true" t="shared" si="0" ref="O19:O24">25*Q19-14*SUM(K19:N19)-2</f>
        <v>20</v>
      </c>
      <c r="P19" s="145" t="s">
        <v>7</v>
      </c>
      <c r="Q19" s="157">
        <v>2</v>
      </c>
      <c r="R19" s="168"/>
    </row>
    <row r="20" spans="1:18" s="171" customFormat="1" ht="21.75" customHeight="1">
      <c r="A20" s="32">
        <v>8</v>
      </c>
      <c r="B20" s="146" t="s">
        <v>362</v>
      </c>
      <c r="C20" s="55" t="s">
        <v>224</v>
      </c>
      <c r="D20" s="170"/>
      <c r="E20" s="170"/>
      <c r="F20" s="170"/>
      <c r="G20" s="170"/>
      <c r="H20" s="170"/>
      <c r="I20" s="170"/>
      <c r="J20" s="170"/>
      <c r="K20" s="170">
        <v>2</v>
      </c>
      <c r="L20" s="170">
        <v>2</v>
      </c>
      <c r="M20" s="170"/>
      <c r="N20" s="170"/>
      <c r="O20" s="170">
        <f t="shared" si="0"/>
        <v>42</v>
      </c>
      <c r="P20" s="170" t="s">
        <v>7</v>
      </c>
      <c r="Q20" s="174">
        <v>4</v>
      </c>
      <c r="R20" s="173"/>
    </row>
    <row r="21" spans="1:17" s="171" customFormat="1" ht="15" customHeight="1">
      <c r="A21" s="32">
        <v>9</v>
      </c>
      <c r="B21" s="144" t="s">
        <v>213</v>
      </c>
      <c r="C21" s="55" t="s">
        <v>225</v>
      </c>
      <c r="D21" s="170"/>
      <c r="E21" s="170"/>
      <c r="F21" s="170"/>
      <c r="G21" s="170"/>
      <c r="H21" s="170"/>
      <c r="I21" s="170"/>
      <c r="J21" s="170"/>
      <c r="K21" s="170">
        <v>2</v>
      </c>
      <c r="L21" s="170"/>
      <c r="M21" s="170">
        <v>1</v>
      </c>
      <c r="N21" s="170"/>
      <c r="O21" s="170">
        <f t="shared" si="0"/>
        <v>31</v>
      </c>
      <c r="P21" s="170" t="s">
        <v>3</v>
      </c>
      <c r="Q21" s="174">
        <v>3</v>
      </c>
    </row>
    <row r="22" spans="1:18" s="171" customFormat="1" ht="15" customHeight="1">
      <c r="A22" s="32">
        <v>10</v>
      </c>
      <c r="B22" s="144" t="s">
        <v>318</v>
      </c>
      <c r="C22" s="55" t="s">
        <v>244</v>
      </c>
      <c r="D22" s="170"/>
      <c r="E22" s="170"/>
      <c r="F22" s="170"/>
      <c r="G22" s="170"/>
      <c r="H22" s="170"/>
      <c r="I22" s="170"/>
      <c r="J22" s="170"/>
      <c r="K22" s="170">
        <v>2</v>
      </c>
      <c r="L22" s="170">
        <v>2</v>
      </c>
      <c r="M22" s="170"/>
      <c r="N22" s="170"/>
      <c r="O22" s="170">
        <f t="shared" si="0"/>
        <v>42</v>
      </c>
      <c r="P22" s="170" t="s">
        <v>3</v>
      </c>
      <c r="Q22" s="174">
        <v>4</v>
      </c>
      <c r="R22" s="173"/>
    </row>
    <row r="23" spans="1:17" s="171" customFormat="1" ht="15" customHeight="1">
      <c r="A23" s="32">
        <v>11</v>
      </c>
      <c r="B23" s="144" t="s">
        <v>214</v>
      </c>
      <c r="C23" s="55" t="s">
        <v>279</v>
      </c>
      <c r="D23" s="170"/>
      <c r="E23" s="170"/>
      <c r="F23" s="170"/>
      <c r="G23" s="170"/>
      <c r="H23" s="170"/>
      <c r="I23" s="170"/>
      <c r="J23" s="170"/>
      <c r="K23" s="170">
        <v>2</v>
      </c>
      <c r="L23" s="170">
        <v>2</v>
      </c>
      <c r="M23" s="170"/>
      <c r="N23" s="170"/>
      <c r="O23" s="170">
        <f t="shared" si="0"/>
        <v>42</v>
      </c>
      <c r="P23" s="170" t="s">
        <v>7</v>
      </c>
      <c r="Q23" s="174">
        <v>4</v>
      </c>
    </row>
    <row r="24" spans="1:17" s="175" customFormat="1" ht="15.75" customHeight="1">
      <c r="A24" s="32">
        <v>12</v>
      </c>
      <c r="B24" s="105" t="s">
        <v>252</v>
      </c>
      <c r="C24" s="145" t="s">
        <v>245</v>
      </c>
      <c r="D24" s="37"/>
      <c r="E24" s="37"/>
      <c r="F24" s="37"/>
      <c r="G24" s="37"/>
      <c r="H24" s="37"/>
      <c r="I24" s="37"/>
      <c r="J24" s="37"/>
      <c r="K24" s="37"/>
      <c r="L24" s="37"/>
      <c r="M24" s="37"/>
      <c r="N24" s="37">
        <v>4</v>
      </c>
      <c r="O24" s="170">
        <f t="shared" si="0"/>
        <v>42</v>
      </c>
      <c r="P24" s="145" t="s">
        <v>3</v>
      </c>
      <c r="Q24" s="157">
        <v>4</v>
      </c>
    </row>
    <row r="25" spans="1:17" s="175" customFormat="1" ht="14.25" customHeight="1">
      <c r="A25" s="32">
        <v>13</v>
      </c>
      <c r="B25" s="105" t="s">
        <v>251</v>
      </c>
      <c r="C25" s="37" t="s">
        <v>280</v>
      </c>
      <c r="D25" s="37"/>
      <c r="E25" s="37"/>
      <c r="F25" s="37"/>
      <c r="G25" s="37"/>
      <c r="H25" s="37"/>
      <c r="I25" s="37"/>
      <c r="J25" s="37"/>
      <c r="K25" s="377" t="s">
        <v>100</v>
      </c>
      <c r="L25" s="377"/>
      <c r="M25" s="377"/>
      <c r="N25" s="377"/>
      <c r="O25" s="377"/>
      <c r="P25" s="145" t="s">
        <v>3</v>
      </c>
      <c r="Q25" s="157">
        <v>2</v>
      </c>
    </row>
    <row r="26" spans="1:17" s="171" customFormat="1" ht="12.75">
      <c r="A26" s="389" t="s">
        <v>12</v>
      </c>
      <c r="B26" s="382"/>
      <c r="C26" s="382"/>
      <c r="D26" s="145">
        <f>SUM(D13:D25)</f>
        <v>11</v>
      </c>
      <c r="E26" s="145">
        <f>SUM(E13:E25)</f>
        <v>3</v>
      </c>
      <c r="F26" s="145">
        <f>SUM(F13:F25)</f>
        <v>6</v>
      </c>
      <c r="G26" s="145">
        <f>SUM(G13:G25)</f>
        <v>2</v>
      </c>
      <c r="H26" s="382">
        <f>SUM(H13:H25)</f>
        <v>282</v>
      </c>
      <c r="I26" s="377" t="s">
        <v>365</v>
      </c>
      <c r="J26" s="384">
        <f>SUM(J13:J25)</f>
        <v>24</v>
      </c>
      <c r="K26" s="145">
        <f>SUM(K13:K25)</f>
        <v>10</v>
      </c>
      <c r="L26" s="145">
        <f>SUM(L13:L25)</f>
        <v>6</v>
      </c>
      <c r="M26" s="145">
        <f>SUM(M13:M25)</f>
        <v>3</v>
      </c>
      <c r="N26" s="145">
        <f>SUM(N13:N25)</f>
        <v>4</v>
      </c>
      <c r="O26" s="382">
        <f>SUM(O13:O24)</f>
        <v>264</v>
      </c>
      <c r="P26" s="377" t="s">
        <v>211</v>
      </c>
      <c r="Q26" s="393">
        <f>SUM(Q13:Q25)</f>
        <v>26</v>
      </c>
    </row>
    <row r="27" spans="1:17" s="171" customFormat="1" ht="13.5" thickBot="1">
      <c r="A27" s="386"/>
      <c r="B27" s="383"/>
      <c r="C27" s="383"/>
      <c r="D27" s="383">
        <f>SUM(D26:G26)</f>
        <v>22</v>
      </c>
      <c r="E27" s="383"/>
      <c r="F27" s="383"/>
      <c r="G27" s="383"/>
      <c r="H27" s="383"/>
      <c r="I27" s="454"/>
      <c r="J27" s="385"/>
      <c r="K27" s="383">
        <f>SUM(K26:N26)</f>
        <v>23</v>
      </c>
      <c r="L27" s="383"/>
      <c r="M27" s="383"/>
      <c r="N27" s="383"/>
      <c r="O27" s="383"/>
      <c r="P27" s="454"/>
      <c r="Q27" s="394"/>
    </row>
    <row r="28" spans="1:17" ht="12.75" customHeight="1" thickBot="1">
      <c r="A28" s="168"/>
      <c r="B28" s="168"/>
      <c r="C28" s="176"/>
      <c r="D28" s="169"/>
      <c r="E28" s="169"/>
      <c r="F28" s="169"/>
      <c r="G28" s="169"/>
      <c r="H28" s="169"/>
      <c r="I28" s="169"/>
      <c r="J28" s="169"/>
      <c r="K28" s="169"/>
      <c r="L28" s="169"/>
      <c r="M28" s="169"/>
      <c r="N28" s="169"/>
      <c r="O28" s="169"/>
      <c r="P28" s="169"/>
      <c r="Q28" s="169"/>
    </row>
    <row r="29" spans="1:17" ht="12.75">
      <c r="A29" s="391" t="s">
        <v>9</v>
      </c>
      <c r="B29" s="375" t="s">
        <v>17</v>
      </c>
      <c r="C29" s="428" t="s">
        <v>39</v>
      </c>
      <c r="D29" s="375" t="s">
        <v>208</v>
      </c>
      <c r="E29" s="375"/>
      <c r="F29" s="375"/>
      <c r="G29" s="375"/>
      <c r="H29" s="375"/>
      <c r="I29" s="375"/>
      <c r="J29" s="375"/>
      <c r="K29" s="375" t="s">
        <v>210</v>
      </c>
      <c r="L29" s="375"/>
      <c r="M29" s="375"/>
      <c r="N29" s="375"/>
      <c r="O29" s="375"/>
      <c r="P29" s="375"/>
      <c r="Q29" s="376"/>
    </row>
    <row r="30" spans="1:17" ht="12.75" customHeight="1">
      <c r="A30" s="392"/>
      <c r="B30" s="427"/>
      <c r="C30" s="429"/>
      <c r="D30" s="377" t="s">
        <v>3</v>
      </c>
      <c r="E30" s="377" t="s">
        <v>4</v>
      </c>
      <c r="F30" s="377" t="s">
        <v>5</v>
      </c>
      <c r="G30" s="377" t="s">
        <v>6</v>
      </c>
      <c r="H30" s="377" t="s">
        <v>67</v>
      </c>
      <c r="I30" s="373" t="s">
        <v>68</v>
      </c>
      <c r="J30" s="402" t="s">
        <v>11</v>
      </c>
      <c r="K30" s="377" t="s">
        <v>3</v>
      </c>
      <c r="L30" s="377" t="s">
        <v>4</v>
      </c>
      <c r="M30" s="377" t="s">
        <v>5</v>
      </c>
      <c r="N30" s="377" t="s">
        <v>6</v>
      </c>
      <c r="O30" s="377" t="s">
        <v>67</v>
      </c>
      <c r="P30" s="373" t="s">
        <v>68</v>
      </c>
      <c r="Q30" s="381" t="s">
        <v>11</v>
      </c>
    </row>
    <row r="31" spans="1:17" ht="9.75" customHeight="1">
      <c r="A31" s="392"/>
      <c r="B31" s="427"/>
      <c r="C31" s="429"/>
      <c r="D31" s="377"/>
      <c r="E31" s="377"/>
      <c r="F31" s="377"/>
      <c r="G31" s="377"/>
      <c r="H31" s="377"/>
      <c r="I31" s="373"/>
      <c r="J31" s="402"/>
      <c r="K31" s="377"/>
      <c r="L31" s="377"/>
      <c r="M31" s="377"/>
      <c r="N31" s="377"/>
      <c r="O31" s="377"/>
      <c r="P31" s="373"/>
      <c r="Q31" s="381"/>
    </row>
    <row r="32" spans="1:18" s="171" customFormat="1" ht="22.5">
      <c r="A32" s="87">
        <v>14</v>
      </c>
      <c r="B32" s="146" t="s">
        <v>320</v>
      </c>
      <c r="C32" s="55" t="s">
        <v>226</v>
      </c>
      <c r="D32" s="382">
        <v>2</v>
      </c>
      <c r="E32" s="382">
        <v>1</v>
      </c>
      <c r="F32" s="382"/>
      <c r="G32" s="382"/>
      <c r="H32" s="382">
        <f>25*J32-14*SUM(D32:G33)-2</f>
        <v>81</v>
      </c>
      <c r="I32" s="382" t="s">
        <v>7</v>
      </c>
      <c r="J32" s="382">
        <v>5</v>
      </c>
      <c r="K32" s="382"/>
      <c r="L32" s="382"/>
      <c r="M32" s="382"/>
      <c r="N32" s="382"/>
      <c r="O32" s="382"/>
      <c r="P32" s="382"/>
      <c r="Q32" s="405"/>
      <c r="R32" s="173"/>
    </row>
    <row r="33" spans="1:17" s="171" customFormat="1" ht="12.75">
      <c r="A33" s="87">
        <v>15</v>
      </c>
      <c r="B33" s="105" t="s">
        <v>345</v>
      </c>
      <c r="C33" s="55" t="s">
        <v>281</v>
      </c>
      <c r="D33" s="382"/>
      <c r="E33" s="382"/>
      <c r="F33" s="382"/>
      <c r="G33" s="382"/>
      <c r="H33" s="382"/>
      <c r="I33" s="382"/>
      <c r="J33" s="382"/>
      <c r="K33" s="382"/>
      <c r="L33" s="382"/>
      <c r="M33" s="382"/>
      <c r="N33" s="382"/>
      <c r="O33" s="382"/>
      <c r="P33" s="382"/>
      <c r="Q33" s="405"/>
    </row>
    <row r="34" spans="1:17" s="171" customFormat="1" ht="12.75">
      <c r="A34" s="87">
        <v>16</v>
      </c>
      <c r="B34" s="144" t="s">
        <v>273</v>
      </c>
      <c r="C34" s="55" t="s">
        <v>282</v>
      </c>
      <c r="D34" s="382"/>
      <c r="E34" s="382"/>
      <c r="F34" s="382"/>
      <c r="G34" s="382"/>
      <c r="H34" s="382"/>
      <c r="I34" s="382"/>
      <c r="J34" s="382"/>
      <c r="K34" s="382">
        <v>2</v>
      </c>
      <c r="L34" s="382"/>
      <c r="M34" s="382"/>
      <c r="N34" s="382">
        <v>1</v>
      </c>
      <c r="O34" s="382">
        <f>25*Q34-14*SUM(K34:N35)-2</f>
        <v>56</v>
      </c>
      <c r="P34" s="382" t="s">
        <v>7</v>
      </c>
      <c r="Q34" s="405">
        <v>4</v>
      </c>
    </row>
    <row r="35" spans="1:17" s="171" customFormat="1" ht="13.5" customHeight="1">
      <c r="A35" s="87">
        <v>17</v>
      </c>
      <c r="B35" s="146" t="s">
        <v>346</v>
      </c>
      <c r="C35" s="55" t="s">
        <v>264</v>
      </c>
      <c r="D35" s="382"/>
      <c r="E35" s="382"/>
      <c r="F35" s="382"/>
      <c r="G35" s="382"/>
      <c r="H35" s="382"/>
      <c r="I35" s="382"/>
      <c r="J35" s="382"/>
      <c r="K35" s="382"/>
      <c r="L35" s="382"/>
      <c r="M35" s="382"/>
      <c r="N35" s="382"/>
      <c r="O35" s="382"/>
      <c r="P35" s="382"/>
      <c r="Q35" s="405"/>
    </row>
    <row r="36" spans="1:17" s="171" customFormat="1" ht="13.5" customHeight="1">
      <c r="A36" s="87">
        <v>18</v>
      </c>
      <c r="B36" s="146" t="s">
        <v>350</v>
      </c>
      <c r="C36" s="55" t="s">
        <v>306</v>
      </c>
      <c r="D36" s="464">
        <v>0</v>
      </c>
      <c r="E36" s="464">
        <v>1</v>
      </c>
      <c r="F36" s="464"/>
      <c r="G36" s="464"/>
      <c r="H36" s="469">
        <f>25*J36-14*SUM(D36:G37)-2</f>
        <v>9</v>
      </c>
      <c r="I36" s="464" t="s">
        <v>3</v>
      </c>
      <c r="J36" s="464">
        <v>1</v>
      </c>
      <c r="K36" s="466"/>
      <c r="L36" s="464"/>
      <c r="M36" s="464"/>
      <c r="N36" s="464"/>
      <c r="O36" s="464"/>
      <c r="P36" s="464"/>
      <c r="Q36" s="476"/>
    </row>
    <row r="37" spans="1:17" s="171" customFormat="1" ht="13.5" customHeight="1">
      <c r="A37" s="87">
        <v>19</v>
      </c>
      <c r="B37" s="146" t="s">
        <v>359</v>
      </c>
      <c r="C37" s="55" t="s">
        <v>360</v>
      </c>
      <c r="D37" s="468"/>
      <c r="E37" s="468"/>
      <c r="F37" s="465"/>
      <c r="G37" s="465"/>
      <c r="H37" s="469"/>
      <c r="I37" s="465"/>
      <c r="J37" s="465"/>
      <c r="K37" s="467"/>
      <c r="L37" s="465"/>
      <c r="M37" s="465"/>
      <c r="N37" s="465"/>
      <c r="O37" s="465"/>
      <c r="P37" s="465"/>
      <c r="Q37" s="477"/>
    </row>
    <row r="38" spans="1:17" ht="12.75">
      <c r="A38" s="389" t="s">
        <v>20</v>
      </c>
      <c r="B38" s="382"/>
      <c r="C38" s="382"/>
      <c r="D38" s="145">
        <f>SUM(D32:D37)</f>
        <v>2</v>
      </c>
      <c r="E38" s="145">
        <f>SUM(E32:E37)</f>
        <v>2</v>
      </c>
      <c r="F38" s="145">
        <f>SUM(F32:F37)</f>
        <v>0</v>
      </c>
      <c r="G38" s="145">
        <f>SUM(G32:G37)</f>
        <v>0</v>
      </c>
      <c r="H38" s="418">
        <f>SUM(H32:H37)</f>
        <v>90</v>
      </c>
      <c r="I38" s="420" t="s">
        <v>21</v>
      </c>
      <c r="J38" s="384">
        <f>SUM(J32:J37)</f>
        <v>6</v>
      </c>
      <c r="K38" s="145">
        <f>SUM(K32:K35)</f>
        <v>2</v>
      </c>
      <c r="L38" s="145"/>
      <c r="M38" s="145"/>
      <c r="N38" s="145">
        <f>SUM(N32:N35)</f>
        <v>1</v>
      </c>
      <c r="O38" s="418">
        <f>SUM(O32:O35)</f>
        <v>56</v>
      </c>
      <c r="P38" s="420" t="s">
        <v>243</v>
      </c>
      <c r="Q38" s="393">
        <f>SUM(Q32:Q35)</f>
        <v>4</v>
      </c>
    </row>
    <row r="39" spans="1:17" ht="13.5" thickBot="1">
      <c r="A39" s="158"/>
      <c r="B39" s="159"/>
      <c r="C39" s="160"/>
      <c r="D39" s="430">
        <f>SUM(D38:G38)</f>
        <v>4</v>
      </c>
      <c r="E39" s="431"/>
      <c r="F39" s="431"/>
      <c r="G39" s="432"/>
      <c r="H39" s="419"/>
      <c r="I39" s="470"/>
      <c r="J39" s="385"/>
      <c r="K39" s="430">
        <f>SUM(K38:N38)</f>
        <v>3</v>
      </c>
      <c r="L39" s="431"/>
      <c r="M39" s="431"/>
      <c r="N39" s="432"/>
      <c r="O39" s="419"/>
      <c r="P39" s="470"/>
      <c r="Q39" s="394"/>
    </row>
    <row r="40" spans="1:17" ht="6.75" customHeight="1" thickBot="1">
      <c r="A40" s="177"/>
      <c r="B40" s="178"/>
      <c r="C40" s="178"/>
      <c r="D40" s="178"/>
      <c r="E40" s="178"/>
      <c r="F40" s="178"/>
      <c r="G40" s="178"/>
      <c r="H40" s="178"/>
      <c r="I40" s="178"/>
      <c r="J40" s="179"/>
      <c r="K40" s="178"/>
      <c r="L40" s="178"/>
      <c r="M40" s="178"/>
      <c r="N40" s="178"/>
      <c r="O40" s="178"/>
      <c r="P40" s="178"/>
      <c r="Q40" s="179"/>
    </row>
    <row r="41" spans="2:17" ht="12.75">
      <c r="B41" s="180" t="s">
        <v>10</v>
      </c>
      <c r="C41" s="168"/>
      <c r="D41" s="181">
        <f>D38+D26</f>
        <v>13</v>
      </c>
      <c r="E41" s="182">
        <f>E38+E26</f>
        <v>5</v>
      </c>
      <c r="F41" s="182">
        <f>F38+F26</f>
        <v>6</v>
      </c>
      <c r="G41" s="182">
        <f>G38+G26</f>
        <v>2</v>
      </c>
      <c r="H41" s="378">
        <f>H26+H38</f>
        <v>372</v>
      </c>
      <c r="I41" s="473" t="s">
        <v>366</v>
      </c>
      <c r="J41" s="378">
        <f>J38+J26</f>
        <v>30</v>
      </c>
      <c r="K41" s="182">
        <f>K38+K26</f>
        <v>12</v>
      </c>
      <c r="L41" s="182">
        <f>L38+L26</f>
        <v>6</v>
      </c>
      <c r="M41" s="182">
        <f>M38+M26</f>
        <v>3</v>
      </c>
      <c r="N41" s="182">
        <f>N38+N26</f>
        <v>5</v>
      </c>
      <c r="O41" s="378">
        <f>O26+O38</f>
        <v>320</v>
      </c>
      <c r="P41" s="473" t="s">
        <v>212</v>
      </c>
      <c r="Q41" s="474">
        <f>Q38+Q26</f>
        <v>30</v>
      </c>
    </row>
    <row r="42" spans="2:17" ht="13.5" thickBot="1">
      <c r="B42" s="183"/>
      <c r="C42" s="129"/>
      <c r="D42" s="471">
        <f>SUM(D41:G41)</f>
        <v>26</v>
      </c>
      <c r="E42" s="472"/>
      <c r="F42" s="472"/>
      <c r="G42" s="472"/>
      <c r="H42" s="374"/>
      <c r="I42" s="456"/>
      <c r="J42" s="374"/>
      <c r="K42" s="374">
        <f>SUM(K41:N41)</f>
        <v>26</v>
      </c>
      <c r="L42" s="374"/>
      <c r="M42" s="374"/>
      <c r="N42" s="374"/>
      <c r="O42" s="374"/>
      <c r="P42" s="456"/>
      <c r="Q42" s="475"/>
    </row>
    <row r="43" spans="1:17" ht="6" customHeight="1" thickBot="1">
      <c r="A43" s="184"/>
      <c r="B43" s="414"/>
      <c r="C43" s="414"/>
      <c r="D43" s="414"/>
      <c r="E43" s="414"/>
      <c r="F43" s="414"/>
      <c r="G43" s="414"/>
      <c r="H43" s="414"/>
      <c r="I43" s="414"/>
      <c r="J43" s="414"/>
      <c r="K43" s="414"/>
      <c r="L43" s="414"/>
      <c r="M43" s="414"/>
      <c r="N43" s="414"/>
      <c r="O43" s="414"/>
      <c r="P43" s="414"/>
      <c r="Q43" s="179"/>
    </row>
    <row r="44" spans="1:17" ht="12.75">
      <c r="A44" s="391" t="s">
        <v>9</v>
      </c>
      <c r="B44" s="375" t="s">
        <v>8</v>
      </c>
      <c r="C44" s="404" t="s">
        <v>39</v>
      </c>
      <c r="D44" s="375" t="s">
        <v>208</v>
      </c>
      <c r="E44" s="375"/>
      <c r="F44" s="375"/>
      <c r="G44" s="375"/>
      <c r="H44" s="375"/>
      <c r="I44" s="375"/>
      <c r="J44" s="375"/>
      <c r="K44" s="375" t="s">
        <v>210</v>
      </c>
      <c r="L44" s="375"/>
      <c r="M44" s="375"/>
      <c r="N44" s="375"/>
      <c r="O44" s="375"/>
      <c r="P44" s="375"/>
      <c r="Q44" s="376"/>
    </row>
    <row r="45" spans="1:17" ht="12.75" customHeight="1">
      <c r="A45" s="392"/>
      <c r="B45" s="427"/>
      <c r="C45" s="377"/>
      <c r="D45" s="377" t="s">
        <v>3</v>
      </c>
      <c r="E45" s="377" t="s">
        <v>4</v>
      </c>
      <c r="F45" s="377" t="s">
        <v>5</v>
      </c>
      <c r="G45" s="377" t="s">
        <v>6</v>
      </c>
      <c r="H45" s="377" t="s">
        <v>67</v>
      </c>
      <c r="I45" s="373" t="s">
        <v>68</v>
      </c>
      <c r="J45" s="402" t="s">
        <v>11</v>
      </c>
      <c r="K45" s="377" t="s">
        <v>3</v>
      </c>
      <c r="L45" s="377" t="s">
        <v>4</v>
      </c>
      <c r="M45" s="377" t="s">
        <v>5</v>
      </c>
      <c r="N45" s="377" t="s">
        <v>6</v>
      </c>
      <c r="O45" s="377" t="s">
        <v>67</v>
      </c>
      <c r="P45" s="373" t="s">
        <v>68</v>
      </c>
      <c r="Q45" s="381" t="s">
        <v>11</v>
      </c>
    </row>
    <row r="46" spans="1:17" ht="12.75">
      <c r="A46" s="392"/>
      <c r="B46" s="427"/>
      <c r="C46" s="377"/>
      <c r="D46" s="377"/>
      <c r="E46" s="377"/>
      <c r="F46" s="377"/>
      <c r="G46" s="377"/>
      <c r="H46" s="377"/>
      <c r="I46" s="373"/>
      <c r="J46" s="402"/>
      <c r="K46" s="377"/>
      <c r="L46" s="377"/>
      <c r="M46" s="377"/>
      <c r="N46" s="377"/>
      <c r="O46" s="377"/>
      <c r="P46" s="373"/>
      <c r="Q46" s="381"/>
    </row>
    <row r="47" spans="1:17" ht="12.75">
      <c r="A47" s="32">
        <v>20</v>
      </c>
      <c r="B47" s="185" t="s">
        <v>305</v>
      </c>
      <c r="C47" s="55" t="s">
        <v>357</v>
      </c>
      <c r="D47" s="170">
        <v>2</v>
      </c>
      <c r="E47" s="170">
        <v>1</v>
      </c>
      <c r="F47" s="170"/>
      <c r="G47" s="170"/>
      <c r="H47" s="170">
        <f>25*J47-14*SUM(D47:G47)-2</f>
        <v>31</v>
      </c>
      <c r="I47" s="170" t="s">
        <v>3</v>
      </c>
      <c r="J47" s="170">
        <v>3</v>
      </c>
      <c r="K47" s="37"/>
      <c r="L47" s="37"/>
      <c r="M47" s="37"/>
      <c r="N47" s="37"/>
      <c r="O47" s="37"/>
      <c r="P47" s="51"/>
      <c r="Q47" s="98"/>
    </row>
    <row r="48" spans="1:17" ht="12.75">
      <c r="A48" s="143">
        <v>21</v>
      </c>
      <c r="B48" s="144" t="s">
        <v>356</v>
      </c>
      <c r="C48" s="37" t="s">
        <v>358</v>
      </c>
      <c r="D48" s="145"/>
      <c r="E48" s="145"/>
      <c r="F48" s="145"/>
      <c r="G48" s="145"/>
      <c r="H48" s="145"/>
      <c r="I48" s="170"/>
      <c r="J48" s="170"/>
      <c r="K48" s="145">
        <v>2</v>
      </c>
      <c r="L48" s="145">
        <v>1</v>
      </c>
      <c r="M48" s="145"/>
      <c r="N48" s="145"/>
      <c r="O48" s="170">
        <f>25*Q48-14*SUM(K48:N48)-2</f>
        <v>31</v>
      </c>
      <c r="P48" s="170" t="s">
        <v>3</v>
      </c>
      <c r="Q48" s="174">
        <v>3</v>
      </c>
    </row>
    <row r="49" spans="1:17" ht="12.75">
      <c r="A49" s="480" t="s">
        <v>13</v>
      </c>
      <c r="B49" s="481"/>
      <c r="C49" s="482"/>
      <c r="D49" s="145">
        <f>SUM(D47:D48)</f>
        <v>2</v>
      </c>
      <c r="E49" s="145">
        <f>SUM(E47:E48)</f>
        <v>1</v>
      </c>
      <c r="F49" s="145"/>
      <c r="G49" s="145"/>
      <c r="H49" s="418">
        <f>SUM(H47:H48)</f>
        <v>31</v>
      </c>
      <c r="I49" s="418" t="s">
        <v>23</v>
      </c>
      <c r="J49" s="418">
        <v>3</v>
      </c>
      <c r="K49" s="145">
        <f>SUM(K48:K48)</f>
        <v>2</v>
      </c>
      <c r="L49" s="145">
        <f>SUM(L48:L48)</f>
        <v>1</v>
      </c>
      <c r="M49" s="145"/>
      <c r="N49" s="145"/>
      <c r="O49" s="418">
        <f>SUM(O48)</f>
        <v>31</v>
      </c>
      <c r="P49" s="418" t="s">
        <v>23</v>
      </c>
      <c r="Q49" s="425">
        <v>3</v>
      </c>
    </row>
    <row r="50" spans="1:17" ht="12.75" customHeight="1" thickBot="1">
      <c r="A50" s="483"/>
      <c r="B50" s="484"/>
      <c r="C50" s="485"/>
      <c r="D50" s="479">
        <v>3</v>
      </c>
      <c r="E50" s="479"/>
      <c r="F50" s="479"/>
      <c r="G50" s="479"/>
      <c r="H50" s="419"/>
      <c r="I50" s="419"/>
      <c r="J50" s="419"/>
      <c r="K50" s="486">
        <v>3</v>
      </c>
      <c r="L50" s="487"/>
      <c r="M50" s="487"/>
      <c r="N50" s="488"/>
      <c r="O50" s="419"/>
      <c r="P50" s="419"/>
      <c r="Q50" s="478"/>
    </row>
    <row r="51" spans="1:17" ht="12.75" customHeight="1">
      <c r="A51" s="178"/>
      <c r="B51" s="178"/>
      <c r="C51" s="363"/>
      <c r="D51" s="364"/>
      <c r="E51" s="364"/>
      <c r="F51" s="364"/>
      <c r="G51" s="364"/>
      <c r="H51" s="365"/>
      <c r="I51" s="365"/>
      <c r="J51" s="365"/>
      <c r="K51" s="366"/>
      <c r="L51" s="367"/>
      <c r="M51" s="367"/>
      <c r="N51" s="368"/>
      <c r="O51" s="365"/>
      <c r="P51" s="369"/>
      <c r="Q51" s="178"/>
    </row>
    <row r="52" spans="1:17" ht="15.75" customHeight="1">
      <c r="A52" s="101">
        <v>22</v>
      </c>
      <c r="B52" s="370" t="s">
        <v>406</v>
      </c>
      <c r="C52" s="360"/>
      <c r="D52" s="361"/>
      <c r="E52" s="361"/>
      <c r="F52" s="361"/>
      <c r="G52" s="361"/>
      <c r="H52" s="362"/>
      <c r="I52" s="361"/>
      <c r="J52" s="361"/>
      <c r="K52" s="361"/>
      <c r="L52" s="361"/>
      <c r="M52" s="361"/>
      <c r="N52" s="361"/>
      <c r="O52" s="362"/>
      <c r="P52" s="462" t="s">
        <v>407</v>
      </c>
      <c r="Q52" s="463"/>
    </row>
    <row r="53" spans="1:17" s="168" customFormat="1" ht="9.75" customHeight="1">
      <c r="A53" s="163"/>
      <c r="B53" s="168" t="s">
        <v>290</v>
      </c>
      <c r="D53" s="129"/>
      <c r="E53" s="129"/>
      <c r="F53" s="129"/>
      <c r="G53" s="129"/>
      <c r="H53" s="129"/>
      <c r="I53" s="129"/>
      <c r="K53" s="129"/>
      <c r="L53" s="129"/>
      <c r="M53" s="129"/>
      <c r="N53" s="129"/>
      <c r="O53" s="129"/>
      <c r="P53" s="129"/>
      <c r="Q53" s="163"/>
    </row>
    <row r="54" spans="2:16" ht="6.75" customHeight="1">
      <c r="B54" s="186"/>
      <c r="C54" s="168"/>
      <c r="D54" s="129"/>
      <c r="E54" s="129"/>
      <c r="F54" s="129"/>
      <c r="G54" s="129"/>
      <c r="H54" s="129"/>
      <c r="I54" s="129"/>
      <c r="J54" s="168"/>
      <c r="K54" s="129"/>
      <c r="L54" s="129"/>
      <c r="M54" s="129"/>
      <c r="N54" s="129"/>
      <c r="O54" s="129"/>
      <c r="P54" s="129"/>
    </row>
    <row r="55" spans="2:17" ht="12.75">
      <c r="B55" s="190" t="s">
        <v>399</v>
      </c>
      <c r="C55" s="396" t="s">
        <v>102</v>
      </c>
      <c r="D55" s="396"/>
      <c r="E55" s="396"/>
      <c r="F55" s="396"/>
      <c r="G55" s="396"/>
      <c r="H55" s="396"/>
      <c r="I55" s="396"/>
      <c r="J55" s="168"/>
      <c r="K55" s="168"/>
      <c r="L55" s="187" t="s">
        <v>103</v>
      </c>
      <c r="M55" s="168"/>
      <c r="N55" s="168"/>
      <c r="O55" s="168"/>
      <c r="P55" s="168"/>
      <c r="Q55" s="168"/>
    </row>
    <row r="56" spans="2:17" ht="12.75" customHeight="1">
      <c r="B56" s="235" t="s">
        <v>400</v>
      </c>
      <c r="C56" s="395" t="s">
        <v>233</v>
      </c>
      <c r="D56" s="395"/>
      <c r="E56" s="395"/>
      <c r="F56" s="395"/>
      <c r="G56" s="395"/>
      <c r="H56" s="395"/>
      <c r="I56" s="395"/>
      <c r="J56" s="395"/>
      <c r="K56" s="189" t="s">
        <v>104</v>
      </c>
      <c r="L56" s="189"/>
      <c r="M56" s="168"/>
      <c r="N56" s="168"/>
      <c r="O56" s="168"/>
      <c r="P56" s="168"/>
      <c r="Q56" s="168"/>
    </row>
    <row r="57" spans="2:17" ht="11.25" customHeight="1">
      <c r="B57" s="168"/>
      <c r="C57" s="168"/>
      <c r="D57" s="176"/>
      <c r="E57" s="189"/>
      <c r="F57" s="189"/>
      <c r="G57" s="189"/>
      <c r="H57" s="168"/>
      <c r="I57" s="189"/>
      <c r="J57" s="189"/>
      <c r="K57" s="189"/>
      <c r="L57" s="189"/>
      <c r="M57" s="168"/>
      <c r="N57" s="168"/>
      <c r="O57" s="168"/>
      <c r="P57" s="168"/>
      <c r="Q57" s="168"/>
    </row>
    <row r="58" spans="2:17" ht="10.5" customHeight="1">
      <c r="B58" s="168"/>
      <c r="C58" s="390" t="s">
        <v>361</v>
      </c>
      <c r="D58" s="390"/>
      <c r="E58" s="390"/>
      <c r="F58" s="390"/>
      <c r="G58" s="390"/>
      <c r="H58" s="390"/>
      <c r="I58" s="390"/>
      <c r="J58" s="390"/>
      <c r="K58" s="390"/>
      <c r="L58" s="191"/>
      <c r="M58" s="168"/>
      <c r="N58" s="168"/>
      <c r="O58" s="168"/>
      <c r="P58" s="168"/>
      <c r="Q58" s="168"/>
    </row>
    <row r="59" spans="2:17" ht="12.75">
      <c r="B59" s="168"/>
      <c r="C59" s="189" t="s">
        <v>325</v>
      </c>
      <c r="D59" s="189"/>
      <c r="E59" s="189"/>
      <c r="F59" s="189"/>
      <c r="G59" s="189"/>
      <c r="H59" s="189"/>
      <c r="I59" s="189"/>
      <c r="J59" s="189"/>
      <c r="K59" s="189"/>
      <c r="L59" s="168"/>
      <c r="M59" s="168"/>
      <c r="N59" s="168"/>
      <c r="O59" s="168"/>
      <c r="P59" s="168"/>
      <c r="Q59" s="168"/>
    </row>
    <row r="60" spans="2:17" ht="12.75">
      <c r="B60" s="192"/>
      <c r="C60" s="192"/>
      <c r="D60" s="192"/>
      <c r="E60" s="192"/>
      <c r="F60" s="192"/>
      <c r="G60" s="192"/>
      <c r="H60" s="192"/>
      <c r="I60" s="192"/>
      <c r="J60" s="192"/>
      <c r="K60" s="192"/>
      <c r="L60" s="192"/>
      <c r="M60" s="192"/>
      <c r="N60" s="192"/>
      <c r="O60" s="192"/>
      <c r="P60" s="192"/>
      <c r="Q60" s="192"/>
    </row>
    <row r="61" spans="2:17" ht="12.75">
      <c r="B61" s="192"/>
      <c r="C61" s="192"/>
      <c r="D61" s="192"/>
      <c r="E61" s="192"/>
      <c r="F61" s="192"/>
      <c r="G61" s="192"/>
      <c r="H61" s="192"/>
      <c r="I61" s="192"/>
      <c r="J61" s="192"/>
      <c r="K61" s="192"/>
      <c r="L61" s="192"/>
      <c r="M61" s="192"/>
      <c r="N61" s="192"/>
      <c r="O61" s="192"/>
      <c r="P61" s="192"/>
      <c r="Q61" s="192"/>
    </row>
    <row r="62" spans="2:17" ht="12.75">
      <c r="B62" s="192"/>
      <c r="C62" s="192"/>
      <c r="D62" s="192"/>
      <c r="E62" s="192"/>
      <c r="F62" s="192"/>
      <c r="G62" s="192"/>
      <c r="H62" s="192"/>
      <c r="I62" s="192"/>
      <c r="J62" s="192"/>
      <c r="K62" s="192"/>
      <c r="L62" s="192"/>
      <c r="M62" s="192"/>
      <c r="N62" s="192"/>
      <c r="O62" s="192"/>
      <c r="P62" s="192"/>
      <c r="Q62" s="192"/>
    </row>
    <row r="63" spans="2:17" ht="12.75">
      <c r="B63" s="192"/>
      <c r="C63" s="192"/>
      <c r="D63" s="192"/>
      <c r="E63" s="192"/>
      <c r="F63" s="192"/>
      <c r="G63" s="192"/>
      <c r="H63" s="192"/>
      <c r="I63" s="192"/>
      <c r="J63" s="192"/>
      <c r="K63" s="192"/>
      <c r="L63" s="192"/>
      <c r="M63" s="192"/>
      <c r="N63" s="192"/>
      <c r="O63" s="192"/>
      <c r="P63" s="192"/>
      <c r="Q63" s="192"/>
    </row>
  </sheetData>
  <sheetProtection/>
  <mergeCells count="149">
    <mergeCell ref="P32:P33"/>
    <mergeCell ref="M32:M33"/>
    <mergeCell ref="B29:B31"/>
    <mergeCell ref="C29:C31"/>
    <mergeCell ref="P34:P35"/>
    <mergeCell ref="J30:J31"/>
    <mergeCell ref="D34:D35"/>
    <mergeCell ref="K32:K33"/>
    <mergeCell ref="F34:F35"/>
    <mergeCell ref="O34:O35"/>
    <mergeCell ref="O32:O33"/>
    <mergeCell ref="N34:N35"/>
    <mergeCell ref="Q30:Q31"/>
    <mergeCell ref="L34:L35"/>
    <mergeCell ref="J32:J33"/>
    <mergeCell ref="N30:N31"/>
    <mergeCell ref="K30:K31"/>
    <mergeCell ref="O30:O31"/>
    <mergeCell ref="Q34:Q35"/>
    <mergeCell ref="M34:M35"/>
    <mergeCell ref="N32:N33"/>
    <mergeCell ref="Q32:Q33"/>
    <mergeCell ref="E34:E35"/>
    <mergeCell ref="G34:G35"/>
    <mergeCell ref="H34:H35"/>
    <mergeCell ref="I34:I35"/>
    <mergeCell ref="L32:L33"/>
    <mergeCell ref="G32:G33"/>
    <mergeCell ref="H32:H33"/>
    <mergeCell ref="F32:F33"/>
    <mergeCell ref="J34:J35"/>
    <mergeCell ref="K34:K35"/>
    <mergeCell ref="A1:L1"/>
    <mergeCell ref="A2:L2"/>
    <mergeCell ref="A3:Q3"/>
    <mergeCell ref="A4:Q4"/>
    <mergeCell ref="A27:C27"/>
    <mergeCell ref="K29:Q29"/>
    <mergeCell ref="A29:A31"/>
    <mergeCell ref="P30:P31"/>
    <mergeCell ref="L30:L31"/>
    <mergeCell ref="M30:M31"/>
    <mergeCell ref="E30:E31"/>
    <mergeCell ref="F30:F31"/>
    <mergeCell ref="D29:J29"/>
    <mergeCell ref="D30:D31"/>
    <mergeCell ref="D32:D33"/>
    <mergeCell ref="I32:I33"/>
    <mergeCell ref="E32:E33"/>
    <mergeCell ref="H30:H31"/>
    <mergeCell ref="G30:G31"/>
    <mergeCell ref="I30:I31"/>
    <mergeCell ref="P26:P27"/>
    <mergeCell ref="O26:O27"/>
    <mergeCell ref="D27:G27"/>
    <mergeCell ref="K27:N27"/>
    <mergeCell ref="H26:H27"/>
    <mergeCell ref="L11:L12"/>
    <mergeCell ref="A5:Q5"/>
    <mergeCell ref="A6:D6"/>
    <mergeCell ref="A8:Q8"/>
    <mergeCell ref="A10:A12"/>
    <mergeCell ref="B10:B12"/>
    <mergeCell ref="C10:C12"/>
    <mergeCell ref="D10:J10"/>
    <mergeCell ref="H11:H12"/>
    <mergeCell ref="F11:F12"/>
    <mergeCell ref="G11:G12"/>
    <mergeCell ref="P45:P46"/>
    <mergeCell ref="N45:N46"/>
    <mergeCell ref="A49:C50"/>
    <mergeCell ref="C56:J56"/>
    <mergeCell ref="A44:A46"/>
    <mergeCell ref="B44:B46"/>
    <mergeCell ref="K45:K46"/>
    <mergeCell ref="K50:N50"/>
    <mergeCell ref="D45:D46"/>
    <mergeCell ref="D44:J44"/>
    <mergeCell ref="C58:K58"/>
    <mergeCell ref="L45:L46"/>
    <mergeCell ref="D50:G50"/>
    <mergeCell ref="Q11:Q12"/>
    <mergeCell ref="P11:P12"/>
    <mergeCell ref="O11:O12"/>
    <mergeCell ref="M11:M12"/>
    <mergeCell ref="N11:N12"/>
    <mergeCell ref="I11:I12"/>
    <mergeCell ref="J11:J12"/>
    <mergeCell ref="A9:P9"/>
    <mergeCell ref="K25:O25"/>
    <mergeCell ref="K10:Q10"/>
    <mergeCell ref="E11:E12"/>
    <mergeCell ref="D11:D12"/>
    <mergeCell ref="Q26:Q27"/>
    <mergeCell ref="A26:C26"/>
    <mergeCell ref="I26:I27"/>
    <mergeCell ref="J26:J27"/>
    <mergeCell ref="K11:K12"/>
    <mergeCell ref="E45:E46"/>
    <mergeCell ref="C55:I55"/>
    <mergeCell ref="C44:C46"/>
    <mergeCell ref="F45:F46"/>
    <mergeCell ref="I49:I50"/>
    <mergeCell ref="J49:J50"/>
    <mergeCell ref="G45:G46"/>
    <mergeCell ref="J45:J46"/>
    <mergeCell ref="P49:P50"/>
    <mergeCell ref="O49:O50"/>
    <mergeCell ref="O45:O46"/>
    <mergeCell ref="M45:M46"/>
    <mergeCell ref="H49:H50"/>
    <mergeCell ref="K44:Q44"/>
    <mergeCell ref="Q45:Q46"/>
    <mergeCell ref="I45:I46"/>
    <mergeCell ref="H45:H46"/>
    <mergeCell ref="Q49:Q50"/>
    <mergeCell ref="J41:J42"/>
    <mergeCell ref="P38:P39"/>
    <mergeCell ref="Q38:Q39"/>
    <mergeCell ref="O41:O42"/>
    <mergeCell ref="K42:N42"/>
    <mergeCell ref="O38:O39"/>
    <mergeCell ref="M36:M37"/>
    <mergeCell ref="N36:N37"/>
    <mergeCell ref="O36:O37"/>
    <mergeCell ref="P36:P37"/>
    <mergeCell ref="Q41:Q42"/>
    <mergeCell ref="P41:P42"/>
    <mergeCell ref="Q36:Q37"/>
    <mergeCell ref="B43:P43"/>
    <mergeCell ref="A38:C38"/>
    <mergeCell ref="I38:I39"/>
    <mergeCell ref="J38:J39"/>
    <mergeCell ref="K39:N39"/>
    <mergeCell ref="D42:G42"/>
    <mergeCell ref="D39:G39"/>
    <mergeCell ref="H38:H39"/>
    <mergeCell ref="H41:H42"/>
    <mergeCell ref="I41:I42"/>
    <mergeCell ref="P52:Q52"/>
    <mergeCell ref="J36:J37"/>
    <mergeCell ref="K36:K37"/>
    <mergeCell ref="L36:L37"/>
    <mergeCell ref="D36:D37"/>
    <mergeCell ref="E36:E37"/>
    <mergeCell ref="F36:F37"/>
    <mergeCell ref="G36:G37"/>
    <mergeCell ref="H36:H37"/>
    <mergeCell ref="I36:I37"/>
  </mergeCells>
  <printOptions/>
  <pageMargins left="0.43" right="0" top="0.19" bottom="0.25" header="0.5" footer="0.5"/>
  <pageSetup horizontalDpi="600" verticalDpi="600" orientation="portrait" scale="98" r:id="rId1"/>
</worksheet>
</file>

<file path=xl/worksheets/sheet6.xml><?xml version="1.0" encoding="utf-8"?>
<worksheet xmlns="http://schemas.openxmlformats.org/spreadsheetml/2006/main" xmlns:r="http://schemas.openxmlformats.org/officeDocument/2006/relationships">
  <dimension ref="A1:AY28"/>
  <sheetViews>
    <sheetView zoomScalePageLayoutView="0" workbookViewId="0" topLeftCell="A1">
      <selection activeCell="A20" sqref="A20:A21"/>
    </sheetView>
  </sheetViews>
  <sheetFormatPr defaultColWidth="9.140625" defaultRowHeight="12.75"/>
  <cols>
    <col min="1" max="1" width="43.00390625" style="0" customWidth="1"/>
    <col min="2" max="2" width="43.57421875" style="0" customWidth="1"/>
  </cols>
  <sheetData>
    <row r="1" spans="1:2" ht="12.75">
      <c r="A1" s="491" t="s">
        <v>105</v>
      </c>
      <c r="B1" s="491"/>
    </row>
    <row r="2" spans="1:2" ht="12.75">
      <c r="A2" s="491" t="s">
        <v>25</v>
      </c>
      <c r="B2" s="491"/>
    </row>
    <row r="3" spans="1:12" ht="12.75">
      <c r="A3" s="492" t="s">
        <v>106</v>
      </c>
      <c r="B3" s="492"/>
      <c r="C3" s="34"/>
      <c r="D3" s="34"/>
      <c r="E3" s="34"/>
      <c r="F3" s="34"/>
      <c r="G3" s="34"/>
      <c r="H3" s="34"/>
      <c r="I3" s="34"/>
      <c r="J3" s="34"/>
      <c r="K3" s="33"/>
      <c r="L3" s="33"/>
    </row>
    <row r="4" spans="2:13" ht="12.75">
      <c r="B4" s="10"/>
      <c r="C4" s="43"/>
      <c r="D4" s="43"/>
      <c r="E4" s="43"/>
      <c r="F4" s="43"/>
      <c r="G4" s="43"/>
      <c r="H4" s="43"/>
      <c r="I4" s="43"/>
      <c r="J4" s="43"/>
      <c r="K4" s="35"/>
      <c r="L4" s="35"/>
      <c r="M4" s="35"/>
    </row>
    <row r="5" spans="1:51" ht="12.75">
      <c r="A5" s="28" t="s">
        <v>71</v>
      </c>
      <c r="B5" s="28"/>
      <c r="C5" s="28"/>
      <c r="D5" s="43"/>
      <c r="E5" s="36"/>
      <c r="F5" s="36"/>
      <c r="G5" s="36"/>
      <c r="H5" s="36"/>
      <c r="I5" s="36"/>
      <c r="J5" s="36"/>
      <c r="K5" s="36"/>
      <c r="L5" s="36"/>
      <c r="M5" s="36"/>
      <c r="N5" s="36"/>
      <c r="O5" s="36"/>
      <c r="P5" s="36"/>
      <c r="Q5" s="36"/>
      <c r="R5" s="25"/>
      <c r="S5" s="25"/>
      <c r="T5" s="25"/>
      <c r="U5" s="25"/>
      <c r="V5" s="25"/>
      <c r="W5" s="25"/>
      <c r="X5" s="25"/>
      <c r="Y5" s="25"/>
      <c r="Z5" s="25"/>
      <c r="AA5" s="25"/>
      <c r="AB5" s="25"/>
      <c r="AC5" s="25"/>
      <c r="AD5" s="25"/>
      <c r="AE5" s="25"/>
      <c r="AF5" s="25"/>
      <c r="AG5" s="25"/>
      <c r="AH5" s="25"/>
      <c r="AI5" s="25"/>
      <c r="AJ5" s="25"/>
      <c r="AK5" s="25"/>
      <c r="AL5" s="36"/>
      <c r="AM5" s="36"/>
      <c r="AN5" s="36"/>
      <c r="AO5" s="36"/>
      <c r="AP5" s="36"/>
      <c r="AQ5" s="36"/>
      <c r="AR5" s="36"/>
      <c r="AS5" s="36"/>
      <c r="AT5" s="36"/>
      <c r="AU5" s="36"/>
      <c r="AV5" s="44"/>
      <c r="AW5" s="44"/>
      <c r="AX5" s="45"/>
      <c r="AY5" s="45"/>
    </row>
    <row r="6" spans="1:13" ht="12.75">
      <c r="A6" s="41" t="s">
        <v>73</v>
      </c>
      <c r="B6" s="41"/>
      <c r="C6" s="41"/>
      <c r="E6" s="40"/>
      <c r="F6" s="40"/>
      <c r="G6" s="40"/>
      <c r="H6" s="40"/>
      <c r="I6" s="40"/>
      <c r="J6" s="40"/>
      <c r="K6" s="41"/>
      <c r="L6" s="41"/>
      <c r="M6" s="35"/>
    </row>
    <row r="7" spans="1:13" ht="12.75">
      <c r="A7" s="41" t="s">
        <v>107</v>
      </c>
      <c r="B7" s="41"/>
      <c r="C7" s="41"/>
      <c r="D7" s="46"/>
      <c r="E7" s="46"/>
      <c r="F7" s="46"/>
      <c r="G7" s="46"/>
      <c r="H7" s="46"/>
      <c r="I7" s="46"/>
      <c r="J7" s="46"/>
      <c r="K7" s="3"/>
      <c r="L7" s="35"/>
      <c r="M7" s="35"/>
    </row>
    <row r="8" spans="1:13" ht="12.75">
      <c r="A8" s="41" t="s">
        <v>108</v>
      </c>
      <c r="B8" s="41"/>
      <c r="C8" s="41"/>
      <c r="D8" s="35"/>
      <c r="E8" s="35"/>
      <c r="F8" s="35"/>
      <c r="G8" s="35"/>
      <c r="H8" s="35"/>
      <c r="I8" s="35"/>
      <c r="J8" s="35"/>
      <c r="K8" s="35"/>
      <c r="L8" s="35"/>
      <c r="M8" s="35"/>
    </row>
    <row r="9" spans="1:13" ht="12.75">
      <c r="A9" s="28" t="s">
        <v>373</v>
      </c>
      <c r="B9" s="28"/>
      <c r="C9" s="28"/>
      <c r="D9" s="36"/>
      <c r="E9" s="36"/>
      <c r="F9" s="36"/>
      <c r="G9" s="36"/>
      <c r="H9" s="36"/>
      <c r="I9" s="36"/>
      <c r="J9" s="36"/>
      <c r="K9" s="36"/>
      <c r="L9" s="36"/>
      <c r="M9" s="36"/>
    </row>
    <row r="10" spans="1:13" ht="13.5" thickBot="1">
      <c r="A10" s="36"/>
      <c r="B10" s="36"/>
      <c r="C10" s="36"/>
      <c r="D10" s="36"/>
      <c r="E10" s="36"/>
      <c r="F10" s="36"/>
      <c r="G10" s="36"/>
      <c r="H10" s="36"/>
      <c r="I10" s="36"/>
      <c r="J10" s="36"/>
      <c r="K10" s="36"/>
      <c r="L10" s="36"/>
      <c r="M10" s="36"/>
    </row>
    <row r="11" spans="1:2" ht="27" customHeight="1" thickTop="1">
      <c r="A11" s="81" t="s">
        <v>109</v>
      </c>
      <c r="B11" s="82" t="s">
        <v>110</v>
      </c>
    </row>
    <row r="12" spans="1:2" ht="49.5" customHeight="1">
      <c r="A12" s="83" t="s">
        <v>115</v>
      </c>
      <c r="B12" s="493" t="s">
        <v>111</v>
      </c>
    </row>
    <row r="13" spans="1:2" ht="67.5" customHeight="1">
      <c r="A13" s="83" t="s">
        <v>116</v>
      </c>
      <c r="B13" s="493"/>
    </row>
    <row r="14" spans="1:2" ht="69" customHeight="1">
      <c r="A14" s="83" t="s">
        <v>117</v>
      </c>
      <c r="B14" s="493" t="s">
        <v>112</v>
      </c>
    </row>
    <row r="15" spans="1:2" ht="40.5" customHeight="1">
      <c r="A15" s="83" t="s">
        <v>118</v>
      </c>
      <c r="B15" s="493"/>
    </row>
    <row r="16" spans="1:2" ht="44.25" customHeight="1">
      <c r="A16" s="83" t="s">
        <v>119</v>
      </c>
      <c r="B16" s="493" t="s">
        <v>113</v>
      </c>
    </row>
    <row r="17" spans="1:2" ht="52.5" customHeight="1" thickBot="1">
      <c r="A17" s="84" t="s">
        <v>120</v>
      </c>
      <c r="B17" s="494"/>
    </row>
    <row r="18" spans="1:2" ht="12" customHeight="1" thickTop="1">
      <c r="A18" s="47" t="s">
        <v>114</v>
      </c>
      <c r="B18" s="48"/>
    </row>
    <row r="19" spans="1:2" ht="12.75">
      <c r="A19" s="36"/>
      <c r="B19" s="27"/>
    </row>
    <row r="20" spans="1:10" ht="12.75">
      <c r="A20" s="190" t="s">
        <v>399</v>
      </c>
      <c r="B20" s="38" t="s">
        <v>102</v>
      </c>
      <c r="E20" s="1"/>
      <c r="F20" s="1"/>
      <c r="G20" s="1"/>
      <c r="H20" s="1"/>
      <c r="I20" s="1"/>
      <c r="J20" s="1"/>
    </row>
    <row r="21" spans="1:10" ht="12.75">
      <c r="A21" s="235" t="s">
        <v>400</v>
      </c>
      <c r="B21" s="40" t="s">
        <v>233</v>
      </c>
      <c r="C21" s="41"/>
      <c r="D21" s="41"/>
      <c r="E21" s="41"/>
      <c r="F21" s="41"/>
      <c r="G21" s="41"/>
      <c r="H21" s="41"/>
      <c r="I21" s="41"/>
      <c r="J21" s="41"/>
    </row>
    <row r="22" spans="1:10" ht="12" customHeight="1">
      <c r="A22" s="40"/>
      <c r="B22" s="40"/>
      <c r="C22" s="41"/>
      <c r="D22" s="40"/>
      <c r="E22" s="40"/>
      <c r="F22" s="40"/>
      <c r="G22" s="40"/>
      <c r="H22" s="40"/>
      <c r="I22" s="40"/>
      <c r="J22" s="40"/>
    </row>
    <row r="23" spans="1:10" ht="15" customHeight="1">
      <c r="A23" s="446" t="s">
        <v>103</v>
      </c>
      <c r="B23" s="446"/>
      <c r="C23" s="49"/>
      <c r="D23" s="42"/>
      <c r="E23" s="42"/>
      <c r="F23" s="42"/>
      <c r="G23" s="42"/>
      <c r="H23" s="42"/>
      <c r="I23" s="42"/>
      <c r="J23" s="42"/>
    </row>
    <row r="24" spans="1:3" ht="12.75">
      <c r="A24" s="444" t="s">
        <v>104</v>
      </c>
      <c r="B24" s="444"/>
      <c r="C24" s="42"/>
    </row>
    <row r="25" spans="1:2" ht="12" customHeight="1">
      <c r="A25" s="36"/>
      <c r="B25" s="27"/>
    </row>
    <row r="26" spans="1:2" s="16" customFormat="1" ht="12.75">
      <c r="A26" s="490" t="s">
        <v>361</v>
      </c>
      <c r="B26" s="490"/>
    </row>
    <row r="27" spans="1:2" ht="11.25" customHeight="1">
      <c r="A27" s="444" t="s">
        <v>325</v>
      </c>
      <c r="B27" s="444"/>
    </row>
    <row r="28" ht="13.5" customHeight="1">
      <c r="A28" s="50"/>
    </row>
  </sheetData>
  <sheetProtection/>
  <mergeCells count="10">
    <mergeCell ref="A24:B24"/>
    <mergeCell ref="A26:B26"/>
    <mergeCell ref="A27:B27"/>
    <mergeCell ref="A1:B1"/>
    <mergeCell ref="A2:B2"/>
    <mergeCell ref="A3:B3"/>
    <mergeCell ref="A23:B23"/>
    <mergeCell ref="B12:B13"/>
    <mergeCell ref="B14:B15"/>
    <mergeCell ref="B16:B1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W27"/>
  <sheetViews>
    <sheetView zoomScalePageLayoutView="0" workbookViewId="0" topLeftCell="A1">
      <selection activeCell="A20" sqref="A20:A21"/>
    </sheetView>
  </sheetViews>
  <sheetFormatPr defaultColWidth="9.140625" defaultRowHeight="12.75"/>
  <cols>
    <col min="1" max="1" width="37.57421875" style="0" customWidth="1"/>
    <col min="2" max="2" width="48.00390625" style="0" customWidth="1"/>
  </cols>
  <sheetData>
    <row r="1" spans="1:2" s="74" customFormat="1" ht="12.75">
      <c r="A1" s="497" t="s">
        <v>159</v>
      </c>
      <c r="B1" s="497"/>
    </row>
    <row r="2" spans="1:2" s="74" customFormat="1" ht="12.75">
      <c r="A2" s="497" t="s">
        <v>160</v>
      </c>
      <c r="B2" s="497"/>
    </row>
    <row r="3" spans="1:12" s="74" customFormat="1" ht="18">
      <c r="A3" s="498" t="s">
        <v>161</v>
      </c>
      <c r="B3" s="498"/>
      <c r="C3" s="34"/>
      <c r="D3" s="34"/>
      <c r="E3" s="34"/>
      <c r="F3" s="34"/>
      <c r="G3" s="34"/>
      <c r="H3" s="34"/>
      <c r="I3" s="34"/>
      <c r="J3" s="34"/>
      <c r="K3" s="33"/>
      <c r="L3" s="33"/>
    </row>
    <row r="4" spans="2:10" s="74" customFormat="1" ht="12.75">
      <c r="B4" s="33"/>
      <c r="C4" s="75"/>
      <c r="D4" s="75"/>
      <c r="E4" s="75"/>
      <c r="F4" s="75"/>
      <c r="G4" s="75"/>
      <c r="H4" s="75"/>
      <c r="I4" s="75"/>
      <c r="J4" s="75"/>
    </row>
    <row r="5" spans="1:49" s="74" customFormat="1" ht="12.75">
      <c r="A5" s="74" t="s">
        <v>162</v>
      </c>
      <c r="B5" s="34"/>
      <c r="C5" s="34"/>
      <c r="D5" s="75"/>
      <c r="E5" s="76"/>
      <c r="F5" s="76"/>
      <c r="G5" s="76"/>
      <c r="H5" s="76"/>
      <c r="I5" s="76"/>
      <c r="J5" s="76"/>
      <c r="K5" s="76"/>
      <c r="L5" s="76"/>
      <c r="M5" s="76"/>
      <c r="N5" s="76"/>
      <c r="O5" s="76"/>
      <c r="P5" s="76"/>
      <c r="Q5" s="76"/>
      <c r="R5" s="33"/>
      <c r="S5" s="33"/>
      <c r="T5" s="33"/>
      <c r="U5" s="33"/>
      <c r="V5" s="33"/>
      <c r="W5" s="33"/>
      <c r="X5" s="33"/>
      <c r="Y5" s="33"/>
      <c r="Z5" s="33"/>
      <c r="AA5" s="33"/>
      <c r="AB5" s="33"/>
      <c r="AC5" s="33"/>
      <c r="AD5" s="33"/>
      <c r="AE5" s="33"/>
      <c r="AF5" s="33"/>
      <c r="AG5" s="33"/>
      <c r="AH5" s="33"/>
      <c r="AI5" s="33"/>
      <c r="AJ5" s="33"/>
      <c r="AK5" s="33"/>
      <c r="AL5" s="76"/>
      <c r="AM5" s="76"/>
      <c r="AN5" s="76"/>
      <c r="AO5" s="76"/>
      <c r="AP5" s="76"/>
      <c r="AQ5" s="76"/>
      <c r="AR5" s="76"/>
      <c r="AS5" s="76"/>
      <c r="AT5" s="76"/>
      <c r="AU5" s="76"/>
      <c r="AV5" s="33"/>
      <c r="AW5" s="33"/>
    </row>
    <row r="6" spans="1:12" s="74" customFormat="1" ht="12.75">
      <c r="A6" s="34" t="s">
        <v>170</v>
      </c>
      <c r="B6" s="34"/>
      <c r="C6" s="34"/>
      <c r="E6" s="33"/>
      <c r="F6" s="33"/>
      <c r="G6" s="33"/>
      <c r="H6" s="33"/>
      <c r="I6" s="33"/>
      <c r="J6" s="33"/>
      <c r="K6" s="34"/>
      <c r="L6" s="34"/>
    </row>
    <row r="7" spans="1:11" s="74" customFormat="1" ht="12.75">
      <c r="A7" s="74" t="s">
        <v>163</v>
      </c>
      <c r="B7" s="34"/>
      <c r="C7" s="34"/>
      <c r="D7" s="77"/>
      <c r="E7" s="77"/>
      <c r="F7" s="77"/>
      <c r="G7" s="77"/>
      <c r="H7" s="77"/>
      <c r="I7" s="77"/>
      <c r="J7" s="77"/>
      <c r="K7" s="33"/>
    </row>
    <row r="8" spans="1:3" s="74" customFormat="1" ht="12.75">
      <c r="A8" s="74" t="s">
        <v>164</v>
      </c>
      <c r="B8" s="34"/>
      <c r="C8" s="34"/>
    </row>
    <row r="9" spans="1:13" s="74" customFormat="1" ht="12.75">
      <c r="A9" s="34" t="s">
        <v>374</v>
      </c>
      <c r="B9" s="34"/>
      <c r="C9" s="34"/>
      <c r="D9" s="76"/>
      <c r="E9" s="76"/>
      <c r="F9" s="76"/>
      <c r="G9" s="76"/>
      <c r="H9" s="76"/>
      <c r="I9" s="76"/>
      <c r="J9" s="76"/>
      <c r="K9" s="76"/>
      <c r="L9" s="76"/>
      <c r="M9" s="76"/>
    </row>
    <row r="10" spans="1:13" ht="13.5" thickBot="1">
      <c r="A10" s="36"/>
      <c r="B10" s="36"/>
      <c r="C10" s="36"/>
      <c r="D10" s="36"/>
      <c r="E10" s="36"/>
      <c r="F10" s="36"/>
      <c r="G10" s="36"/>
      <c r="H10" s="36"/>
      <c r="I10" s="36"/>
      <c r="J10" s="36"/>
      <c r="K10" s="36"/>
      <c r="L10" s="36"/>
      <c r="M10" s="36"/>
    </row>
    <row r="11" spans="1:2" ht="27" customHeight="1">
      <c r="A11" s="78" t="s">
        <v>165</v>
      </c>
      <c r="B11" s="79" t="s">
        <v>166</v>
      </c>
    </row>
    <row r="12" spans="1:2" ht="40.5" customHeight="1" thickBot="1">
      <c r="A12" s="80" t="s">
        <v>171</v>
      </c>
      <c r="B12" s="499" t="s">
        <v>176</v>
      </c>
    </row>
    <row r="13" spans="1:2" ht="49.5" customHeight="1" thickBot="1">
      <c r="A13" s="80" t="s">
        <v>167</v>
      </c>
      <c r="B13" s="499"/>
    </row>
    <row r="14" spans="1:2" ht="49.5" customHeight="1" thickBot="1">
      <c r="A14" s="80" t="s">
        <v>172</v>
      </c>
      <c r="B14" s="499" t="s">
        <v>177</v>
      </c>
    </row>
    <row r="15" spans="1:2" ht="36.75" customHeight="1" thickBot="1">
      <c r="A15" s="80" t="s">
        <v>173</v>
      </c>
      <c r="B15" s="499"/>
    </row>
    <row r="16" spans="1:2" ht="48" customHeight="1" thickBot="1">
      <c r="A16" s="80" t="s">
        <v>174</v>
      </c>
      <c r="B16" s="499" t="s">
        <v>178</v>
      </c>
    </row>
    <row r="17" spans="1:2" ht="40.5" customHeight="1" thickBot="1">
      <c r="A17" s="80" t="s">
        <v>175</v>
      </c>
      <c r="B17" s="500"/>
    </row>
    <row r="18" ht="12" customHeight="1">
      <c r="B18" s="48"/>
    </row>
    <row r="19" spans="1:2" ht="12.75">
      <c r="A19" s="36"/>
      <c r="B19" s="27"/>
    </row>
    <row r="20" spans="1:10" ht="12.75">
      <c r="A20" s="190" t="s">
        <v>399</v>
      </c>
      <c r="B20" s="38" t="s">
        <v>168</v>
      </c>
      <c r="E20" s="1"/>
      <c r="F20" s="1"/>
      <c r="G20" s="1"/>
      <c r="H20" s="1"/>
      <c r="I20" s="1"/>
      <c r="J20" s="1"/>
    </row>
    <row r="21" spans="1:10" ht="12.75">
      <c r="A21" s="235" t="s">
        <v>400</v>
      </c>
      <c r="B21" s="40" t="s">
        <v>255</v>
      </c>
      <c r="C21" s="41"/>
      <c r="D21" s="41"/>
      <c r="E21" s="41"/>
      <c r="F21" s="41"/>
      <c r="G21" s="41"/>
      <c r="H21" s="41"/>
      <c r="I21" s="41"/>
      <c r="J21" s="41"/>
    </row>
    <row r="22" spans="1:10" ht="12" customHeight="1">
      <c r="A22" s="40"/>
      <c r="B22" s="40"/>
      <c r="C22" s="41"/>
      <c r="D22" s="40"/>
      <c r="E22" s="40"/>
      <c r="F22" s="40"/>
      <c r="G22" s="40"/>
      <c r="H22" s="40"/>
      <c r="I22" s="40"/>
      <c r="J22" s="40"/>
    </row>
    <row r="23" spans="1:10" ht="15" customHeight="1">
      <c r="A23" s="446" t="s">
        <v>179</v>
      </c>
      <c r="B23" s="446"/>
      <c r="C23" s="49"/>
      <c r="D23" s="42"/>
      <c r="E23" s="42"/>
      <c r="F23" s="42"/>
      <c r="G23" s="42"/>
      <c r="H23" s="42"/>
      <c r="I23" s="42"/>
      <c r="J23" s="42"/>
    </row>
    <row r="24" spans="1:3" ht="12.75">
      <c r="A24" s="444" t="s">
        <v>169</v>
      </c>
      <c r="B24" s="444"/>
      <c r="C24" s="42"/>
    </row>
    <row r="26" spans="1:2" ht="12.75">
      <c r="A26" s="495" t="s">
        <v>180</v>
      </c>
      <c r="B26" s="496"/>
    </row>
    <row r="27" spans="1:8" ht="12.75">
      <c r="A27" s="444" t="s">
        <v>355</v>
      </c>
      <c r="B27" s="444"/>
      <c r="C27" s="41"/>
      <c r="D27" s="41"/>
      <c r="E27" s="41"/>
      <c r="F27" s="41"/>
      <c r="G27" s="41"/>
      <c r="H27" s="41"/>
    </row>
  </sheetData>
  <sheetProtection/>
  <mergeCells count="10">
    <mergeCell ref="A23:B23"/>
    <mergeCell ref="A24:B24"/>
    <mergeCell ref="A26:B26"/>
    <mergeCell ref="A27:B27"/>
    <mergeCell ref="A1:B1"/>
    <mergeCell ref="A2:B2"/>
    <mergeCell ref="A3:B3"/>
    <mergeCell ref="B12:B13"/>
    <mergeCell ref="B14:B15"/>
    <mergeCell ref="B16:B1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45"/>
  <sheetViews>
    <sheetView zoomScale="115" zoomScaleNormal="115" zoomScalePageLayoutView="0" workbookViewId="0" topLeftCell="A1">
      <selection activeCell="D31" sqref="D31"/>
    </sheetView>
  </sheetViews>
  <sheetFormatPr defaultColWidth="9.140625" defaultRowHeight="12.75"/>
  <cols>
    <col min="1" max="1" width="6.00390625" style="19" customWidth="1"/>
    <col min="2" max="2" width="21.421875" style="21" customWidth="1"/>
    <col min="3" max="3" width="12.421875" style="19" customWidth="1"/>
    <col min="4" max="4" width="9.7109375" style="19" customWidth="1"/>
    <col min="5" max="5" width="9.421875" style="19" customWidth="1"/>
    <col min="6" max="6" width="9.140625" style="53" customWidth="1"/>
    <col min="7" max="7" width="8.8515625" style="53" customWidth="1"/>
    <col min="8" max="8" width="10.57421875" style="19" customWidth="1"/>
    <col min="9" max="9" width="11.421875" style="19" customWidth="1"/>
  </cols>
  <sheetData>
    <row r="1" spans="1:10" ht="12.75">
      <c r="A1" s="41" t="s">
        <v>105</v>
      </c>
      <c r="B1" s="41"/>
      <c r="C1" s="41"/>
      <c r="D1" s="41"/>
      <c r="E1" s="41"/>
      <c r="F1" s="41"/>
      <c r="G1" s="41"/>
      <c r="H1" s="41"/>
      <c r="I1" s="41"/>
      <c r="J1" s="2"/>
    </row>
    <row r="2" spans="1:10" ht="12.75">
      <c r="A2" s="41" t="s">
        <v>25</v>
      </c>
      <c r="B2" s="41"/>
      <c r="C2" s="41"/>
      <c r="D2" s="41"/>
      <c r="E2" s="41"/>
      <c r="F2" s="41"/>
      <c r="G2" s="41"/>
      <c r="H2" s="41"/>
      <c r="I2" s="41"/>
      <c r="J2" s="26"/>
    </row>
    <row r="3" spans="1:10" ht="14.25" customHeight="1">
      <c r="A3" s="522" t="s">
        <v>70</v>
      </c>
      <c r="B3" s="522"/>
      <c r="C3" s="522"/>
      <c r="D3" s="522"/>
      <c r="E3" s="522"/>
      <c r="F3" s="522"/>
      <c r="G3" s="522"/>
      <c r="H3" s="522"/>
      <c r="I3" s="522"/>
      <c r="J3" s="30"/>
    </row>
    <row r="4" spans="1:9" ht="12.75">
      <c r="A4" s="28" t="s">
        <v>71</v>
      </c>
      <c r="B4" s="67"/>
      <c r="C4" s="67"/>
      <c r="D4" s="67"/>
      <c r="E4" s="67"/>
      <c r="F4" s="67"/>
      <c r="G4" s="67"/>
      <c r="H4" s="67"/>
      <c r="I4" s="67"/>
    </row>
    <row r="5" spans="1:10" ht="12.75">
      <c r="A5" s="28" t="s">
        <v>73</v>
      </c>
      <c r="B5" s="28"/>
      <c r="C5" s="28"/>
      <c r="D5" s="28"/>
      <c r="E5" s="526" t="s">
        <v>216</v>
      </c>
      <c r="F5" s="526"/>
      <c r="G5" s="526"/>
      <c r="H5" s="526"/>
      <c r="I5" s="28"/>
      <c r="J5" s="27"/>
    </row>
    <row r="6" spans="1:10" s="88" customFormat="1" ht="13.5" thickBot="1">
      <c r="A6" s="28" t="s">
        <v>72</v>
      </c>
      <c r="E6" s="41" t="s">
        <v>375</v>
      </c>
      <c r="F6" s="24"/>
      <c r="G6" s="24"/>
      <c r="H6" s="24"/>
      <c r="I6" s="24"/>
      <c r="J6" s="27"/>
    </row>
    <row r="7" spans="1:9" ht="30" customHeight="1">
      <c r="A7" s="291"/>
      <c r="B7" s="134" t="s">
        <v>147</v>
      </c>
      <c r="C7" s="514" t="s">
        <v>267</v>
      </c>
      <c r="D7" s="515"/>
      <c r="E7" s="514" t="s">
        <v>404</v>
      </c>
      <c r="F7" s="528"/>
      <c r="G7" s="514" t="s">
        <v>148</v>
      </c>
      <c r="H7" s="527"/>
      <c r="I7" s="291"/>
    </row>
    <row r="8" spans="1:9" ht="15" customHeight="1">
      <c r="A8" s="291"/>
      <c r="B8" s="135" t="s">
        <v>149</v>
      </c>
      <c r="C8" s="136" t="s">
        <v>140</v>
      </c>
      <c r="D8" s="136" t="s">
        <v>141</v>
      </c>
      <c r="E8" s="136" t="s">
        <v>140</v>
      </c>
      <c r="F8" s="136" t="s">
        <v>141</v>
      </c>
      <c r="G8" s="136" t="s">
        <v>140</v>
      </c>
      <c r="H8" s="131" t="s">
        <v>141</v>
      </c>
      <c r="I8" s="291"/>
    </row>
    <row r="9" spans="1:9" ht="15" customHeight="1">
      <c r="A9" s="291"/>
      <c r="B9" s="130" t="s">
        <v>142</v>
      </c>
      <c r="C9" s="136">
        <v>14</v>
      </c>
      <c r="D9" s="136">
        <v>14</v>
      </c>
      <c r="E9" s="137"/>
      <c r="F9" s="137"/>
      <c r="G9" s="136">
        <v>26</v>
      </c>
      <c r="H9" s="131">
        <v>26</v>
      </c>
      <c r="I9" s="291"/>
    </row>
    <row r="10" spans="1:9" ht="15" customHeight="1">
      <c r="A10" s="291"/>
      <c r="B10" s="130" t="s">
        <v>143</v>
      </c>
      <c r="C10" s="136">
        <v>14</v>
      </c>
      <c r="D10" s="136">
        <v>14</v>
      </c>
      <c r="E10" s="137"/>
      <c r="F10" s="136">
        <v>90</v>
      </c>
      <c r="G10" s="136">
        <v>26</v>
      </c>
      <c r="H10" s="131">
        <v>26</v>
      </c>
      <c r="I10" s="291"/>
    </row>
    <row r="11" spans="1:9" ht="15" customHeight="1">
      <c r="A11" s="291"/>
      <c r="B11" s="130" t="s">
        <v>144</v>
      </c>
      <c r="C11" s="136">
        <v>14</v>
      </c>
      <c r="D11" s="136">
        <v>14</v>
      </c>
      <c r="E11" s="137"/>
      <c r="F11" s="136">
        <v>90</v>
      </c>
      <c r="G11" s="136">
        <v>26</v>
      </c>
      <c r="H11" s="131">
        <v>26</v>
      </c>
      <c r="I11" s="291"/>
    </row>
    <row r="12" spans="1:9" ht="15" customHeight="1" thickBot="1">
      <c r="A12" s="291"/>
      <c r="B12" s="132" t="s">
        <v>145</v>
      </c>
      <c r="C12" s="138">
        <v>14</v>
      </c>
      <c r="D12" s="138">
        <v>14</v>
      </c>
      <c r="E12" s="138"/>
      <c r="F12" s="138">
        <v>60</v>
      </c>
      <c r="G12" s="138">
        <v>26</v>
      </c>
      <c r="H12" s="133">
        <v>26</v>
      </c>
      <c r="I12" s="292"/>
    </row>
    <row r="13" spans="1:9" s="1" customFormat="1" ht="12.75" customHeight="1">
      <c r="A13" s="293" t="s">
        <v>146</v>
      </c>
      <c r="B13" s="294"/>
      <c r="C13" s="525" t="s">
        <v>405</v>
      </c>
      <c r="D13" s="525"/>
      <c r="E13" s="525"/>
      <c r="F13" s="525"/>
      <c r="G13" s="525"/>
      <c r="H13" s="525"/>
      <c r="I13" s="525"/>
    </row>
    <row r="14" spans="1:9" ht="13.5" thickBot="1">
      <c r="A14" s="291"/>
      <c r="B14" s="295"/>
      <c r="C14" s="295"/>
      <c r="D14" s="295"/>
      <c r="E14" s="296" t="s">
        <v>151</v>
      </c>
      <c r="F14" s="295"/>
      <c r="G14" s="295"/>
      <c r="H14" s="295"/>
      <c r="I14" s="297"/>
    </row>
    <row r="15" spans="1:9" ht="27" customHeight="1">
      <c r="A15" s="298" t="s">
        <v>26</v>
      </c>
      <c r="B15" s="299" t="s">
        <v>27</v>
      </c>
      <c r="C15" s="300" t="s">
        <v>64</v>
      </c>
      <c r="D15" s="300" t="s">
        <v>41</v>
      </c>
      <c r="E15" s="300" t="s">
        <v>42</v>
      </c>
      <c r="F15" s="300" t="s">
        <v>265</v>
      </c>
      <c r="G15" s="300" t="s">
        <v>41</v>
      </c>
      <c r="H15" s="301" t="s">
        <v>42</v>
      </c>
      <c r="I15" s="302"/>
    </row>
    <row r="16" spans="1:9" ht="14.25" customHeight="1">
      <c r="A16" s="303" t="s">
        <v>28</v>
      </c>
      <c r="B16" s="304" t="s">
        <v>29</v>
      </c>
      <c r="C16" s="305">
        <f>oblig_optionale_facultative!R59</f>
        <v>2704.0000000000005</v>
      </c>
      <c r="D16" s="306">
        <f>C16/C$19</f>
        <v>0.8616953473550032</v>
      </c>
      <c r="E16" s="305" t="s">
        <v>65</v>
      </c>
      <c r="F16" s="305">
        <f>oblig_optionale_facultative!T59</f>
        <v>206</v>
      </c>
      <c r="G16" s="307">
        <f>F16/240</f>
        <v>0.8583333333333333</v>
      </c>
      <c r="H16" s="521" t="s">
        <v>65</v>
      </c>
      <c r="I16" s="291"/>
    </row>
    <row r="17" spans="1:9" ht="14.25" customHeight="1">
      <c r="A17" s="303"/>
      <c r="B17" s="304" t="s">
        <v>353</v>
      </c>
      <c r="C17" s="305">
        <v>240</v>
      </c>
      <c r="D17" s="306"/>
      <c r="E17" s="305"/>
      <c r="F17" s="305"/>
      <c r="G17" s="307"/>
      <c r="H17" s="521"/>
      <c r="I17" s="291"/>
    </row>
    <row r="18" spans="1:9" ht="12.75">
      <c r="A18" s="308" t="s">
        <v>30</v>
      </c>
      <c r="B18" s="304" t="s">
        <v>31</v>
      </c>
      <c r="C18" s="305">
        <f>oblig_optionale_facultative!R71</f>
        <v>434</v>
      </c>
      <c r="D18" s="306">
        <f>C18/C$19</f>
        <v>0.1383046526449968</v>
      </c>
      <c r="E18" s="305" t="s">
        <v>66</v>
      </c>
      <c r="F18" s="305">
        <f>oblig_optionale_facultative!T71</f>
        <v>34</v>
      </c>
      <c r="G18" s="307">
        <f>F18/240</f>
        <v>0.14166666666666666</v>
      </c>
      <c r="H18" s="309" t="s">
        <v>66</v>
      </c>
      <c r="I18" s="291"/>
    </row>
    <row r="19" spans="1:9" ht="27.75" customHeight="1">
      <c r="A19" s="310"/>
      <c r="B19" s="304" t="s">
        <v>43</v>
      </c>
      <c r="C19" s="311">
        <f>C16+C18</f>
        <v>3138.0000000000005</v>
      </c>
      <c r="D19" s="306">
        <f>SUM(D16:D18)</f>
        <v>1</v>
      </c>
      <c r="E19" s="305">
        <v>100</v>
      </c>
      <c r="F19" s="305">
        <f>SUM(F16:F18)</f>
        <v>240</v>
      </c>
      <c r="G19" s="307">
        <f>SUM(G16:G18)</f>
        <v>1</v>
      </c>
      <c r="H19" s="309">
        <v>100</v>
      </c>
      <c r="I19" s="291"/>
    </row>
    <row r="20" spans="1:9" ht="18.75" customHeight="1" thickBot="1">
      <c r="A20" s="312" t="s">
        <v>32</v>
      </c>
      <c r="B20" s="313" t="s">
        <v>33</v>
      </c>
      <c r="C20" s="314">
        <f>oblig_optionale_facultative!R96</f>
        <v>700</v>
      </c>
      <c r="D20" s="315">
        <f>C20/C19</f>
        <v>0.2230720203951561</v>
      </c>
      <c r="E20" s="314" t="s">
        <v>66</v>
      </c>
      <c r="F20" s="314">
        <f>oblig_optionale_facultative!T96</f>
        <v>58</v>
      </c>
      <c r="G20" s="316">
        <f>F20/F19</f>
        <v>0.24166666666666667</v>
      </c>
      <c r="H20" s="317" t="s">
        <v>266</v>
      </c>
      <c r="I20" s="291"/>
    </row>
    <row r="21" spans="1:9" ht="11.25" customHeight="1" thickBot="1">
      <c r="A21" s="318"/>
      <c r="B21" s="319"/>
      <c r="C21" s="320"/>
      <c r="D21" s="320"/>
      <c r="E21" s="320"/>
      <c r="F21" s="321"/>
      <c r="G21" s="291"/>
      <c r="H21" s="320" t="s">
        <v>256</v>
      </c>
      <c r="I21" s="320"/>
    </row>
    <row r="22" spans="1:9" ht="15" customHeight="1">
      <c r="A22" s="512" t="s">
        <v>26</v>
      </c>
      <c r="B22" s="516" t="s">
        <v>27</v>
      </c>
      <c r="C22" s="501" t="s">
        <v>64</v>
      </c>
      <c r="D22" s="501" t="s">
        <v>41</v>
      </c>
      <c r="E22" s="501" t="s">
        <v>42</v>
      </c>
      <c r="F22" s="501" t="s">
        <v>265</v>
      </c>
      <c r="G22" s="523" t="s">
        <v>49</v>
      </c>
      <c r="H22" s="524"/>
      <c r="I22" s="322"/>
    </row>
    <row r="23" spans="1:9" ht="13.5" customHeight="1">
      <c r="A23" s="513"/>
      <c r="B23" s="517"/>
      <c r="C23" s="502"/>
      <c r="D23" s="502"/>
      <c r="E23" s="502"/>
      <c r="F23" s="502"/>
      <c r="G23" s="323" t="s">
        <v>50</v>
      </c>
      <c r="H23" s="324" t="s">
        <v>51</v>
      </c>
      <c r="I23" s="291"/>
    </row>
    <row r="24" spans="1:9" ht="27" customHeight="1">
      <c r="A24" s="325" t="s">
        <v>28</v>
      </c>
      <c r="B24" s="107" t="s">
        <v>35</v>
      </c>
      <c r="C24" s="326">
        <f>'verificare discipline'!R48</f>
        <v>574</v>
      </c>
      <c r="D24" s="327">
        <f>C24/C$28</f>
        <v>0.18291905672402806</v>
      </c>
      <c r="E24" s="328" t="s">
        <v>44</v>
      </c>
      <c r="F24" s="326">
        <f>'verificare discipline'!T48</f>
        <v>47</v>
      </c>
      <c r="G24" s="326">
        <f>'verificare discipline'!S48</f>
        <v>280</v>
      </c>
      <c r="H24" s="329">
        <f>C24-G24</f>
        <v>294</v>
      </c>
      <c r="I24" s="291"/>
    </row>
    <row r="25" spans="1:9" s="102" customFormat="1" ht="21" customHeight="1">
      <c r="A25" s="330" t="s">
        <v>30</v>
      </c>
      <c r="B25" s="107" t="s">
        <v>45</v>
      </c>
      <c r="C25" s="326">
        <f>'verificare discipline'!R35</f>
        <v>1223.9999999999998</v>
      </c>
      <c r="D25" s="327">
        <f>C25/C$28</f>
        <v>0.39005736137667296</v>
      </c>
      <c r="E25" s="328" t="s">
        <v>46</v>
      </c>
      <c r="F25" s="326">
        <f>'verificare discipline'!T35</f>
        <v>89</v>
      </c>
      <c r="G25" s="326">
        <f>'verificare discipline'!S35</f>
        <v>630</v>
      </c>
      <c r="H25" s="329">
        <f>C25-G25</f>
        <v>593.9999999999998</v>
      </c>
      <c r="I25" s="331"/>
    </row>
    <row r="26" spans="1:9" ht="27.75" customHeight="1">
      <c r="A26" s="325" t="s">
        <v>32</v>
      </c>
      <c r="B26" s="107" t="s">
        <v>36</v>
      </c>
      <c r="C26" s="326">
        <f>'verificare discipline'!R71</f>
        <v>1158</v>
      </c>
      <c r="D26" s="327">
        <f>C26/C$28</f>
        <v>0.3690248565965583</v>
      </c>
      <c r="E26" s="328" t="s">
        <v>47</v>
      </c>
      <c r="F26" s="326">
        <f>'verificare discipline'!T71</f>
        <v>87</v>
      </c>
      <c r="G26" s="326">
        <f>'verificare discipline'!S71</f>
        <v>504</v>
      </c>
      <c r="H26" s="329">
        <f>C26-G26</f>
        <v>654</v>
      </c>
      <c r="I26" s="291"/>
    </row>
    <row r="27" spans="1:9" s="31" customFormat="1" ht="24">
      <c r="A27" s="330" t="s">
        <v>34</v>
      </c>
      <c r="B27" s="108" t="s">
        <v>37</v>
      </c>
      <c r="C27" s="326">
        <f>'verificare discipline'!R12</f>
        <v>182</v>
      </c>
      <c r="D27" s="327">
        <f>C27/C$28</f>
        <v>0.0579987253027406</v>
      </c>
      <c r="E27" s="328" t="s">
        <v>48</v>
      </c>
      <c r="F27" s="326">
        <f>'verificare discipline'!T12</f>
        <v>17</v>
      </c>
      <c r="G27" s="305">
        <f>'verificare discipline'!S12</f>
        <v>0</v>
      </c>
      <c r="H27" s="329">
        <f>C27-G27</f>
        <v>182</v>
      </c>
      <c r="I27" s="332"/>
    </row>
    <row r="28" spans="1:9" ht="21" customHeight="1" thickBot="1">
      <c r="A28" s="510" t="s">
        <v>150</v>
      </c>
      <c r="B28" s="511"/>
      <c r="C28" s="333">
        <f>SUM(C24:C27)</f>
        <v>3138</v>
      </c>
      <c r="D28" s="334">
        <f>SUM(D24:D27)</f>
        <v>0.9999999999999999</v>
      </c>
      <c r="E28" s="335">
        <v>100</v>
      </c>
      <c r="F28" s="336">
        <f>SUM(F24:F27)</f>
        <v>240</v>
      </c>
      <c r="G28" s="337">
        <f>SUM(G24:G27)</f>
        <v>1414</v>
      </c>
      <c r="H28" s="338">
        <f>SUM(H24:H27)</f>
        <v>1723.9999999999998</v>
      </c>
      <c r="I28" s="291"/>
    </row>
    <row r="29" spans="1:10" ht="13.5" customHeight="1">
      <c r="A29" s="289" t="s">
        <v>402</v>
      </c>
      <c r="B29" s="289"/>
      <c r="C29" s="289"/>
      <c r="D29" s="289"/>
      <c r="E29" s="124"/>
      <c r="F29" s="124"/>
      <c r="G29" s="124"/>
      <c r="H29" s="124"/>
      <c r="I29" s="124"/>
      <c r="J29" s="126"/>
    </row>
    <row r="30" spans="1:10" ht="13.5" customHeight="1">
      <c r="A30" s="290"/>
      <c r="B30" s="289" t="s">
        <v>403</v>
      </c>
      <c r="C30" s="289"/>
      <c r="D30" s="289"/>
      <c r="E30" s="124"/>
      <c r="F30" s="124"/>
      <c r="G30" s="124"/>
      <c r="H30" s="124"/>
      <c r="I30" s="124"/>
      <c r="J30" s="121"/>
    </row>
    <row r="31" spans="1:9" ht="15.75" customHeight="1" thickBot="1">
      <c r="A31" s="505" t="s">
        <v>38</v>
      </c>
      <c r="B31" s="505"/>
      <c r="C31" s="505"/>
      <c r="D31" s="339">
        <f>G28/H28</f>
        <v>0.8201856148491881</v>
      </c>
      <c r="E31" s="340"/>
      <c r="F31" s="291"/>
      <c r="G31" s="340"/>
      <c r="H31" s="291"/>
      <c r="I31" s="340"/>
    </row>
    <row r="32" spans="1:9" ht="15.75" customHeight="1">
      <c r="A32" s="506" t="s">
        <v>9</v>
      </c>
      <c r="B32" s="508" t="s">
        <v>52</v>
      </c>
      <c r="C32" s="519" t="s">
        <v>53</v>
      </c>
      <c r="D32" s="519"/>
      <c r="E32" s="519"/>
      <c r="F32" s="519"/>
      <c r="G32" s="341" t="s">
        <v>54</v>
      </c>
      <c r="H32" s="342"/>
      <c r="I32" s="343"/>
    </row>
    <row r="33" spans="1:9" ht="12.75">
      <c r="A33" s="507"/>
      <c r="B33" s="509"/>
      <c r="C33" s="344" t="s">
        <v>55</v>
      </c>
      <c r="D33" s="345" t="s">
        <v>56</v>
      </c>
      <c r="E33" s="346" t="s">
        <v>57</v>
      </c>
      <c r="F33" s="347" t="s">
        <v>58</v>
      </c>
      <c r="G33" s="347" t="s">
        <v>62</v>
      </c>
      <c r="H33" s="348" t="s">
        <v>63</v>
      </c>
      <c r="I33" s="343"/>
    </row>
    <row r="34" spans="1:9" ht="12.75">
      <c r="A34" s="330" t="s">
        <v>28</v>
      </c>
      <c r="B34" s="349" t="s">
        <v>59</v>
      </c>
      <c r="C34" s="350">
        <v>10</v>
      </c>
      <c r="D34" s="326">
        <v>9</v>
      </c>
      <c r="E34" s="326">
        <v>9</v>
      </c>
      <c r="F34" s="350">
        <v>10</v>
      </c>
      <c r="G34" s="350">
        <f>SUM(C34:F34)</f>
        <v>38</v>
      </c>
      <c r="H34" s="351">
        <f>G34/G37</f>
        <v>0.5757575757575758</v>
      </c>
      <c r="I34" s="352"/>
    </row>
    <row r="35" spans="1:9" ht="12.75">
      <c r="A35" s="330" t="s">
        <v>30</v>
      </c>
      <c r="B35" s="349" t="s">
        <v>60</v>
      </c>
      <c r="C35" s="350">
        <v>8</v>
      </c>
      <c r="D35" s="326">
        <v>8</v>
      </c>
      <c r="E35" s="326">
        <v>6</v>
      </c>
      <c r="F35" s="350">
        <v>6</v>
      </c>
      <c r="G35" s="350">
        <f>SUM(C35:F35)</f>
        <v>28</v>
      </c>
      <c r="H35" s="351">
        <f>G35/G37</f>
        <v>0.42424242424242425</v>
      </c>
      <c r="I35" s="352"/>
    </row>
    <row r="36" spans="1:9" s="88" customFormat="1" ht="12.75">
      <c r="A36" s="330" t="s">
        <v>32</v>
      </c>
      <c r="B36" s="349" t="s">
        <v>227</v>
      </c>
      <c r="C36" s="353"/>
      <c r="D36" s="305"/>
      <c r="E36" s="354">
        <v>4</v>
      </c>
      <c r="F36" s="355">
        <v>4</v>
      </c>
      <c r="G36" s="350">
        <f>SUM(C36:F36)</f>
        <v>8</v>
      </c>
      <c r="H36" s="351"/>
      <c r="I36" s="356"/>
    </row>
    <row r="37" spans="1:9" ht="15" customHeight="1" thickBot="1">
      <c r="A37" s="503" t="s">
        <v>61</v>
      </c>
      <c r="B37" s="504"/>
      <c r="C37" s="357">
        <f>SUM(C34:C35)</f>
        <v>18</v>
      </c>
      <c r="D37" s="357">
        <f>SUM(D34:D35)</f>
        <v>17</v>
      </c>
      <c r="E37" s="357">
        <f>SUM(E34:E35)</f>
        <v>15</v>
      </c>
      <c r="F37" s="357">
        <f>SUM(F34:F35)</f>
        <v>16</v>
      </c>
      <c r="G37" s="357">
        <f>SUM(G34:G35)</f>
        <v>66</v>
      </c>
      <c r="H37" s="358">
        <f>SUM(H34:I35)</f>
        <v>1</v>
      </c>
      <c r="I37" s="352"/>
    </row>
    <row r="38" spans="1:9" ht="15" customHeight="1" hidden="1">
      <c r="A38" s="18"/>
      <c r="B38" s="20"/>
      <c r="C38" s="18"/>
      <c r="D38" s="18"/>
      <c r="E38" s="18"/>
      <c r="F38" s="23"/>
      <c r="G38" s="13"/>
      <c r="H38" s="18"/>
      <c r="I38" s="18"/>
    </row>
    <row r="39" spans="1:9" ht="8.25" customHeight="1">
      <c r="A39" s="22"/>
      <c r="B39" s="518"/>
      <c r="C39" s="518"/>
      <c r="D39" s="518"/>
      <c r="E39" s="18"/>
      <c r="F39" s="23"/>
      <c r="G39" s="13"/>
      <c r="H39" s="18"/>
      <c r="I39" s="18"/>
    </row>
    <row r="40" spans="1:9" ht="12.75">
      <c r="A40" s="128"/>
      <c r="B40" s="390" t="s">
        <v>399</v>
      </c>
      <c r="C40" s="390"/>
      <c r="D40" s="39"/>
      <c r="E40" s="39" t="s">
        <v>102</v>
      </c>
      <c r="F40" s="39"/>
      <c r="H40" s="39" t="s">
        <v>103</v>
      </c>
      <c r="I40" s="39"/>
    </row>
    <row r="41" spans="1:9" ht="14.25" customHeight="1">
      <c r="A41" s="41"/>
      <c r="B41" s="520" t="s">
        <v>400</v>
      </c>
      <c r="C41" s="520"/>
      <c r="D41" s="444" t="s">
        <v>257</v>
      </c>
      <c r="E41" s="444"/>
      <c r="F41" s="444"/>
      <c r="H41" s="41" t="s">
        <v>104</v>
      </c>
      <c r="I41" s="41"/>
    </row>
    <row r="42" spans="1:9" ht="6" customHeight="1">
      <c r="A42" s="40"/>
      <c r="B42" s="40"/>
      <c r="C42" s="40"/>
      <c r="D42" s="41"/>
      <c r="E42" s="1"/>
      <c r="F42" s="41"/>
      <c r="G42" s="41"/>
      <c r="H42" s="1"/>
      <c r="I42" s="41"/>
    </row>
    <row r="43" spans="1:9" ht="14.25" customHeight="1">
      <c r="A43" s="1"/>
      <c r="B43" s="1"/>
      <c r="C43" s="1"/>
      <c r="D43" s="440" t="s">
        <v>363</v>
      </c>
      <c r="E43" s="440"/>
      <c r="F43" s="440"/>
      <c r="G43" s="96"/>
      <c r="H43" s="41"/>
      <c r="I43" s="42"/>
    </row>
    <row r="44" spans="1:9" ht="12.75">
      <c r="A44" s="1"/>
      <c r="B44" s="1"/>
      <c r="C44" s="1"/>
      <c r="D44" s="41" t="s">
        <v>325</v>
      </c>
      <c r="E44" s="41"/>
      <c r="F44" s="41"/>
      <c r="G44" s="41"/>
      <c r="H44" s="1"/>
      <c r="I44" s="1"/>
    </row>
    <row r="45" spans="1:9" ht="12.75">
      <c r="A45" s="1"/>
      <c r="B45" s="97"/>
      <c r="C45" s="1"/>
      <c r="D45" s="1"/>
      <c r="E45" s="1"/>
      <c r="F45" s="1"/>
      <c r="G45" s="1"/>
      <c r="H45" s="1"/>
      <c r="I45" s="1"/>
    </row>
  </sheetData>
  <sheetProtection/>
  <mergeCells count="25">
    <mergeCell ref="H16:H17"/>
    <mergeCell ref="A3:I3"/>
    <mergeCell ref="G22:H22"/>
    <mergeCell ref="C13:I13"/>
    <mergeCell ref="E5:H5"/>
    <mergeCell ref="E22:E23"/>
    <mergeCell ref="G7:H7"/>
    <mergeCell ref="E7:F7"/>
    <mergeCell ref="C7:D7"/>
    <mergeCell ref="B22:B23"/>
    <mergeCell ref="D22:D23"/>
    <mergeCell ref="B39:D39"/>
    <mergeCell ref="C32:F32"/>
    <mergeCell ref="B41:C41"/>
    <mergeCell ref="B40:C40"/>
    <mergeCell ref="D43:F43"/>
    <mergeCell ref="C22:C23"/>
    <mergeCell ref="F22:F23"/>
    <mergeCell ref="A37:B37"/>
    <mergeCell ref="A31:C31"/>
    <mergeCell ref="D41:F41"/>
    <mergeCell ref="A32:A33"/>
    <mergeCell ref="B32:B33"/>
    <mergeCell ref="A28:B28"/>
    <mergeCell ref="A22:A23"/>
  </mergeCells>
  <printOptions/>
  <pageMargins left="0.25" right="0.25"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96"/>
  <sheetViews>
    <sheetView zoomScalePageLayoutView="0" workbookViewId="0" topLeftCell="A1">
      <pane ySplit="1" topLeftCell="A53" activePane="bottomLeft" state="frozen"/>
      <selection pane="topLeft" activeCell="A1" sqref="A1"/>
      <selection pane="bottomLeft" activeCell="A62" sqref="A62:IV70"/>
    </sheetView>
  </sheetViews>
  <sheetFormatPr defaultColWidth="9.140625" defaultRowHeight="12.75"/>
  <cols>
    <col min="2" max="2" width="42.140625" style="0" customWidth="1"/>
    <col min="14" max="14" width="10.00390625" style="0" bestFit="1" customWidth="1"/>
  </cols>
  <sheetData>
    <row r="1" spans="1:20" ht="12.75">
      <c r="A1" s="120"/>
      <c r="B1" s="120"/>
      <c r="C1" s="120"/>
      <c r="D1" s="112" t="s">
        <v>3</v>
      </c>
      <c r="E1" s="112" t="s">
        <v>4</v>
      </c>
      <c r="F1" s="112" t="s">
        <v>5</v>
      </c>
      <c r="G1" s="112" t="s">
        <v>6</v>
      </c>
      <c r="H1" s="112"/>
      <c r="I1" s="112" t="s">
        <v>352</v>
      </c>
      <c r="J1" s="112" t="s">
        <v>286</v>
      </c>
      <c r="K1" s="112" t="s">
        <v>3</v>
      </c>
      <c r="L1" s="112" t="s">
        <v>4</v>
      </c>
      <c r="M1" s="112" t="s">
        <v>5</v>
      </c>
      <c r="N1" s="112" t="s">
        <v>6</v>
      </c>
      <c r="O1" s="112"/>
      <c r="P1" s="112" t="s">
        <v>352</v>
      </c>
      <c r="Q1" s="112" t="s">
        <v>286</v>
      </c>
      <c r="R1" s="119" t="s">
        <v>61</v>
      </c>
      <c r="S1" s="119" t="s">
        <v>287</v>
      </c>
      <c r="T1" s="88" t="s">
        <v>286</v>
      </c>
    </row>
    <row r="2" spans="1:17" ht="15" customHeight="1">
      <c r="A2" s="143">
        <v>1</v>
      </c>
      <c r="B2" s="146" t="s">
        <v>228</v>
      </c>
      <c r="C2" s="37" t="s">
        <v>77</v>
      </c>
      <c r="D2" s="170">
        <v>2</v>
      </c>
      <c r="E2" s="170">
        <v>2</v>
      </c>
      <c r="F2" s="170"/>
      <c r="G2" s="170"/>
      <c r="H2" s="170"/>
      <c r="I2" s="170" t="s">
        <v>7</v>
      </c>
      <c r="J2" s="170">
        <v>5</v>
      </c>
      <c r="K2" s="170"/>
      <c r="L2" s="170"/>
      <c r="M2" s="170"/>
      <c r="N2" s="170"/>
      <c r="O2" s="170"/>
      <c r="P2" s="170"/>
      <c r="Q2" s="174"/>
    </row>
    <row r="3" spans="1:17" ht="12.75">
      <c r="A3" s="143">
        <v>2</v>
      </c>
      <c r="B3" s="146" t="s">
        <v>326</v>
      </c>
      <c r="C3" s="37" t="s">
        <v>78</v>
      </c>
      <c r="D3" s="170">
        <v>2</v>
      </c>
      <c r="E3" s="170"/>
      <c r="F3" s="170">
        <v>2</v>
      </c>
      <c r="G3" s="170"/>
      <c r="H3" s="170"/>
      <c r="I3" s="170" t="s">
        <v>7</v>
      </c>
      <c r="J3" s="170">
        <v>4</v>
      </c>
      <c r="K3" s="170"/>
      <c r="L3" s="170"/>
      <c r="M3" s="170"/>
      <c r="N3" s="170"/>
      <c r="O3" s="170"/>
      <c r="P3" s="170"/>
      <c r="Q3" s="174"/>
    </row>
    <row r="4" spans="1:17" ht="12.75">
      <c r="A4" s="143">
        <v>3</v>
      </c>
      <c r="B4" s="146" t="s">
        <v>322</v>
      </c>
      <c r="C4" s="37" t="s">
        <v>79</v>
      </c>
      <c r="D4" s="249">
        <v>2</v>
      </c>
      <c r="E4" s="170"/>
      <c r="F4" s="170">
        <v>2</v>
      </c>
      <c r="G4" s="170"/>
      <c r="H4" s="170"/>
      <c r="I4" s="170" t="s">
        <v>7</v>
      </c>
      <c r="J4" s="170">
        <v>4</v>
      </c>
      <c r="K4" s="170"/>
      <c r="L4" s="170"/>
      <c r="M4" s="170"/>
      <c r="N4" s="170"/>
      <c r="O4" s="170"/>
      <c r="P4" s="170"/>
      <c r="Q4" s="174"/>
    </row>
    <row r="5" spans="1:17" ht="12.75">
      <c r="A5" s="143">
        <v>4</v>
      </c>
      <c r="B5" s="146" t="s">
        <v>323</v>
      </c>
      <c r="C5" s="37" t="s">
        <v>80</v>
      </c>
      <c r="D5" s="249">
        <v>2</v>
      </c>
      <c r="E5" s="170"/>
      <c r="F5" s="170">
        <v>2</v>
      </c>
      <c r="G5" s="170"/>
      <c r="H5" s="170"/>
      <c r="I5" s="170" t="s">
        <v>7</v>
      </c>
      <c r="J5" s="170">
        <v>4</v>
      </c>
      <c r="K5" s="170"/>
      <c r="L5" s="170"/>
      <c r="M5" s="170"/>
      <c r="N5" s="170"/>
      <c r="O5" s="170"/>
      <c r="P5" s="170"/>
      <c r="Q5" s="174"/>
    </row>
    <row r="6" spans="1:17" ht="12.75">
      <c r="A6" s="143">
        <v>5</v>
      </c>
      <c r="B6" s="146" t="s">
        <v>246</v>
      </c>
      <c r="C6" s="37" t="s">
        <v>81</v>
      </c>
      <c r="D6" s="250">
        <v>0</v>
      </c>
      <c r="E6" s="145"/>
      <c r="F6" s="145">
        <v>2</v>
      </c>
      <c r="G6" s="145"/>
      <c r="H6" s="170"/>
      <c r="I6" s="250" t="s">
        <v>3</v>
      </c>
      <c r="J6" s="250">
        <v>3</v>
      </c>
      <c r="K6" s="145"/>
      <c r="L6" s="145"/>
      <c r="M6" s="145"/>
      <c r="N6" s="145"/>
      <c r="O6" s="145"/>
      <c r="P6" s="145"/>
      <c r="Q6" s="157"/>
    </row>
    <row r="7" spans="1:17" s="53" customFormat="1" ht="12.75">
      <c r="A7" s="143">
        <v>6</v>
      </c>
      <c r="B7" s="258" t="s">
        <v>24</v>
      </c>
      <c r="C7" s="37" t="s">
        <v>364</v>
      </c>
      <c r="D7" s="250">
        <v>2</v>
      </c>
      <c r="E7" s="250">
        <v>1</v>
      </c>
      <c r="F7" s="145"/>
      <c r="G7" s="145"/>
      <c r="H7" s="170"/>
      <c r="I7" s="145" t="s">
        <v>7</v>
      </c>
      <c r="J7" s="145">
        <v>3</v>
      </c>
      <c r="K7" s="145"/>
      <c r="L7" s="145"/>
      <c r="M7" s="145"/>
      <c r="N7" s="145"/>
      <c r="O7" s="145"/>
      <c r="P7" s="145"/>
      <c r="Q7" s="157"/>
    </row>
    <row r="8" spans="1:17" ht="12.75">
      <c r="A8" s="143">
        <v>7</v>
      </c>
      <c r="B8" s="146" t="s">
        <v>152</v>
      </c>
      <c r="C8" s="37" t="s">
        <v>153</v>
      </c>
      <c r="D8" s="170"/>
      <c r="E8" s="170">
        <v>2</v>
      </c>
      <c r="F8" s="170"/>
      <c r="G8" s="170"/>
      <c r="H8" s="170"/>
      <c r="I8" s="170" t="s">
        <v>3</v>
      </c>
      <c r="J8" s="170">
        <v>4</v>
      </c>
      <c r="K8" s="170"/>
      <c r="L8" s="170"/>
      <c r="M8" s="170"/>
      <c r="N8" s="170"/>
      <c r="O8" s="170"/>
      <c r="P8" s="170"/>
      <c r="Q8" s="174"/>
    </row>
    <row r="9" spans="1:17" ht="12.75">
      <c r="A9" s="143">
        <v>8</v>
      </c>
      <c r="B9" s="146" t="s">
        <v>75</v>
      </c>
      <c r="C9" s="37" t="s">
        <v>82</v>
      </c>
      <c r="D9" s="170"/>
      <c r="E9" s="170">
        <v>2</v>
      </c>
      <c r="F9" s="170"/>
      <c r="G9" s="170"/>
      <c r="H9" s="170"/>
      <c r="I9" s="170" t="s">
        <v>3</v>
      </c>
      <c r="J9" s="170">
        <v>3</v>
      </c>
      <c r="K9" s="170"/>
      <c r="L9" s="170"/>
      <c r="M9" s="170"/>
      <c r="N9" s="170"/>
      <c r="O9" s="170"/>
      <c r="P9" s="170"/>
      <c r="Q9" s="174"/>
    </row>
    <row r="10" spans="1:17" ht="21" customHeight="1">
      <c r="A10" s="143">
        <v>9</v>
      </c>
      <c r="B10" s="146" t="s">
        <v>333</v>
      </c>
      <c r="C10" s="37" t="s">
        <v>83</v>
      </c>
      <c r="D10" s="170"/>
      <c r="E10" s="170">
        <v>1</v>
      </c>
      <c r="F10" s="170"/>
      <c r="G10" s="170"/>
      <c r="H10" s="170"/>
      <c r="I10" s="195" t="s">
        <v>292</v>
      </c>
      <c r="J10" s="195" t="s">
        <v>22</v>
      </c>
      <c r="K10" s="170"/>
      <c r="L10" s="170"/>
      <c r="M10" s="170"/>
      <c r="N10" s="170"/>
      <c r="O10" s="170"/>
      <c r="P10" s="170"/>
      <c r="Q10" s="174"/>
    </row>
    <row r="11" spans="1:17" ht="22.5">
      <c r="A11" s="143">
        <v>10</v>
      </c>
      <c r="B11" s="146" t="s">
        <v>247</v>
      </c>
      <c r="C11" s="37" t="s">
        <v>84</v>
      </c>
      <c r="D11" s="170"/>
      <c r="E11" s="170"/>
      <c r="F11" s="170"/>
      <c r="G11" s="170"/>
      <c r="H11" s="170"/>
      <c r="I11" s="170"/>
      <c r="J11" s="170"/>
      <c r="K11" s="170">
        <v>2</v>
      </c>
      <c r="L11" s="170">
        <v>1</v>
      </c>
      <c r="M11" s="170"/>
      <c r="N11" s="170"/>
      <c r="O11" s="170"/>
      <c r="P11" s="170" t="s">
        <v>7</v>
      </c>
      <c r="Q11" s="174">
        <v>4</v>
      </c>
    </row>
    <row r="12" spans="1:17" ht="22.5">
      <c r="A12" s="143">
        <v>11</v>
      </c>
      <c r="B12" s="146" t="s">
        <v>248</v>
      </c>
      <c r="C12" s="37" t="s">
        <v>85</v>
      </c>
      <c r="D12" s="170"/>
      <c r="E12" s="170"/>
      <c r="F12" s="170"/>
      <c r="G12" s="170"/>
      <c r="H12" s="170"/>
      <c r="I12" s="170"/>
      <c r="J12" s="170"/>
      <c r="K12" s="170">
        <v>1</v>
      </c>
      <c r="L12" s="170">
        <v>1</v>
      </c>
      <c r="M12" s="170"/>
      <c r="N12" s="170"/>
      <c r="O12" s="170"/>
      <c r="P12" s="170" t="s">
        <v>7</v>
      </c>
      <c r="Q12" s="174">
        <v>3</v>
      </c>
    </row>
    <row r="13" spans="1:17" ht="12.75">
      <c r="A13" s="143">
        <v>12</v>
      </c>
      <c r="B13" s="146" t="s">
        <v>327</v>
      </c>
      <c r="C13" s="37" t="s">
        <v>86</v>
      </c>
      <c r="D13" s="170"/>
      <c r="E13" s="170"/>
      <c r="F13" s="170"/>
      <c r="G13" s="170"/>
      <c r="H13" s="170"/>
      <c r="I13" s="170"/>
      <c r="J13" s="170"/>
      <c r="K13" s="170">
        <v>2</v>
      </c>
      <c r="L13" s="170"/>
      <c r="M13" s="170">
        <v>1</v>
      </c>
      <c r="N13" s="170"/>
      <c r="O13" s="170"/>
      <c r="P13" s="170" t="s">
        <v>7</v>
      </c>
      <c r="Q13" s="174">
        <v>3</v>
      </c>
    </row>
    <row r="14" spans="1:17" ht="12.75">
      <c r="A14" s="143">
        <v>13</v>
      </c>
      <c r="B14" s="146" t="s">
        <v>249</v>
      </c>
      <c r="C14" s="37" t="s">
        <v>87</v>
      </c>
      <c r="D14" s="170"/>
      <c r="E14" s="170"/>
      <c r="F14" s="170"/>
      <c r="G14" s="170"/>
      <c r="H14" s="170"/>
      <c r="I14" s="170"/>
      <c r="J14" s="170"/>
      <c r="K14" s="170">
        <v>2</v>
      </c>
      <c r="L14" s="170"/>
      <c r="M14" s="170">
        <v>2</v>
      </c>
      <c r="N14" s="170"/>
      <c r="O14" s="170"/>
      <c r="P14" s="170" t="s">
        <v>7</v>
      </c>
      <c r="Q14" s="174">
        <v>4</v>
      </c>
    </row>
    <row r="15" spans="1:17" ht="12.75">
      <c r="A15" s="143">
        <v>14</v>
      </c>
      <c r="B15" s="146" t="s">
        <v>324</v>
      </c>
      <c r="C15" s="37" t="s">
        <v>88</v>
      </c>
      <c r="D15" s="170"/>
      <c r="E15" s="170"/>
      <c r="F15" s="170"/>
      <c r="G15" s="170"/>
      <c r="H15" s="170"/>
      <c r="I15" s="170"/>
      <c r="J15" s="170"/>
      <c r="K15" s="170">
        <v>2</v>
      </c>
      <c r="L15" s="170"/>
      <c r="M15" s="170">
        <v>2</v>
      </c>
      <c r="N15" s="170"/>
      <c r="O15" s="170"/>
      <c r="P15" s="170" t="s">
        <v>7</v>
      </c>
      <c r="Q15" s="174">
        <v>5</v>
      </c>
    </row>
    <row r="16" spans="1:17" ht="12.75">
      <c r="A16" s="143">
        <v>15</v>
      </c>
      <c r="B16" s="146" t="s">
        <v>250</v>
      </c>
      <c r="C16" s="37" t="s">
        <v>229</v>
      </c>
      <c r="D16" s="145"/>
      <c r="E16" s="145"/>
      <c r="F16" s="145"/>
      <c r="G16" s="145"/>
      <c r="H16" s="145"/>
      <c r="I16" s="145"/>
      <c r="J16" s="145"/>
      <c r="K16" s="145">
        <v>1</v>
      </c>
      <c r="L16" s="145"/>
      <c r="M16" s="145">
        <v>2</v>
      </c>
      <c r="N16" s="145"/>
      <c r="O16" s="170"/>
      <c r="P16" s="145" t="s">
        <v>3</v>
      </c>
      <c r="Q16" s="157">
        <v>4</v>
      </c>
    </row>
    <row r="17" spans="1:17" ht="22.5">
      <c r="A17" s="143">
        <v>16</v>
      </c>
      <c r="B17" s="146" t="s">
        <v>181</v>
      </c>
      <c r="C17" s="37" t="s">
        <v>230</v>
      </c>
      <c r="D17" s="170"/>
      <c r="E17" s="170"/>
      <c r="F17" s="170"/>
      <c r="G17" s="170"/>
      <c r="H17" s="170"/>
      <c r="I17" s="170"/>
      <c r="J17" s="170"/>
      <c r="K17" s="170">
        <v>2</v>
      </c>
      <c r="L17" s="170">
        <v>2</v>
      </c>
      <c r="M17" s="170"/>
      <c r="N17" s="170"/>
      <c r="O17" s="170"/>
      <c r="P17" s="170" t="s">
        <v>3</v>
      </c>
      <c r="Q17" s="174">
        <v>4</v>
      </c>
    </row>
    <row r="18" spans="1:17" ht="12.75">
      <c r="A18" s="143">
        <v>17</v>
      </c>
      <c r="B18" s="146" t="s">
        <v>76</v>
      </c>
      <c r="C18" s="37" t="s">
        <v>89</v>
      </c>
      <c r="D18" s="170"/>
      <c r="E18" s="170"/>
      <c r="F18" s="170"/>
      <c r="G18" s="170"/>
      <c r="H18" s="170"/>
      <c r="I18" s="170"/>
      <c r="J18" s="170"/>
      <c r="K18" s="170"/>
      <c r="L18" s="170">
        <v>2</v>
      </c>
      <c r="M18" s="170"/>
      <c r="N18" s="170"/>
      <c r="O18" s="170"/>
      <c r="P18" s="170" t="s">
        <v>3</v>
      </c>
      <c r="Q18" s="174">
        <v>3</v>
      </c>
    </row>
    <row r="19" spans="1:17" s="53" customFormat="1" ht="12.75">
      <c r="A19" s="143">
        <v>18</v>
      </c>
      <c r="B19" s="146" t="s">
        <v>332</v>
      </c>
      <c r="C19" s="37" t="s">
        <v>231</v>
      </c>
      <c r="D19" s="170"/>
      <c r="E19" s="170"/>
      <c r="F19" s="170"/>
      <c r="G19" s="170"/>
      <c r="H19" s="170"/>
      <c r="I19" s="170"/>
      <c r="J19" s="170"/>
      <c r="K19" s="170"/>
      <c r="L19" s="170">
        <v>1</v>
      </c>
      <c r="M19" s="170"/>
      <c r="N19" s="170"/>
      <c r="O19" s="170"/>
      <c r="P19" s="196" t="s">
        <v>292</v>
      </c>
      <c r="Q19" s="197" t="s">
        <v>22</v>
      </c>
    </row>
    <row r="20" spans="1:18" s="53" customFormat="1" ht="12.75">
      <c r="A20" s="143">
        <v>19</v>
      </c>
      <c r="B20" s="144" t="s">
        <v>328</v>
      </c>
      <c r="C20" s="55" t="s">
        <v>92</v>
      </c>
      <c r="D20" s="202">
        <v>2</v>
      </c>
      <c r="E20" s="202"/>
      <c r="F20" s="202">
        <v>2</v>
      </c>
      <c r="G20" s="202"/>
      <c r="H20" s="170"/>
      <c r="I20" s="202" t="s">
        <v>7</v>
      </c>
      <c r="J20" s="202">
        <v>4</v>
      </c>
      <c r="K20" s="203"/>
      <c r="L20" s="203"/>
      <c r="M20" s="203"/>
      <c r="N20" s="203"/>
      <c r="O20" s="203"/>
      <c r="P20" s="203"/>
      <c r="Q20" s="204"/>
      <c r="R20" s="1"/>
    </row>
    <row r="21" spans="1:20" s="53" customFormat="1" ht="12.75" customHeight="1">
      <c r="A21" s="143">
        <v>20</v>
      </c>
      <c r="B21" s="144" t="s">
        <v>16</v>
      </c>
      <c r="C21" s="55" t="s">
        <v>307</v>
      </c>
      <c r="D21" s="202">
        <v>2</v>
      </c>
      <c r="E21" s="202"/>
      <c r="F21" s="202">
        <v>2</v>
      </c>
      <c r="G21" s="202"/>
      <c r="H21" s="170"/>
      <c r="I21" s="202" t="s">
        <v>7</v>
      </c>
      <c r="J21" s="202">
        <v>5</v>
      </c>
      <c r="K21" s="202"/>
      <c r="L21" s="202"/>
      <c r="M21" s="202"/>
      <c r="N21" s="202"/>
      <c r="O21" s="202"/>
      <c r="P21" s="202"/>
      <c r="Q21" s="209"/>
      <c r="R21" s="1"/>
      <c r="T21" s="140"/>
    </row>
    <row r="22" spans="1:17" s="53" customFormat="1" ht="12.75">
      <c r="A22" s="143">
        <v>21</v>
      </c>
      <c r="B22" s="146" t="s">
        <v>308</v>
      </c>
      <c r="C22" s="55" t="s">
        <v>93</v>
      </c>
      <c r="D22" s="202">
        <v>3</v>
      </c>
      <c r="E22" s="202"/>
      <c r="F22" s="202">
        <v>3</v>
      </c>
      <c r="G22" s="202"/>
      <c r="H22" s="170"/>
      <c r="I22" s="202" t="s">
        <v>7</v>
      </c>
      <c r="J22" s="202">
        <v>5</v>
      </c>
      <c r="K22" s="203"/>
      <c r="L22" s="203"/>
      <c r="M22" s="203"/>
      <c r="N22" s="203"/>
      <c r="O22" s="203"/>
      <c r="P22" s="203"/>
      <c r="Q22" s="204"/>
    </row>
    <row r="23" spans="1:17" s="53" customFormat="1" ht="12.75">
      <c r="A23" s="143">
        <v>22</v>
      </c>
      <c r="B23" s="144" t="s">
        <v>367</v>
      </c>
      <c r="C23" s="55" t="s">
        <v>94</v>
      </c>
      <c r="D23" s="170">
        <v>2</v>
      </c>
      <c r="E23" s="170"/>
      <c r="F23" s="170">
        <v>2</v>
      </c>
      <c r="G23" s="170"/>
      <c r="H23" s="170"/>
      <c r="I23" s="170" t="s">
        <v>7</v>
      </c>
      <c r="J23" s="170">
        <v>5</v>
      </c>
      <c r="K23" s="203"/>
      <c r="L23" s="203"/>
      <c r="M23" s="203"/>
      <c r="N23" s="203"/>
      <c r="O23" s="203"/>
      <c r="P23" s="203"/>
      <c r="Q23" s="204"/>
    </row>
    <row r="24" spans="1:17" s="53" customFormat="1" ht="12.75">
      <c r="A24" s="143">
        <v>23</v>
      </c>
      <c r="B24" s="144" t="s">
        <v>18</v>
      </c>
      <c r="C24" s="55" t="s">
        <v>184</v>
      </c>
      <c r="D24" s="145">
        <v>2</v>
      </c>
      <c r="E24" s="250">
        <v>1</v>
      </c>
      <c r="F24" s="145"/>
      <c r="G24" s="145"/>
      <c r="H24" s="170"/>
      <c r="I24" s="145" t="s">
        <v>3</v>
      </c>
      <c r="J24" s="145">
        <v>4</v>
      </c>
      <c r="K24" s="145"/>
      <c r="L24" s="145"/>
      <c r="M24" s="145"/>
      <c r="N24" s="145"/>
      <c r="O24" s="145"/>
      <c r="P24" s="145"/>
      <c r="Q24" s="157"/>
    </row>
    <row r="25" spans="1:17" s="53" customFormat="1" ht="12.75">
      <c r="A25" s="143">
        <v>24</v>
      </c>
      <c r="B25" s="144" t="s">
        <v>95</v>
      </c>
      <c r="C25" s="37" t="s">
        <v>125</v>
      </c>
      <c r="D25" s="170"/>
      <c r="E25" s="170">
        <v>1</v>
      </c>
      <c r="F25" s="170"/>
      <c r="G25" s="170"/>
      <c r="H25" s="170"/>
      <c r="I25" s="170" t="s">
        <v>3</v>
      </c>
      <c r="J25" s="170">
        <v>3</v>
      </c>
      <c r="K25" s="203"/>
      <c r="L25" s="203"/>
      <c r="M25" s="203"/>
      <c r="N25" s="203"/>
      <c r="O25" s="203"/>
      <c r="P25" s="203"/>
      <c r="Q25" s="204"/>
    </row>
    <row r="26" spans="1:18" s="53" customFormat="1" ht="12.75">
      <c r="A26" s="143">
        <v>25</v>
      </c>
      <c r="B26" s="144" t="s">
        <v>329</v>
      </c>
      <c r="C26" s="37" t="s">
        <v>185</v>
      </c>
      <c r="D26" s="145"/>
      <c r="E26" s="145">
        <v>1</v>
      </c>
      <c r="F26" s="145"/>
      <c r="G26" s="145"/>
      <c r="H26" s="170"/>
      <c r="I26" s="195" t="s">
        <v>294</v>
      </c>
      <c r="J26" s="195" t="s">
        <v>22</v>
      </c>
      <c r="K26" s="145"/>
      <c r="L26" s="145"/>
      <c r="M26" s="145"/>
      <c r="N26" s="145"/>
      <c r="O26" s="145"/>
      <c r="P26" s="170"/>
      <c r="Q26" s="174"/>
      <c r="R26" s="1"/>
    </row>
    <row r="27" spans="1:17" s="53" customFormat="1" ht="12.75">
      <c r="A27" s="143">
        <v>26</v>
      </c>
      <c r="B27" s="105" t="s">
        <v>309</v>
      </c>
      <c r="C27" s="37" t="s">
        <v>272</v>
      </c>
      <c r="D27" s="145">
        <v>2</v>
      </c>
      <c r="E27" s="145">
        <v>1</v>
      </c>
      <c r="F27" s="145"/>
      <c r="G27" s="145"/>
      <c r="H27" s="170"/>
      <c r="I27" s="170" t="s">
        <v>3</v>
      </c>
      <c r="J27" s="170">
        <v>4</v>
      </c>
      <c r="K27" s="145"/>
      <c r="L27" s="145"/>
      <c r="M27" s="145"/>
      <c r="N27" s="145"/>
      <c r="O27" s="145"/>
      <c r="P27" s="170"/>
      <c r="Q27" s="174"/>
    </row>
    <row r="28" spans="1:18" s="53" customFormat="1" ht="12.75">
      <c r="A28" s="143">
        <v>27</v>
      </c>
      <c r="B28" s="144" t="s">
        <v>234</v>
      </c>
      <c r="C28" s="55" t="s">
        <v>235</v>
      </c>
      <c r="D28" s="170"/>
      <c r="E28" s="170"/>
      <c r="F28" s="170"/>
      <c r="G28" s="170"/>
      <c r="H28" s="170"/>
      <c r="I28" s="170"/>
      <c r="J28" s="170"/>
      <c r="K28" s="170">
        <v>2</v>
      </c>
      <c r="L28" s="170"/>
      <c r="M28" s="170">
        <v>1</v>
      </c>
      <c r="N28" s="170"/>
      <c r="O28" s="170"/>
      <c r="P28" s="170" t="s">
        <v>7</v>
      </c>
      <c r="Q28" s="174">
        <v>4</v>
      </c>
      <c r="R28" s="140"/>
    </row>
    <row r="29" spans="1:17" s="53" customFormat="1" ht="12.75" customHeight="1">
      <c r="A29" s="143">
        <v>28</v>
      </c>
      <c r="B29" s="144" t="s">
        <v>310</v>
      </c>
      <c r="C29" s="55" t="s">
        <v>311</v>
      </c>
      <c r="D29" s="170"/>
      <c r="E29" s="170"/>
      <c r="F29" s="170"/>
      <c r="G29" s="170"/>
      <c r="H29" s="170"/>
      <c r="I29" s="170"/>
      <c r="J29" s="170"/>
      <c r="K29" s="170">
        <v>3</v>
      </c>
      <c r="L29" s="170"/>
      <c r="M29" s="170">
        <v>3</v>
      </c>
      <c r="N29" s="170"/>
      <c r="O29" s="170"/>
      <c r="P29" s="170" t="s">
        <v>7</v>
      </c>
      <c r="Q29" s="174">
        <v>5</v>
      </c>
    </row>
    <row r="30" spans="1:17" s="53" customFormat="1" ht="12.75">
      <c r="A30" s="143">
        <v>29</v>
      </c>
      <c r="B30" s="146" t="s">
        <v>330</v>
      </c>
      <c r="C30" s="37" t="s">
        <v>334</v>
      </c>
      <c r="D30" s="211"/>
      <c r="E30" s="211"/>
      <c r="F30" s="211"/>
      <c r="G30" s="211"/>
      <c r="H30" s="211"/>
      <c r="I30" s="211"/>
      <c r="J30" s="211"/>
      <c r="K30" s="145">
        <v>2</v>
      </c>
      <c r="L30" s="145"/>
      <c r="M30" s="145">
        <v>2</v>
      </c>
      <c r="N30" s="145"/>
      <c r="O30" s="170"/>
      <c r="P30" s="145" t="s">
        <v>7</v>
      </c>
      <c r="Q30" s="157">
        <v>4</v>
      </c>
    </row>
    <row r="31" spans="1:17" s="53" customFormat="1" ht="12.75">
      <c r="A31" s="143">
        <v>30</v>
      </c>
      <c r="B31" s="255" t="s">
        <v>314</v>
      </c>
      <c r="C31" s="259" t="s">
        <v>238</v>
      </c>
      <c r="D31" s="170"/>
      <c r="E31" s="170"/>
      <c r="F31" s="170"/>
      <c r="G31" s="170"/>
      <c r="H31" s="170"/>
      <c r="I31" s="170"/>
      <c r="J31" s="170"/>
      <c r="K31" s="249">
        <v>2</v>
      </c>
      <c r="L31" s="249"/>
      <c r="M31" s="249">
        <v>2</v>
      </c>
      <c r="N31" s="249"/>
      <c r="O31" s="249"/>
      <c r="P31" s="249" t="s">
        <v>7</v>
      </c>
      <c r="Q31" s="256">
        <v>4</v>
      </c>
    </row>
    <row r="32" spans="1:17" s="53" customFormat="1" ht="12.75">
      <c r="A32" s="143">
        <v>31</v>
      </c>
      <c r="B32" s="144" t="s">
        <v>19</v>
      </c>
      <c r="C32" s="55" t="s">
        <v>239</v>
      </c>
      <c r="D32" s="145"/>
      <c r="E32" s="145"/>
      <c r="F32" s="145"/>
      <c r="G32" s="145"/>
      <c r="H32" s="145"/>
      <c r="I32" s="145"/>
      <c r="J32" s="145"/>
      <c r="K32" s="145">
        <v>2</v>
      </c>
      <c r="L32" s="250">
        <v>1</v>
      </c>
      <c r="M32" s="145"/>
      <c r="N32" s="145"/>
      <c r="O32" s="170"/>
      <c r="P32" s="145" t="s">
        <v>3</v>
      </c>
      <c r="Q32" s="157">
        <v>3</v>
      </c>
    </row>
    <row r="33" spans="1:17" s="53" customFormat="1" ht="12.75">
      <c r="A33" s="143">
        <v>32</v>
      </c>
      <c r="B33" s="144" t="s">
        <v>96</v>
      </c>
      <c r="C33" s="37" t="s">
        <v>186</v>
      </c>
      <c r="D33" s="170"/>
      <c r="E33" s="170"/>
      <c r="F33" s="170"/>
      <c r="G33" s="170"/>
      <c r="H33" s="170"/>
      <c r="I33" s="170"/>
      <c r="J33" s="170"/>
      <c r="K33" s="170"/>
      <c r="L33" s="170">
        <v>1</v>
      </c>
      <c r="M33" s="170"/>
      <c r="N33" s="170"/>
      <c r="O33" s="170"/>
      <c r="P33" s="170" t="s">
        <v>3</v>
      </c>
      <c r="Q33" s="174">
        <v>3</v>
      </c>
    </row>
    <row r="34" spans="1:17" s="53" customFormat="1" ht="12.75">
      <c r="A34" s="143">
        <v>33</v>
      </c>
      <c r="B34" s="144" t="s">
        <v>331</v>
      </c>
      <c r="C34" s="37" t="s">
        <v>240</v>
      </c>
      <c r="D34" s="145"/>
      <c r="E34" s="145"/>
      <c r="F34" s="145"/>
      <c r="G34" s="145"/>
      <c r="H34" s="145"/>
      <c r="I34" s="170"/>
      <c r="J34" s="170"/>
      <c r="K34" s="145"/>
      <c r="L34" s="145">
        <v>1</v>
      </c>
      <c r="M34" s="145"/>
      <c r="N34" s="145"/>
      <c r="O34" s="145"/>
      <c r="P34" s="195" t="s">
        <v>294</v>
      </c>
      <c r="Q34" s="197" t="s">
        <v>22</v>
      </c>
    </row>
    <row r="35" spans="1:17" s="95" customFormat="1" ht="15.75" customHeight="1">
      <c r="A35" s="143">
        <v>34</v>
      </c>
      <c r="B35" s="147" t="s">
        <v>236</v>
      </c>
      <c r="C35" s="145" t="s">
        <v>241</v>
      </c>
      <c r="D35" s="11"/>
      <c r="E35" s="11"/>
      <c r="F35" s="11"/>
      <c r="G35" s="11"/>
      <c r="H35" s="11"/>
      <c r="I35" s="11"/>
      <c r="J35" s="11"/>
      <c r="K35" s="113"/>
      <c r="L35" s="114"/>
      <c r="M35" s="114"/>
      <c r="N35" s="114">
        <f>90/14</f>
        <v>6.428571428571429</v>
      </c>
      <c r="O35" s="115"/>
      <c r="P35" s="11" t="s">
        <v>3</v>
      </c>
      <c r="Q35" s="94">
        <v>3</v>
      </c>
    </row>
    <row r="36" spans="1:17" s="95" customFormat="1" ht="15.75" customHeight="1">
      <c r="A36" s="143">
        <v>35</v>
      </c>
      <c r="B36" s="149" t="s">
        <v>219</v>
      </c>
      <c r="C36" s="55" t="s">
        <v>98</v>
      </c>
      <c r="D36" s="195">
        <v>2</v>
      </c>
      <c r="E36" s="195">
        <v>1</v>
      </c>
      <c r="F36" s="195"/>
      <c r="G36" s="195"/>
      <c r="H36" s="170"/>
      <c r="I36" s="195" t="s">
        <v>7</v>
      </c>
      <c r="J36" s="195">
        <v>4</v>
      </c>
      <c r="K36" s="200"/>
      <c r="L36" s="200"/>
      <c r="M36" s="200"/>
      <c r="N36" s="200"/>
      <c r="O36" s="200"/>
      <c r="P36" s="200"/>
      <c r="Q36" s="201"/>
    </row>
    <row r="37" spans="1:17" s="95" customFormat="1" ht="15.75" customHeight="1">
      <c r="A37" s="143">
        <v>36</v>
      </c>
      <c r="B37" s="144" t="s">
        <v>313</v>
      </c>
      <c r="C37" s="55" t="s">
        <v>242</v>
      </c>
      <c r="D37" s="202">
        <v>2</v>
      </c>
      <c r="E37" s="202"/>
      <c r="F37" s="202">
        <v>1</v>
      </c>
      <c r="G37" s="202"/>
      <c r="H37" s="170"/>
      <c r="I37" s="202" t="s">
        <v>3</v>
      </c>
      <c r="J37" s="202">
        <v>4</v>
      </c>
      <c r="K37" s="200"/>
      <c r="L37" s="200"/>
      <c r="M37" s="200"/>
      <c r="N37" s="200"/>
      <c r="O37" s="200"/>
      <c r="P37" s="200"/>
      <c r="Q37" s="201"/>
    </row>
    <row r="38" spans="1:17" s="88" customFormat="1" ht="12" customHeight="1">
      <c r="A38" s="143">
        <v>37</v>
      </c>
      <c r="B38" s="144" t="s">
        <v>335</v>
      </c>
      <c r="C38" s="170" t="s">
        <v>271</v>
      </c>
      <c r="D38" s="145">
        <v>2</v>
      </c>
      <c r="E38" s="145">
        <v>1</v>
      </c>
      <c r="F38" s="145"/>
      <c r="G38" s="145"/>
      <c r="H38" s="170"/>
      <c r="I38" s="145" t="s">
        <v>3</v>
      </c>
      <c r="J38" s="145">
        <v>4</v>
      </c>
      <c r="K38" s="203"/>
      <c r="L38" s="203"/>
      <c r="M38" s="203"/>
      <c r="N38" s="203"/>
      <c r="O38" s="203"/>
      <c r="P38" s="203"/>
      <c r="Q38" s="204"/>
    </row>
    <row r="39" spans="1:18" s="88" customFormat="1" ht="12.75">
      <c r="A39" s="143">
        <v>38</v>
      </c>
      <c r="B39" s="144" t="s">
        <v>209</v>
      </c>
      <c r="C39" s="55" t="s">
        <v>258</v>
      </c>
      <c r="D39" s="145">
        <v>2</v>
      </c>
      <c r="E39" s="145">
        <v>1</v>
      </c>
      <c r="F39" s="145"/>
      <c r="G39" s="145"/>
      <c r="H39" s="170"/>
      <c r="I39" s="145" t="s">
        <v>3</v>
      </c>
      <c r="J39" s="145">
        <v>4</v>
      </c>
      <c r="K39" s="203"/>
      <c r="L39" s="203"/>
      <c r="M39" s="203"/>
      <c r="N39" s="203"/>
      <c r="O39" s="203"/>
      <c r="P39" s="203"/>
      <c r="Q39" s="204"/>
      <c r="R39" s="141"/>
    </row>
    <row r="40" spans="1:17" s="53" customFormat="1" ht="14.25" customHeight="1">
      <c r="A40" s="143">
        <v>39</v>
      </c>
      <c r="B40" s="255" t="s">
        <v>337</v>
      </c>
      <c r="C40" s="55"/>
      <c r="D40" s="250">
        <v>2</v>
      </c>
      <c r="E40" s="250"/>
      <c r="F40" s="250">
        <v>2</v>
      </c>
      <c r="G40" s="250">
        <v>1</v>
      </c>
      <c r="H40" s="170"/>
      <c r="I40" s="250" t="s">
        <v>7</v>
      </c>
      <c r="J40" s="250">
        <v>5</v>
      </c>
      <c r="K40" s="203"/>
      <c r="L40" s="203"/>
      <c r="M40" s="203"/>
      <c r="N40" s="203"/>
      <c r="O40" s="203"/>
      <c r="P40" s="203"/>
      <c r="Q40" s="204"/>
    </row>
    <row r="41" spans="1:17" s="53" customFormat="1" ht="12.75">
      <c r="A41" s="143">
        <v>40</v>
      </c>
      <c r="B41" s="149" t="s">
        <v>218</v>
      </c>
      <c r="C41" s="37" t="s">
        <v>259</v>
      </c>
      <c r="D41" s="170"/>
      <c r="E41" s="170"/>
      <c r="F41" s="170"/>
      <c r="G41" s="170"/>
      <c r="H41" s="170"/>
      <c r="I41" s="170"/>
      <c r="J41" s="170"/>
      <c r="K41" s="145">
        <v>2</v>
      </c>
      <c r="L41" s="145">
        <v>1</v>
      </c>
      <c r="M41" s="250">
        <v>1</v>
      </c>
      <c r="N41" s="145"/>
      <c r="O41" s="170"/>
      <c r="P41" s="145" t="s">
        <v>7</v>
      </c>
      <c r="Q41" s="157">
        <v>4</v>
      </c>
    </row>
    <row r="42" spans="1:17" s="53" customFormat="1" ht="13.5" customHeight="1">
      <c r="A42" s="143">
        <v>41</v>
      </c>
      <c r="B42" s="144" t="s">
        <v>269</v>
      </c>
      <c r="C42" s="55" t="s">
        <v>270</v>
      </c>
      <c r="D42" s="170"/>
      <c r="E42" s="170"/>
      <c r="F42" s="170"/>
      <c r="G42" s="170"/>
      <c r="H42" s="170"/>
      <c r="I42" s="170"/>
      <c r="J42" s="170"/>
      <c r="K42" s="170">
        <v>2</v>
      </c>
      <c r="L42" s="170"/>
      <c r="M42" s="249">
        <v>1</v>
      </c>
      <c r="N42" s="170"/>
      <c r="O42" s="170"/>
      <c r="P42" s="170" t="s">
        <v>3</v>
      </c>
      <c r="Q42" s="174">
        <v>3</v>
      </c>
    </row>
    <row r="43" spans="1:17" s="53" customFormat="1" ht="12.75">
      <c r="A43" s="143">
        <v>42</v>
      </c>
      <c r="B43" s="144" t="s">
        <v>336</v>
      </c>
      <c r="C43" s="55" t="s">
        <v>260</v>
      </c>
      <c r="D43" s="170"/>
      <c r="E43" s="170"/>
      <c r="F43" s="170"/>
      <c r="G43" s="170"/>
      <c r="H43" s="170"/>
      <c r="I43" s="170"/>
      <c r="J43" s="170"/>
      <c r="K43" s="170">
        <v>2</v>
      </c>
      <c r="L43" s="170"/>
      <c r="M43" s="170"/>
      <c r="N43" s="249">
        <v>2</v>
      </c>
      <c r="O43" s="170"/>
      <c r="P43" s="170" t="s">
        <v>3</v>
      </c>
      <c r="Q43" s="174">
        <v>4</v>
      </c>
    </row>
    <row r="44" spans="1:17" s="53" customFormat="1" ht="12.75">
      <c r="A44" s="143">
        <v>43</v>
      </c>
      <c r="B44" s="255" t="s">
        <v>340</v>
      </c>
      <c r="C44" s="55"/>
      <c r="D44" s="170"/>
      <c r="E44" s="170"/>
      <c r="F44" s="170"/>
      <c r="G44" s="170"/>
      <c r="H44" s="170"/>
      <c r="I44" s="170"/>
      <c r="J44" s="170"/>
      <c r="K44" s="249">
        <v>2</v>
      </c>
      <c r="L44" s="249"/>
      <c r="M44" s="249">
        <v>1</v>
      </c>
      <c r="N44" s="249"/>
      <c r="O44" s="170"/>
      <c r="P44" s="249" t="s">
        <v>7</v>
      </c>
      <c r="Q44" s="256">
        <v>4</v>
      </c>
    </row>
    <row r="45" spans="1:17" s="15" customFormat="1" ht="11.25">
      <c r="A45" s="143">
        <v>44</v>
      </c>
      <c r="B45" s="147" t="s">
        <v>69</v>
      </c>
      <c r="C45" s="11" t="s">
        <v>261</v>
      </c>
      <c r="D45" s="101"/>
      <c r="E45" s="101"/>
      <c r="F45" s="101"/>
      <c r="G45" s="101"/>
      <c r="H45" s="101"/>
      <c r="I45" s="101"/>
      <c r="J45" s="101"/>
      <c r="K45" s="113"/>
      <c r="L45" s="114"/>
      <c r="M45" s="114"/>
      <c r="N45" s="114">
        <f>90/14</f>
        <v>6.428571428571429</v>
      </c>
      <c r="O45" s="115"/>
      <c r="P45" s="11" t="s">
        <v>3</v>
      </c>
      <c r="Q45" s="100">
        <v>4</v>
      </c>
    </row>
    <row r="46" spans="1:17" s="53" customFormat="1" ht="14.25" customHeight="1">
      <c r="A46" s="143">
        <v>45</v>
      </c>
      <c r="B46" s="146" t="s">
        <v>349</v>
      </c>
      <c r="C46" s="55" t="s">
        <v>40</v>
      </c>
      <c r="D46" s="145">
        <v>3</v>
      </c>
      <c r="E46" s="145"/>
      <c r="F46" s="145">
        <v>2</v>
      </c>
      <c r="G46" s="145"/>
      <c r="H46" s="170"/>
      <c r="I46" s="145" t="s">
        <v>7</v>
      </c>
      <c r="J46" s="145">
        <v>5</v>
      </c>
      <c r="K46" s="145"/>
      <c r="L46" s="145"/>
      <c r="M46" s="145"/>
      <c r="N46" s="145"/>
      <c r="O46" s="145"/>
      <c r="P46" s="145"/>
      <c r="Q46" s="157"/>
    </row>
    <row r="47" spans="1:17" s="53" customFormat="1" ht="12.75">
      <c r="A47" s="143">
        <v>46</v>
      </c>
      <c r="B47" s="144" t="s">
        <v>315</v>
      </c>
      <c r="C47" s="55" t="s">
        <v>316</v>
      </c>
      <c r="D47" s="170">
        <v>2</v>
      </c>
      <c r="E47" s="170"/>
      <c r="F47" s="170">
        <v>2</v>
      </c>
      <c r="G47" s="249">
        <v>1</v>
      </c>
      <c r="H47" s="170"/>
      <c r="I47" s="170" t="s">
        <v>7</v>
      </c>
      <c r="J47" s="170">
        <v>5</v>
      </c>
      <c r="K47" s="145"/>
      <c r="L47" s="145"/>
      <c r="M47" s="145"/>
      <c r="N47" s="145"/>
      <c r="O47" s="145"/>
      <c r="P47" s="145"/>
      <c r="Q47" s="157"/>
    </row>
    <row r="48" spans="1:17" s="53" customFormat="1" ht="22.5">
      <c r="A48" s="143">
        <v>47</v>
      </c>
      <c r="B48" s="251" t="s">
        <v>368</v>
      </c>
      <c r="C48" s="252" t="s">
        <v>262</v>
      </c>
      <c r="D48" s="253">
        <v>2</v>
      </c>
      <c r="E48" s="253"/>
      <c r="F48" s="253">
        <v>2</v>
      </c>
      <c r="G48" s="253">
        <v>1</v>
      </c>
      <c r="H48" s="170"/>
      <c r="I48" s="37" t="s">
        <v>7</v>
      </c>
      <c r="J48" s="254">
        <v>6</v>
      </c>
      <c r="K48" s="172"/>
      <c r="L48" s="172"/>
      <c r="M48" s="172"/>
      <c r="N48" s="145"/>
      <c r="O48" s="145"/>
      <c r="P48" s="145"/>
      <c r="Q48" s="157"/>
    </row>
    <row r="49" spans="1:18" s="53" customFormat="1" ht="12.75">
      <c r="A49" s="143">
        <v>48</v>
      </c>
      <c r="B49" s="144" t="s">
        <v>319</v>
      </c>
      <c r="C49" s="145" t="s">
        <v>223</v>
      </c>
      <c r="D49" s="37">
        <v>2</v>
      </c>
      <c r="E49" s="254">
        <v>1</v>
      </c>
      <c r="F49" s="37"/>
      <c r="G49" s="37"/>
      <c r="H49" s="170"/>
      <c r="I49" s="37" t="s">
        <v>3</v>
      </c>
      <c r="J49" s="254">
        <v>3</v>
      </c>
      <c r="K49" s="172"/>
      <c r="L49" s="172"/>
      <c r="M49" s="172"/>
      <c r="N49" s="145"/>
      <c r="O49" s="145"/>
      <c r="P49" s="145"/>
      <c r="Q49" s="157"/>
      <c r="R49" s="142"/>
    </row>
    <row r="50" spans="1:17" s="53" customFormat="1" ht="12.75">
      <c r="A50" s="143">
        <v>49</v>
      </c>
      <c r="B50" s="144" t="s">
        <v>215</v>
      </c>
      <c r="C50" s="145" t="s">
        <v>268</v>
      </c>
      <c r="D50" s="37">
        <v>2</v>
      </c>
      <c r="E50" s="37">
        <v>2</v>
      </c>
      <c r="F50" s="37"/>
      <c r="G50" s="254"/>
      <c r="H50" s="170"/>
      <c r="I50" s="37" t="s">
        <v>7</v>
      </c>
      <c r="J50" s="37">
        <v>5</v>
      </c>
      <c r="K50" s="172"/>
      <c r="L50" s="172"/>
      <c r="M50" s="172"/>
      <c r="N50" s="145"/>
      <c r="O50" s="145"/>
      <c r="P50" s="145"/>
      <c r="Q50" s="157"/>
    </row>
    <row r="51" spans="1:17" s="53" customFormat="1" ht="12.75">
      <c r="A51" s="143">
        <v>50</v>
      </c>
      <c r="B51" s="144" t="s">
        <v>317</v>
      </c>
      <c r="C51" s="55" t="s">
        <v>263</v>
      </c>
      <c r="D51" s="170"/>
      <c r="E51" s="170"/>
      <c r="F51" s="170"/>
      <c r="G51" s="170"/>
      <c r="H51" s="170"/>
      <c r="I51" s="170"/>
      <c r="J51" s="170"/>
      <c r="K51" s="170">
        <v>1</v>
      </c>
      <c r="L51" s="170"/>
      <c r="M51" s="170">
        <v>1</v>
      </c>
      <c r="N51" s="170"/>
      <c r="O51" s="170"/>
      <c r="P51" s="170" t="s">
        <v>7</v>
      </c>
      <c r="Q51" s="174">
        <v>3</v>
      </c>
    </row>
    <row r="52" spans="1:18" s="53" customFormat="1" ht="12.75">
      <c r="A52" s="143">
        <v>51</v>
      </c>
      <c r="B52" s="146" t="s">
        <v>321</v>
      </c>
      <c r="C52" s="55" t="s">
        <v>278</v>
      </c>
      <c r="D52" s="145"/>
      <c r="E52" s="145"/>
      <c r="F52" s="145"/>
      <c r="G52" s="145"/>
      <c r="H52" s="145"/>
      <c r="I52" s="145"/>
      <c r="J52" s="145"/>
      <c r="K52" s="145">
        <v>1</v>
      </c>
      <c r="L52" s="145"/>
      <c r="M52" s="145">
        <v>1</v>
      </c>
      <c r="N52" s="145"/>
      <c r="O52" s="170"/>
      <c r="P52" s="145" t="s">
        <v>7</v>
      </c>
      <c r="Q52" s="157">
        <v>2</v>
      </c>
      <c r="R52" s="1"/>
    </row>
    <row r="53" spans="1:18" s="53" customFormat="1" ht="21.75" customHeight="1">
      <c r="A53" s="143">
        <v>52</v>
      </c>
      <c r="B53" s="146" t="s">
        <v>362</v>
      </c>
      <c r="C53" s="55" t="s">
        <v>224</v>
      </c>
      <c r="D53" s="170"/>
      <c r="E53" s="170"/>
      <c r="F53" s="170"/>
      <c r="G53" s="170"/>
      <c r="H53" s="170"/>
      <c r="I53" s="170"/>
      <c r="J53" s="170"/>
      <c r="K53" s="170">
        <v>2</v>
      </c>
      <c r="L53" s="170">
        <v>2</v>
      </c>
      <c r="M53" s="170"/>
      <c r="N53" s="170"/>
      <c r="O53" s="170"/>
      <c r="P53" s="170" t="s">
        <v>7</v>
      </c>
      <c r="Q53" s="174">
        <v>4</v>
      </c>
      <c r="R53" s="142"/>
    </row>
    <row r="54" spans="1:17" s="53" customFormat="1" ht="15" customHeight="1">
      <c r="A54" s="143">
        <v>53</v>
      </c>
      <c r="B54" s="144" t="s">
        <v>213</v>
      </c>
      <c r="C54" s="55" t="s">
        <v>225</v>
      </c>
      <c r="D54" s="170"/>
      <c r="E54" s="170"/>
      <c r="F54" s="170"/>
      <c r="G54" s="170"/>
      <c r="H54" s="170"/>
      <c r="I54" s="170"/>
      <c r="J54" s="170"/>
      <c r="K54" s="170">
        <v>2</v>
      </c>
      <c r="L54" s="170"/>
      <c r="M54" s="170">
        <v>1</v>
      </c>
      <c r="N54" s="170"/>
      <c r="O54" s="170"/>
      <c r="P54" s="170" t="s">
        <v>3</v>
      </c>
      <c r="Q54" s="174">
        <v>3</v>
      </c>
    </row>
    <row r="55" spans="1:18" s="53" customFormat="1" ht="15" customHeight="1">
      <c r="A55" s="143">
        <v>54</v>
      </c>
      <c r="B55" s="144" t="s">
        <v>318</v>
      </c>
      <c r="C55" s="55" t="s">
        <v>244</v>
      </c>
      <c r="D55" s="170"/>
      <c r="E55" s="170"/>
      <c r="F55" s="170"/>
      <c r="G55" s="170"/>
      <c r="H55" s="170"/>
      <c r="I55" s="170"/>
      <c r="J55" s="170"/>
      <c r="K55" s="170">
        <v>2</v>
      </c>
      <c r="L55" s="170">
        <v>2</v>
      </c>
      <c r="M55" s="170"/>
      <c r="N55" s="170"/>
      <c r="O55" s="170"/>
      <c r="P55" s="170" t="s">
        <v>3</v>
      </c>
      <c r="Q55" s="174">
        <v>4</v>
      </c>
      <c r="R55" s="142"/>
    </row>
    <row r="56" spans="1:17" s="53" customFormat="1" ht="15" customHeight="1">
      <c r="A56" s="143">
        <v>55</v>
      </c>
      <c r="B56" s="144" t="s">
        <v>214</v>
      </c>
      <c r="C56" s="55" t="s">
        <v>279</v>
      </c>
      <c r="D56" s="170"/>
      <c r="E56" s="170"/>
      <c r="F56" s="170"/>
      <c r="G56" s="170"/>
      <c r="H56" s="170"/>
      <c r="I56" s="170"/>
      <c r="J56" s="170"/>
      <c r="K56" s="170">
        <v>2</v>
      </c>
      <c r="L56" s="170">
        <v>2</v>
      </c>
      <c r="M56" s="170"/>
      <c r="N56" s="170"/>
      <c r="O56" s="170"/>
      <c r="P56" s="170" t="s">
        <v>7</v>
      </c>
      <c r="Q56" s="174">
        <v>4</v>
      </c>
    </row>
    <row r="57" spans="1:17" s="106" customFormat="1" ht="15.75" customHeight="1">
      <c r="A57" s="143">
        <v>56</v>
      </c>
      <c r="B57" s="105" t="s">
        <v>252</v>
      </c>
      <c r="C57" s="145" t="s">
        <v>245</v>
      </c>
      <c r="D57" s="37"/>
      <c r="E57" s="37"/>
      <c r="F57" s="37"/>
      <c r="G57" s="37"/>
      <c r="H57" s="37"/>
      <c r="I57" s="37"/>
      <c r="J57" s="37"/>
      <c r="K57" s="37"/>
      <c r="L57" s="37"/>
      <c r="M57" s="37"/>
      <c r="N57" s="37">
        <v>4</v>
      </c>
      <c r="O57" s="170"/>
      <c r="P57" s="145" t="s">
        <v>3</v>
      </c>
      <c r="Q57" s="157">
        <v>4</v>
      </c>
    </row>
    <row r="58" spans="1:17" s="106" customFormat="1" ht="14.25" customHeight="1">
      <c r="A58" s="143">
        <v>57</v>
      </c>
      <c r="B58" s="86" t="s">
        <v>251</v>
      </c>
      <c r="C58" s="99" t="s">
        <v>280</v>
      </c>
      <c r="D58" s="99"/>
      <c r="E58" s="99"/>
      <c r="F58" s="99"/>
      <c r="G58" s="99"/>
      <c r="H58" s="99"/>
      <c r="I58" s="99"/>
      <c r="J58" s="99"/>
      <c r="K58" s="113"/>
      <c r="L58" s="114"/>
      <c r="M58" s="114"/>
      <c r="N58" s="114">
        <f>60/14</f>
        <v>4.285714285714286</v>
      </c>
      <c r="O58" s="115"/>
      <c r="P58" s="11" t="s">
        <v>3</v>
      </c>
      <c r="Q58" s="100">
        <v>2</v>
      </c>
    </row>
    <row r="59" spans="4:20" s="111" customFormat="1" ht="12.75">
      <c r="D59" s="111">
        <f>SUM(D2:D58)</f>
        <v>44</v>
      </c>
      <c r="E59" s="111">
        <f aca="true" t="shared" si="0" ref="E59:Q59">SUM(E2:E58)</f>
        <v>18</v>
      </c>
      <c r="F59" s="111">
        <f t="shared" si="0"/>
        <v>26</v>
      </c>
      <c r="G59" s="111">
        <f t="shared" si="0"/>
        <v>3</v>
      </c>
      <c r="I59" s="111">
        <f t="shared" si="0"/>
        <v>0</v>
      </c>
      <c r="J59" s="111">
        <f t="shared" si="0"/>
        <v>105</v>
      </c>
      <c r="K59" s="111">
        <f t="shared" si="0"/>
        <v>41</v>
      </c>
      <c r="L59" s="111">
        <f t="shared" si="0"/>
        <v>17</v>
      </c>
      <c r="M59" s="111">
        <f t="shared" si="0"/>
        <v>21</v>
      </c>
      <c r="N59" s="111">
        <f t="shared" si="0"/>
        <v>23.142857142857142</v>
      </c>
      <c r="P59" s="111">
        <f t="shared" si="0"/>
        <v>0</v>
      </c>
      <c r="Q59" s="111">
        <f t="shared" si="0"/>
        <v>101</v>
      </c>
      <c r="R59" s="111">
        <f>(SUM(D59:Q59)-T59)*14</f>
        <v>2704.0000000000005</v>
      </c>
      <c r="T59" s="111">
        <f>Q59+J59</f>
        <v>206</v>
      </c>
    </row>
    <row r="61" ht="12.75">
      <c r="B61" s="88" t="s">
        <v>351</v>
      </c>
    </row>
    <row r="62" spans="1:17" s="53" customFormat="1" ht="22.5">
      <c r="A62" s="32">
        <v>1</v>
      </c>
      <c r="B62" s="105" t="s">
        <v>377</v>
      </c>
      <c r="C62" s="55" t="s">
        <v>253</v>
      </c>
      <c r="D62" s="239"/>
      <c r="E62" s="239"/>
      <c r="F62" s="239"/>
      <c r="G62" s="239"/>
      <c r="H62" s="239"/>
      <c r="I62" s="241"/>
      <c r="J62" s="241"/>
      <c r="K62" s="238">
        <v>2</v>
      </c>
      <c r="L62" s="238"/>
      <c r="M62" s="238">
        <v>2</v>
      </c>
      <c r="N62" s="238"/>
      <c r="O62" s="238"/>
      <c r="P62" s="238" t="s">
        <v>7</v>
      </c>
      <c r="Q62" s="240">
        <v>4</v>
      </c>
    </row>
    <row r="63" spans="1:18" s="88" customFormat="1" ht="22.5">
      <c r="A63" s="32">
        <v>2</v>
      </c>
      <c r="B63" s="194" t="s">
        <v>378</v>
      </c>
      <c r="C63" s="193" t="s">
        <v>199</v>
      </c>
      <c r="D63" s="195">
        <v>2</v>
      </c>
      <c r="E63" s="195"/>
      <c r="F63" s="257">
        <v>2</v>
      </c>
      <c r="G63" s="195"/>
      <c r="H63" s="196"/>
      <c r="I63" s="195" t="s">
        <v>7</v>
      </c>
      <c r="J63" s="195">
        <v>4</v>
      </c>
      <c r="K63" s="195"/>
      <c r="L63" s="195"/>
      <c r="M63" s="195"/>
      <c r="N63" s="195"/>
      <c r="O63" s="195"/>
      <c r="P63" s="195"/>
      <c r="Q63" s="197"/>
      <c r="R63" s="141"/>
    </row>
    <row r="64" spans="1:18" s="88" customFormat="1" ht="24" customHeight="1">
      <c r="A64" s="32">
        <v>3</v>
      </c>
      <c r="B64" s="146" t="s">
        <v>379</v>
      </c>
      <c r="C64" s="193" t="s">
        <v>201</v>
      </c>
      <c r="D64" s="195">
        <v>2</v>
      </c>
      <c r="E64" s="195"/>
      <c r="F64" s="257">
        <v>2</v>
      </c>
      <c r="G64" s="257">
        <v>1</v>
      </c>
      <c r="H64" s="196"/>
      <c r="I64" s="195" t="s">
        <v>7</v>
      </c>
      <c r="J64" s="195">
        <v>5</v>
      </c>
      <c r="K64" s="242"/>
      <c r="L64" s="242"/>
      <c r="M64" s="242"/>
      <c r="N64" s="242"/>
      <c r="O64" s="242"/>
      <c r="P64" s="242"/>
      <c r="Q64" s="244"/>
      <c r="R64" s="141"/>
    </row>
    <row r="65" spans="1:18" s="88" customFormat="1" ht="22.5">
      <c r="A65" s="32">
        <v>4</v>
      </c>
      <c r="B65" s="194" t="s">
        <v>380</v>
      </c>
      <c r="C65" s="193" t="s">
        <v>203</v>
      </c>
      <c r="D65" s="195"/>
      <c r="E65" s="195"/>
      <c r="F65" s="195"/>
      <c r="G65" s="195"/>
      <c r="H65" s="195"/>
      <c r="I65" s="195"/>
      <c r="J65" s="195"/>
      <c r="K65" s="195">
        <v>2</v>
      </c>
      <c r="L65" s="195"/>
      <c r="M65" s="195">
        <v>1</v>
      </c>
      <c r="N65" s="257">
        <v>1</v>
      </c>
      <c r="O65" s="196"/>
      <c r="P65" s="195" t="s">
        <v>7</v>
      </c>
      <c r="Q65" s="197">
        <v>4</v>
      </c>
      <c r="R65" s="141"/>
    </row>
    <row r="66" spans="1:17" s="88" customFormat="1" ht="22.5">
      <c r="A66" s="32">
        <v>5</v>
      </c>
      <c r="B66" s="194" t="s">
        <v>381</v>
      </c>
      <c r="C66" s="193" t="s">
        <v>205</v>
      </c>
      <c r="D66" s="195"/>
      <c r="E66" s="195"/>
      <c r="F66" s="195"/>
      <c r="G66" s="243"/>
      <c r="H66" s="195"/>
      <c r="I66" s="195"/>
      <c r="J66" s="195"/>
      <c r="K66" s="195">
        <v>2</v>
      </c>
      <c r="L66" s="195"/>
      <c r="M66" s="257">
        <v>2</v>
      </c>
      <c r="N66" s="195"/>
      <c r="O66" s="196"/>
      <c r="P66" s="195" t="s">
        <v>7</v>
      </c>
      <c r="Q66" s="197">
        <v>4</v>
      </c>
    </row>
    <row r="67" spans="1:17" s="88" customFormat="1" ht="24.75" customHeight="1">
      <c r="A67" s="32">
        <v>6</v>
      </c>
      <c r="B67" s="194" t="s">
        <v>382</v>
      </c>
      <c r="C67" s="193" t="s">
        <v>206</v>
      </c>
      <c r="D67" s="242"/>
      <c r="E67" s="242"/>
      <c r="F67" s="242"/>
      <c r="G67" s="242"/>
      <c r="H67" s="242"/>
      <c r="I67" s="242"/>
      <c r="J67" s="242"/>
      <c r="K67" s="195">
        <v>2</v>
      </c>
      <c r="L67" s="195"/>
      <c r="M67" s="195">
        <v>1</v>
      </c>
      <c r="N67" s="195"/>
      <c r="O67" s="196"/>
      <c r="P67" s="195" t="s">
        <v>7</v>
      </c>
      <c r="Q67" s="197">
        <v>3</v>
      </c>
    </row>
    <row r="68" spans="1:17" s="88" customFormat="1" ht="24.75" customHeight="1">
      <c r="A68" s="32">
        <v>7</v>
      </c>
      <c r="B68" s="146" t="s">
        <v>383</v>
      </c>
      <c r="C68" s="55" t="s">
        <v>226</v>
      </c>
      <c r="D68" s="145">
        <v>2</v>
      </c>
      <c r="E68" s="145">
        <v>1</v>
      </c>
      <c r="F68" s="145"/>
      <c r="G68" s="145"/>
      <c r="H68" s="145"/>
      <c r="I68" s="145" t="s">
        <v>7</v>
      </c>
      <c r="J68" s="145">
        <v>5</v>
      </c>
      <c r="K68" s="145"/>
      <c r="L68" s="145"/>
      <c r="M68" s="145"/>
      <c r="N68" s="145"/>
      <c r="O68" s="145"/>
      <c r="P68" s="145"/>
      <c r="Q68" s="157"/>
    </row>
    <row r="69" spans="1:17" s="88" customFormat="1" ht="24.75" customHeight="1">
      <c r="A69" s="32">
        <v>8</v>
      </c>
      <c r="B69" s="144" t="s">
        <v>384</v>
      </c>
      <c r="C69" s="55" t="s">
        <v>282</v>
      </c>
      <c r="D69" s="145"/>
      <c r="E69" s="145"/>
      <c r="F69" s="145"/>
      <c r="G69" s="145"/>
      <c r="H69" s="145"/>
      <c r="I69" s="145"/>
      <c r="J69" s="145"/>
      <c r="K69" s="145">
        <v>2</v>
      </c>
      <c r="L69" s="145"/>
      <c r="M69" s="145"/>
      <c r="N69" s="145">
        <v>1</v>
      </c>
      <c r="O69" s="145"/>
      <c r="P69" s="145" t="s">
        <v>7</v>
      </c>
      <c r="Q69" s="157">
        <v>4</v>
      </c>
    </row>
    <row r="70" spans="1:19" s="88" customFormat="1" ht="22.5">
      <c r="A70" s="32">
        <v>9</v>
      </c>
      <c r="B70" s="146" t="s">
        <v>385</v>
      </c>
      <c r="C70" s="55" t="s">
        <v>306</v>
      </c>
      <c r="D70" s="246">
        <v>0</v>
      </c>
      <c r="E70" s="246">
        <v>1</v>
      </c>
      <c r="F70" s="246"/>
      <c r="G70" s="246"/>
      <c r="H70" s="247"/>
      <c r="I70" s="246" t="s">
        <v>3</v>
      </c>
      <c r="J70" s="246">
        <v>1</v>
      </c>
      <c r="K70" s="248"/>
      <c r="L70" s="246"/>
      <c r="M70" s="246"/>
      <c r="N70" s="246"/>
      <c r="O70" s="246"/>
      <c r="P70" s="246"/>
      <c r="Q70" s="245"/>
      <c r="S70" s="88" t="s">
        <v>291</v>
      </c>
    </row>
    <row r="71" spans="4:20" s="118" customFormat="1" ht="12.75">
      <c r="D71" s="118">
        <f>SUM(D62:D70)</f>
        <v>6</v>
      </c>
      <c r="E71" s="118">
        <f>SUM(E62:E70)</f>
        <v>2</v>
      </c>
      <c r="F71" s="118">
        <f>SUM(F62:F70)</f>
        <v>4</v>
      </c>
      <c r="G71" s="118">
        <f>SUM(G62:G70)</f>
        <v>1</v>
      </c>
      <c r="I71" s="118">
        <f aca="true" t="shared" si="1" ref="I71:N71">SUM(I62:I70)</f>
        <v>0</v>
      </c>
      <c r="J71" s="118">
        <f t="shared" si="1"/>
        <v>15</v>
      </c>
      <c r="K71" s="118">
        <f t="shared" si="1"/>
        <v>10</v>
      </c>
      <c r="L71" s="118">
        <f t="shared" si="1"/>
        <v>0</v>
      </c>
      <c r="M71" s="118">
        <f t="shared" si="1"/>
        <v>6</v>
      </c>
      <c r="N71" s="118">
        <f t="shared" si="1"/>
        <v>2</v>
      </c>
      <c r="P71" s="118">
        <f>SUM(P62:P70)</f>
        <v>0</v>
      </c>
      <c r="Q71" s="118">
        <f>SUM(Q62:Q70)</f>
        <v>19</v>
      </c>
      <c r="R71" s="118">
        <f>(SUM(D71:Q71)-T71)*14</f>
        <v>434</v>
      </c>
      <c r="T71" s="118">
        <f>Q71+J71</f>
        <v>34</v>
      </c>
    </row>
    <row r="72" spans="18:20" ht="12.75">
      <c r="R72" s="155">
        <f>R59+R71</f>
        <v>3138.0000000000005</v>
      </c>
      <c r="S72" s="155"/>
      <c r="T72" s="155">
        <f>T59+T71</f>
        <v>240</v>
      </c>
    </row>
    <row r="74" ht="12.75">
      <c r="B74" s="88" t="s">
        <v>354</v>
      </c>
    </row>
    <row r="75" spans="1:17" s="53" customFormat="1" ht="18">
      <c r="A75" s="32">
        <v>18</v>
      </c>
      <c r="B75" s="139" t="s">
        <v>126</v>
      </c>
      <c r="C75" s="150" t="s">
        <v>127</v>
      </c>
      <c r="D75" s="12">
        <v>2</v>
      </c>
      <c r="E75" s="12">
        <v>2</v>
      </c>
      <c r="F75" s="12"/>
      <c r="G75" s="12"/>
      <c r="H75" s="12"/>
      <c r="I75" s="12" t="s">
        <v>3</v>
      </c>
      <c r="J75" s="12">
        <v>5</v>
      </c>
      <c r="K75" s="37"/>
      <c r="L75" s="37"/>
      <c r="M75" s="37"/>
      <c r="N75" s="37"/>
      <c r="O75" s="12"/>
      <c r="P75" s="51"/>
      <c r="Q75" s="90"/>
    </row>
    <row r="76" spans="1:17" s="53" customFormat="1" ht="12.75">
      <c r="A76" s="32">
        <v>19</v>
      </c>
      <c r="B76" s="85" t="s">
        <v>187</v>
      </c>
      <c r="C76" s="151" t="s">
        <v>90</v>
      </c>
      <c r="D76" s="11"/>
      <c r="E76" s="11">
        <v>1</v>
      </c>
      <c r="F76" s="11"/>
      <c r="G76" s="11"/>
      <c r="H76" s="12"/>
      <c r="I76" s="12" t="s">
        <v>3</v>
      </c>
      <c r="J76" s="12">
        <v>1</v>
      </c>
      <c r="K76" s="11"/>
      <c r="L76" s="11"/>
      <c r="M76" s="11"/>
      <c r="N76" s="11"/>
      <c r="O76" s="12"/>
      <c r="P76" s="12"/>
      <c r="Q76" s="69"/>
    </row>
    <row r="77" spans="1:17" s="1" customFormat="1" ht="11.25">
      <c r="A77" s="32">
        <v>20</v>
      </c>
      <c r="B77" s="85" t="s">
        <v>188</v>
      </c>
      <c r="C77" s="151" t="s">
        <v>91</v>
      </c>
      <c r="D77" s="11"/>
      <c r="E77" s="11">
        <v>1</v>
      </c>
      <c r="F77" s="11"/>
      <c r="G77" s="11"/>
      <c r="H77" s="12"/>
      <c r="I77" s="12" t="s">
        <v>3</v>
      </c>
      <c r="J77" s="12">
        <v>1</v>
      </c>
      <c r="K77" s="11"/>
      <c r="L77" s="11"/>
      <c r="M77" s="11"/>
      <c r="N77" s="11"/>
      <c r="O77" s="12"/>
      <c r="P77" s="12"/>
      <c r="Q77" s="69"/>
    </row>
    <row r="78" spans="1:17" s="1" customFormat="1" ht="11.25">
      <c r="A78" s="32">
        <v>21</v>
      </c>
      <c r="B78" s="85" t="s">
        <v>189</v>
      </c>
      <c r="C78" s="151" t="s">
        <v>129</v>
      </c>
      <c r="D78" s="12"/>
      <c r="E78" s="12">
        <v>1</v>
      </c>
      <c r="F78" s="12"/>
      <c r="G78" s="12"/>
      <c r="H78" s="12"/>
      <c r="I78" s="12" t="s">
        <v>3</v>
      </c>
      <c r="J78" s="12">
        <v>1</v>
      </c>
      <c r="K78" s="12"/>
      <c r="L78" s="12"/>
      <c r="M78" s="12"/>
      <c r="N78" s="12"/>
      <c r="O78" s="12"/>
      <c r="P78" s="12"/>
      <c r="Q78" s="69"/>
    </row>
    <row r="79" spans="1:17" s="1" customFormat="1" ht="17.25" customHeight="1">
      <c r="A79" s="32">
        <v>22</v>
      </c>
      <c r="B79" s="139" t="s">
        <v>193</v>
      </c>
      <c r="C79" s="151" t="s">
        <v>128</v>
      </c>
      <c r="D79" s="12"/>
      <c r="E79" s="12"/>
      <c r="F79" s="12"/>
      <c r="G79" s="12"/>
      <c r="H79" s="12"/>
      <c r="I79" s="12"/>
      <c r="J79" s="12"/>
      <c r="K79" s="37">
        <v>2</v>
      </c>
      <c r="L79" s="37">
        <v>2</v>
      </c>
      <c r="M79" s="37"/>
      <c r="N79" s="37"/>
      <c r="O79" s="12"/>
      <c r="P79" s="51" t="s">
        <v>3</v>
      </c>
      <c r="Q79" s="90">
        <v>5</v>
      </c>
    </row>
    <row r="80" spans="1:17" s="1" customFormat="1" ht="11.25">
      <c r="A80" s="32">
        <v>23</v>
      </c>
      <c r="B80" s="85" t="s">
        <v>190</v>
      </c>
      <c r="C80" s="151" t="s">
        <v>232</v>
      </c>
      <c r="D80" s="11"/>
      <c r="E80" s="11"/>
      <c r="F80" s="11"/>
      <c r="G80" s="11"/>
      <c r="H80" s="12"/>
      <c r="I80" s="12"/>
      <c r="J80" s="12"/>
      <c r="K80" s="11"/>
      <c r="L80" s="11">
        <v>2</v>
      </c>
      <c r="M80" s="11"/>
      <c r="N80" s="11"/>
      <c r="O80" s="12"/>
      <c r="P80" s="12" t="s">
        <v>3</v>
      </c>
      <c r="Q80" s="69">
        <v>2</v>
      </c>
    </row>
    <row r="81" spans="1:17" s="1" customFormat="1" ht="11.25">
      <c r="A81" s="32">
        <v>24</v>
      </c>
      <c r="B81" s="85" t="s">
        <v>191</v>
      </c>
      <c r="C81" s="151" t="s">
        <v>300</v>
      </c>
      <c r="D81" s="11"/>
      <c r="E81" s="11"/>
      <c r="F81" s="11"/>
      <c r="G81" s="11"/>
      <c r="H81" s="12"/>
      <c r="I81" s="12"/>
      <c r="J81" s="12"/>
      <c r="K81" s="11"/>
      <c r="L81" s="11">
        <v>1</v>
      </c>
      <c r="M81" s="11"/>
      <c r="N81" s="11"/>
      <c r="O81" s="12"/>
      <c r="P81" s="12" t="s">
        <v>3</v>
      </c>
      <c r="Q81" s="69">
        <v>1</v>
      </c>
    </row>
    <row r="82" spans="1:17" s="1" customFormat="1" ht="11.25">
      <c r="A82" s="32">
        <v>25</v>
      </c>
      <c r="B82" s="85" t="s">
        <v>192</v>
      </c>
      <c r="C82" s="151" t="s">
        <v>301</v>
      </c>
      <c r="D82" s="12"/>
      <c r="E82" s="12"/>
      <c r="F82" s="12"/>
      <c r="G82" s="12"/>
      <c r="H82" s="12"/>
      <c r="I82" s="12"/>
      <c r="J82" s="12"/>
      <c r="K82" s="12"/>
      <c r="L82" s="12">
        <v>1</v>
      </c>
      <c r="M82" s="12"/>
      <c r="N82" s="12"/>
      <c r="O82" s="12"/>
      <c r="P82" s="12" t="s">
        <v>3</v>
      </c>
      <c r="Q82" s="69">
        <v>1</v>
      </c>
    </row>
    <row r="83" spans="1:20" s="1" customFormat="1" ht="11.25">
      <c r="A83" s="32">
        <v>19</v>
      </c>
      <c r="B83" s="68" t="s">
        <v>194</v>
      </c>
      <c r="C83" s="89" t="s">
        <v>121</v>
      </c>
      <c r="D83" s="12">
        <v>2</v>
      </c>
      <c r="E83" s="12">
        <v>2</v>
      </c>
      <c r="F83" s="12"/>
      <c r="G83" s="12"/>
      <c r="H83" s="12"/>
      <c r="I83" s="12" t="s">
        <v>7</v>
      </c>
      <c r="J83" s="12">
        <v>5</v>
      </c>
      <c r="K83" s="37"/>
      <c r="L83" s="37"/>
      <c r="M83" s="37"/>
      <c r="N83" s="37"/>
      <c r="O83" s="37"/>
      <c r="P83" s="51"/>
      <c r="Q83" s="90"/>
      <c r="R83" s="10"/>
      <c r="S83" s="10"/>
      <c r="T83" s="10"/>
    </row>
    <row r="84" spans="1:17" s="53" customFormat="1" ht="12.75">
      <c r="A84" s="32">
        <v>20</v>
      </c>
      <c r="B84" s="68" t="s">
        <v>195</v>
      </c>
      <c r="C84" s="116" t="s">
        <v>302</v>
      </c>
      <c r="D84" s="12"/>
      <c r="E84" s="12">
        <v>2</v>
      </c>
      <c r="F84" s="12"/>
      <c r="G84" s="12"/>
      <c r="H84" s="12"/>
      <c r="I84" s="12" t="s">
        <v>3</v>
      </c>
      <c r="J84" s="12">
        <v>2</v>
      </c>
      <c r="K84" s="37"/>
      <c r="L84" s="37"/>
      <c r="M84" s="37"/>
      <c r="N84" s="37"/>
      <c r="O84" s="37"/>
      <c r="P84" s="51"/>
      <c r="Q84" s="90"/>
    </row>
    <row r="85" spans="1:17" s="53" customFormat="1" ht="12.75">
      <c r="A85" s="32">
        <v>21</v>
      </c>
      <c r="B85" s="68" t="s">
        <v>122</v>
      </c>
      <c r="C85" s="125" t="s">
        <v>123</v>
      </c>
      <c r="D85" s="11"/>
      <c r="E85" s="11"/>
      <c r="F85" s="11"/>
      <c r="G85" s="11"/>
      <c r="H85" s="11"/>
      <c r="I85" s="12"/>
      <c r="J85" s="12"/>
      <c r="K85" s="11">
        <v>2</v>
      </c>
      <c r="L85" s="11">
        <v>2</v>
      </c>
      <c r="M85" s="11"/>
      <c r="N85" s="11"/>
      <c r="O85" s="12"/>
      <c r="P85" s="12" t="s">
        <v>7</v>
      </c>
      <c r="Q85" s="69">
        <v>5</v>
      </c>
    </row>
    <row r="86" spans="1:17" s="53" customFormat="1" ht="12.75">
      <c r="A86" s="32">
        <v>22</v>
      </c>
      <c r="B86" s="68" t="s">
        <v>196</v>
      </c>
      <c r="C86" s="116" t="s">
        <v>303</v>
      </c>
      <c r="D86" s="12"/>
      <c r="E86" s="12"/>
      <c r="F86" s="12"/>
      <c r="G86" s="12"/>
      <c r="H86" s="12"/>
      <c r="I86" s="12"/>
      <c r="J86" s="12"/>
      <c r="K86" s="37"/>
      <c r="L86" s="37">
        <v>2</v>
      </c>
      <c r="M86" s="37"/>
      <c r="N86" s="37"/>
      <c r="O86" s="12"/>
      <c r="P86" s="51" t="s">
        <v>3</v>
      </c>
      <c r="Q86" s="90">
        <v>2</v>
      </c>
    </row>
    <row r="87" spans="1:17" s="88" customFormat="1" ht="15.75" customHeight="1">
      <c r="A87" s="32">
        <v>25</v>
      </c>
      <c r="B87" s="85" t="s">
        <v>283</v>
      </c>
      <c r="C87" s="110" t="s">
        <v>222</v>
      </c>
      <c r="D87" s="11">
        <v>2</v>
      </c>
      <c r="E87" s="11">
        <v>1</v>
      </c>
      <c r="F87" s="11"/>
      <c r="G87" s="11"/>
      <c r="H87" s="12"/>
      <c r="I87" s="11" t="s">
        <v>3</v>
      </c>
      <c r="J87" s="11">
        <v>3</v>
      </c>
      <c r="K87" s="37"/>
      <c r="L87" s="37"/>
      <c r="M87" s="37"/>
      <c r="N87" s="37"/>
      <c r="O87" s="37"/>
      <c r="P87" s="51"/>
      <c r="Q87" s="98"/>
    </row>
    <row r="88" spans="1:17" s="88" customFormat="1" ht="15.75" customHeight="1">
      <c r="A88" s="32">
        <v>26</v>
      </c>
      <c r="B88" s="85" t="s">
        <v>139</v>
      </c>
      <c r="C88" s="51" t="s">
        <v>130</v>
      </c>
      <c r="D88" s="37">
        <v>1</v>
      </c>
      <c r="E88" s="37">
        <v>1</v>
      </c>
      <c r="F88" s="37"/>
      <c r="G88" s="37"/>
      <c r="H88" s="12"/>
      <c r="I88" s="37" t="s">
        <v>3</v>
      </c>
      <c r="J88" s="37">
        <v>2</v>
      </c>
      <c r="K88" s="37"/>
      <c r="L88" s="37"/>
      <c r="M88" s="37"/>
      <c r="N88" s="37"/>
      <c r="O88" s="37"/>
      <c r="P88" s="51"/>
      <c r="Q88" s="98"/>
    </row>
    <row r="89" spans="1:17" s="88" customFormat="1" ht="14.25" customHeight="1">
      <c r="A89" s="32">
        <v>27</v>
      </c>
      <c r="B89" s="85" t="s">
        <v>131</v>
      </c>
      <c r="C89" s="51" t="s">
        <v>132</v>
      </c>
      <c r="D89" s="37"/>
      <c r="E89" s="37">
        <v>3</v>
      </c>
      <c r="F89" s="37"/>
      <c r="G89" s="37"/>
      <c r="H89" s="12"/>
      <c r="I89" s="37" t="s">
        <v>3</v>
      </c>
      <c r="J89" s="37">
        <v>3</v>
      </c>
      <c r="K89" s="37"/>
      <c r="L89" s="37"/>
      <c r="M89" s="37"/>
      <c r="N89" s="37"/>
      <c r="O89" s="37"/>
      <c r="P89" s="51"/>
      <c r="Q89" s="98"/>
    </row>
    <row r="90" spans="1:17" s="88" customFormat="1" ht="13.5" customHeight="1">
      <c r="A90" s="32">
        <v>28</v>
      </c>
      <c r="B90" s="85" t="s">
        <v>284</v>
      </c>
      <c r="C90" s="127" t="s">
        <v>304</v>
      </c>
      <c r="D90" s="11"/>
      <c r="E90" s="11"/>
      <c r="F90" s="11"/>
      <c r="G90" s="11"/>
      <c r="H90" s="11"/>
      <c r="I90" s="12"/>
      <c r="J90" s="12"/>
      <c r="K90" s="12">
        <v>2</v>
      </c>
      <c r="L90" s="12">
        <v>1</v>
      </c>
      <c r="M90" s="12"/>
      <c r="N90" s="12"/>
      <c r="O90" s="12"/>
      <c r="P90" s="12" t="s">
        <v>3</v>
      </c>
      <c r="Q90" s="69">
        <v>3</v>
      </c>
    </row>
    <row r="91" spans="1:17" s="88" customFormat="1" ht="12.75" customHeight="1">
      <c r="A91" s="32">
        <v>29</v>
      </c>
      <c r="B91" s="85" t="s">
        <v>135</v>
      </c>
      <c r="C91" s="110" t="s">
        <v>136</v>
      </c>
      <c r="D91" s="11"/>
      <c r="E91" s="11"/>
      <c r="F91" s="11"/>
      <c r="G91" s="11"/>
      <c r="H91" s="11"/>
      <c r="I91" s="12"/>
      <c r="J91" s="12"/>
      <c r="K91" s="12">
        <v>2</v>
      </c>
      <c r="L91" s="12">
        <v>1</v>
      </c>
      <c r="M91" s="12"/>
      <c r="N91" s="12"/>
      <c r="O91" s="12"/>
      <c r="P91" s="12" t="s">
        <v>3</v>
      </c>
      <c r="Q91" s="69">
        <v>3</v>
      </c>
    </row>
    <row r="92" spans="1:17" s="88" customFormat="1" ht="11.25" customHeight="1">
      <c r="A92" s="32">
        <v>30</v>
      </c>
      <c r="B92" s="85" t="s">
        <v>133</v>
      </c>
      <c r="C92" s="51" t="s">
        <v>134</v>
      </c>
      <c r="D92" s="37"/>
      <c r="E92" s="37"/>
      <c r="F92" s="37"/>
      <c r="G92" s="37"/>
      <c r="H92" s="37"/>
      <c r="I92" s="51"/>
      <c r="J92" s="109"/>
      <c r="K92" s="55"/>
      <c r="L92" s="55">
        <v>3</v>
      </c>
      <c r="M92" s="55"/>
      <c r="N92" s="55"/>
      <c r="O92" s="12"/>
      <c r="P92" s="12" t="s">
        <v>3</v>
      </c>
      <c r="Q92" s="70">
        <v>2</v>
      </c>
    </row>
    <row r="93" spans="1:17" s="88" customFormat="1" ht="11.25" customHeight="1">
      <c r="A93" s="32">
        <v>31</v>
      </c>
      <c r="B93" s="85" t="s">
        <v>137</v>
      </c>
      <c r="C93" s="110" t="s">
        <v>138</v>
      </c>
      <c r="D93" s="12"/>
      <c r="E93" s="12"/>
      <c r="F93" s="12"/>
      <c r="G93" s="12"/>
      <c r="H93" s="12"/>
      <c r="I93" s="12"/>
      <c r="J93" s="12"/>
      <c r="K93" s="55"/>
      <c r="L93" s="55"/>
      <c r="M93" s="55"/>
      <c r="N93" s="55"/>
      <c r="O93" s="12"/>
      <c r="P93" s="12" t="s">
        <v>7</v>
      </c>
      <c r="Q93" s="70">
        <v>5</v>
      </c>
    </row>
    <row r="94" spans="1:17" s="88" customFormat="1" ht="12.75">
      <c r="A94" s="32">
        <v>18</v>
      </c>
      <c r="B94" s="68" t="s">
        <v>305</v>
      </c>
      <c r="C94" s="52" t="s">
        <v>306</v>
      </c>
      <c r="D94" s="12">
        <v>2</v>
      </c>
      <c r="E94" s="12">
        <v>1</v>
      </c>
      <c r="F94" s="12"/>
      <c r="G94" s="12"/>
      <c r="H94" s="12"/>
      <c r="I94" s="12" t="s">
        <v>3</v>
      </c>
      <c r="J94" s="12">
        <v>3</v>
      </c>
      <c r="K94" s="37"/>
      <c r="L94" s="37"/>
      <c r="M94" s="37"/>
      <c r="N94" s="37"/>
      <c r="O94" s="37"/>
      <c r="P94" s="51"/>
      <c r="Q94" s="98"/>
    </row>
    <row r="95" spans="1:17" s="88" customFormat="1" ht="12.75">
      <c r="A95" s="17">
        <v>19</v>
      </c>
      <c r="B95" s="71" t="s">
        <v>350</v>
      </c>
      <c r="C95" s="99" t="s">
        <v>285</v>
      </c>
      <c r="D95" s="11"/>
      <c r="E95" s="11"/>
      <c r="F95" s="11"/>
      <c r="G95" s="11"/>
      <c r="H95" s="11"/>
      <c r="I95" s="12"/>
      <c r="J95" s="12"/>
      <c r="K95" s="11">
        <v>2</v>
      </c>
      <c r="L95" s="11">
        <v>1</v>
      </c>
      <c r="M95" s="11"/>
      <c r="N95" s="11"/>
      <c r="O95" s="12"/>
      <c r="P95" s="12" t="s">
        <v>3</v>
      </c>
      <c r="Q95" s="69">
        <v>3</v>
      </c>
    </row>
    <row r="96" spans="4:20" ht="12.75">
      <c r="D96" s="117">
        <f>SUM(D75:D95)</f>
        <v>9</v>
      </c>
      <c r="E96" s="117">
        <f aca="true" t="shared" si="2" ref="E96:Q96">SUM(E75:E95)</f>
        <v>15</v>
      </c>
      <c r="F96" s="117">
        <f t="shared" si="2"/>
        <v>0</v>
      </c>
      <c r="G96" s="117">
        <f t="shared" si="2"/>
        <v>0</v>
      </c>
      <c r="H96" s="117"/>
      <c r="I96" s="117">
        <f t="shared" si="2"/>
        <v>0</v>
      </c>
      <c r="J96" s="117">
        <f t="shared" si="2"/>
        <v>26</v>
      </c>
      <c r="K96" s="117">
        <f t="shared" si="2"/>
        <v>10</v>
      </c>
      <c r="L96" s="117">
        <f t="shared" si="2"/>
        <v>16</v>
      </c>
      <c r="M96" s="117">
        <f t="shared" si="2"/>
        <v>0</v>
      </c>
      <c r="N96" s="117">
        <f t="shared" si="2"/>
        <v>0</v>
      </c>
      <c r="O96" s="117"/>
      <c r="P96" s="117">
        <f t="shared" si="2"/>
        <v>0</v>
      </c>
      <c r="Q96" s="117">
        <f t="shared" si="2"/>
        <v>32</v>
      </c>
      <c r="R96" s="117">
        <f>(SUM(D96:Q96)-T96)*14</f>
        <v>700</v>
      </c>
      <c r="S96" s="117"/>
      <c r="T96" s="117">
        <f>J96+Q96</f>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COJOCARIU</dc:creator>
  <cp:keywords/>
  <dc:description/>
  <cp:lastModifiedBy>Cristina-Elena</cp:lastModifiedBy>
  <cp:lastPrinted>2022-06-30T07:53:48Z</cp:lastPrinted>
  <dcterms:created xsi:type="dcterms:W3CDTF">1998-09-29T12:25:23Z</dcterms:created>
  <dcterms:modified xsi:type="dcterms:W3CDTF">2022-06-30T09:15:58Z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