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945" firstSheet="1" activeTab="4"/>
  </bookViews>
  <sheets>
    <sheet name="pagina 1 (2)" sheetId="1" state="hidden" r:id="rId1"/>
    <sheet name="pagina 1" sheetId="2" r:id="rId2"/>
    <sheet name="an I" sheetId="3" r:id="rId3"/>
    <sheet name="an II" sheetId="4" r:id="rId4"/>
    <sheet name="Bilant" sheetId="5" r:id="rId5"/>
    <sheet name="COMPETENTE" sheetId="6" r:id="rId6"/>
  </sheets>
  <definedNames>
    <definedName name="Cerceteaza" localSheetId="5">'COMPETENTE'!#REF!</definedName>
    <definedName name="Granita" localSheetId="5">'COMPETENTE'!#REF!</definedName>
    <definedName name="Obiective" localSheetId="5">'COMPETENTE'!#REF!</definedName>
    <definedName name="_xlnm.Print_Area" localSheetId="2">'an I'!$A$1:$S$66</definedName>
    <definedName name="_xlnm.Print_Area" localSheetId="3">'an II'!$A$1:$S$68</definedName>
    <definedName name="_xlnm.Print_Area" localSheetId="4">'Bilant'!$A$1:$J$48</definedName>
    <definedName name="_xlnm.Print_Area" localSheetId="5">'COMPETENTE'!$A$1:$C$34</definedName>
    <definedName name="_xlnm.Print_Area" localSheetId="1">'pagina 1'!$A$1:$J$63</definedName>
    <definedName name="_xlnm.Print_Area" localSheetId="0">'pagina 1 (2)'!$A$1:$K$41</definedName>
    <definedName name="Proiecteaza" localSheetId="5">'COMPETENTE'!#REF!</definedName>
  </definedNames>
  <calcPr fullCalcOnLoad="1"/>
</workbook>
</file>

<file path=xl/sharedStrings.xml><?xml version="1.0" encoding="utf-8"?>
<sst xmlns="http://schemas.openxmlformats.org/spreadsheetml/2006/main" count="473" uniqueCount="252">
  <si>
    <t>ANUL I</t>
  </si>
  <si>
    <t>Sem. 1</t>
  </si>
  <si>
    <t>Sem. 2</t>
  </si>
  <si>
    <t>C</t>
  </si>
  <si>
    <t>S</t>
  </si>
  <si>
    <t>L</t>
  </si>
  <si>
    <t>P</t>
  </si>
  <si>
    <t>E</t>
  </si>
  <si>
    <t>Discipline optionale</t>
  </si>
  <si>
    <t>Discipline facultative</t>
  </si>
  <si>
    <t>ANUL II</t>
  </si>
  <si>
    <t>Nr. crt.</t>
  </si>
  <si>
    <t>%</t>
  </si>
  <si>
    <t>Sem. I</t>
  </si>
  <si>
    <t>Sem. II</t>
  </si>
  <si>
    <t>I</t>
  </si>
  <si>
    <t>II</t>
  </si>
  <si>
    <t>TOTAL</t>
  </si>
  <si>
    <t>Universitatea ,,Ştefan cel Mare" Suceava</t>
  </si>
  <si>
    <t>Forma de învăţământ: IF</t>
  </si>
  <si>
    <t>PLAN DE ÎNVĂŢĂMÂNT</t>
  </si>
  <si>
    <t>Programul de studiu: Tehnici avansate în maşini şi acţionări electrice (TAMAE)</t>
  </si>
  <si>
    <t>Durata studiilor: 2 ani</t>
  </si>
  <si>
    <t>DSI.01.03</t>
  </si>
  <si>
    <t>DSI.02.11</t>
  </si>
  <si>
    <t>DSI.03.08</t>
  </si>
  <si>
    <t>DSI.03.09</t>
  </si>
  <si>
    <t xml:space="preserve">PLAN  DE ÎNVĂŢĂMÂNT </t>
  </si>
  <si>
    <t>Forma verificare</t>
  </si>
  <si>
    <t>Nr. credite</t>
  </si>
  <si>
    <t>Total ore opţionale pe săptămână</t>
  </si>
  <si>
    <t>RECAPITULAŢIE</t>
  </si>
  <si>
    <t>Total ore facultative pe săptămână</t>
  </si>
  <si>
    <t>Sem. 4</t>
  </si>
  <si>
    <t>Sem. 3</t>
  </si>
  <si>
    <t>Structura anului universitar</t>
  </si>
  <si>
    <t>Nr. săptămâni</t>
  </si>
  <si>
    <t xml:space="preserve"> Nr.ore fizice 
pe săptămână*</t>
  </si>
  <si>
    <t>Anul de studii</t>
  </si>
  <si>
    <t xml:space="preserve">                                  BILANŢ</t>
  </si>
  <si>
    <t>CATEGORIA DISCIPLINEI</t>
  </si>
  <si>
    <t>Total nr. ore
fizice</t>
  </si>
  <si>
    <t xml:space="preserve">% </t>
  </si>
  <si>
    <t>realizat</t>
  </si>
  <si>
    <t>recom.</t>
  </si>
  <si>
    <t>Nr. de ore</t>
  </si>
  <si>
    <t>Curs</t>
  </si>
  <si>
    <t>Aplicaţii</t>
  </si>
  <si>
    <t>Nr.</t>
  </si>
  <si>
    <t>Forma de</t>
  </si>
  <si>
    <t>Nr. forme de verificare</t>
  </si>
  <si>
    <t>Total</t>
  </si>
  <si>
    <t>crt.</t>
  </si>
  <si>
    <t>verificare</t>
  </si>
  <si>
    <t>An I</t>
  </si>
  <si>
    <t>An II</t>
  </si>
  <si>
    <t>Examen</t>
  </si>
  <si>
    <t>Colocviu</t>
  </si>
  <si>
    <t>Proiect</t>
  </si>
  <si>
    <t>DISCIPLINE DE SINTEZĂ</t>
  </si>
  <si>
    <t>DAP.01.01</t>
  </si>
  <si>
    <t>DAP.02.07</t>
  </si>
  <si>
    <t>DAP.02.08</t>
  </si>
  <si>
    <t>DAP.03.01</t>
  </si>
  <si>
    <t>DAP.03.04</t>
  </si>
  <si>
    <t>Competenţe generale</t>
  </si>
  <si>
    <t>Responsabil program de studii,</t>
  </si>
  <si>
    <t>MISIUNE</t>
  </si>
  <si>
    <t>DISCIPLINE DE APROFUNDARE</t>
  </si>
  <si>
    <t>DAP.01.04</t>
  </si>
  <si>
    <t>Facultatea de Inginerie Electrică şi Ştiinţa Calculatoarelor</t>
  </si>
  <si>
    <t>Domeniul:  Inginerie energetică</t>
  </si>
  <si>
    <t>I. Credite pentru ciclul II - studii universitare de masterat</t>
  </si>
  <si>
    <t>120 credite de studiu transferabile conform sistemului european (ECTS)</t>
  </si>
  <si>
    <t>II. Structura anului universitar (în săptămâni)</t>
  </si>
  <si>
    <t>Activităţi didactice</t>
  </si>
  <si>
    <t>Sesiuni de examene</t>
  </si>
  <si>
    <t>Vacanţe</t>
  </si>
  <si>
    <t>III</t>
  </si>
  <si>
    <t>Iarna</t>
  </si>
  <si>
    <t>Primăvara</t>
  </si>
  <si>
    <t>Vara</t>
  </si>
  <si>
    <t>Anul I</t>
  </si>
  <si>
    <t>Anul II</t>
  </si>
  <si>
    <t>III. Numărul orelor fizice pe săptămână</t>
  </si>
  <si>
    <t>ANUL</t>
  </si>
  <si>
    <t>Semestrul I</t>
  </si>
  <si>
    <t>Semestrul II</t>
  </si>
  <si>
    <t>Medie</t>
  </si>
  <si>
    <t>IV. Modulul I şi II de discipline pentru formare psihopedagogică este facultativ</t>
  </si>
  <si>
    <t>la absolvire se acordă Certificat de absolvire a cursurilor DPPD (Departamentul de pregatire a personalului didactic)</t>
  </si>
  <si>
    <t>DECAN,</t>
  </si>
  <si>
    <t>prof. dr. ing. Ştefan Gheorghe PENTIUC</t>
  </si>
  <si>
    <t xml:space="preserve">  </t>
  </si>
  <si>
    <t>Coordonator masterat,</t>
  </si>
  <si>
    <t xml:space="preserve">           conf.dr.ing. Mihai RAȚĂ</t>
  </si>
  <si>
    <t>1E</t>
  </si>
  <si>
    <t>Valabil începând cu anul universitar: 2018-2019, anul I de studiu</t>
  </si>
  <si>
    <t>Etică şi integritate academică</t>
  </si>
  <si>
    <t xml:space="preserve"> Ordonator de credite,  </t>
  </si>
  <si>
    <t xml:space="preserve">prof.univ.dr. Mihai DIMIAN   </t>
  </si>
  <si>
    <t>4E, 2C</t>
  </si>
  <si>
    <t>DSI.03.11</t>
  </si>
  <si>
    <t>A*</t>
  </si>
  <si>
    <t>Comunicare educaţională</t>
  </si>
  <si>
    <t>Metodologia cercetării educaţionale</t>
  </si>
  <si>
    <t>Educaţie interculturală</t>
  </si>
  <si>
    <t>Consiliere şi orientare</t>
  </si>
  <si>
    <t>Proiectarea şi managementul programelor educaţionale</t>
  </si>
  <si>
    <t>Practică pedagogică  (în învăţământul liceal, postliceal şi universitar)</t>
  </si>
  <si>
    <t>TOTAL ORE PROGRAM</t>
  </si>
  <si>
    <t>I*</t>
  </si>
  <si>
    <t>ORE FACULTATIVE</t>
  </si>
  <si>
    <t>2E+1C</t>
  </si>
  <si>
    <t>DAP.03.02</t>
  </si>
  <si>
    <t>DSI.03.010</t>
  </si>
  <si>
    <t>DSI.03.12</t>
  </si>
  <si>
    <t>DSI.03.03</t>
  </si>
  <si>
    <t>DAP.04.06</t>
  </si>
  <si>
    <t>DSI.04.07</t>
  </si>
  <si>
    <t>1E+4C</t>
  </si>
  <si>
    <t>NOTĂ:     I* - Numărul total de ore necesar pregătirii individuale si evaluarii cunostintelor studentului (calculate pentru un semestru întreg)</t>
  </si>
  <si>
    <t xml:space="preserve"> Număr ore practică</t>
  </si>
  <si>
    <t>Discipline opționale</t>
  </si>
  <si>
    <t>Discipline impuse</t>
  </si>
  <si>
    <t>Total ore impuse pe săptămână</t>
  </si>
  <si>
    <t>Total impuse și opționale</t>
  </si>
  <si>
    <t>Extragerea datelor din informație nestructurată</t>
  </si>
  <si>
    <t>Interacțiunea naturală om-calculator</t>
  </si>
  <si>
    <t>DAP.01.02</t>
  </si>
  <si>
    <t>DSI.02.12</t>
  </si>
  <si>
    <t>2E+2C</t>
  </si>
  <si>
    <t>Invățare automată (Machine Learning)</t>
  </si>
  <si>
    <t>Programul de studiu: Digitalizare şi Data Science</t>
  </si>
  <si>
    <t>1C</t>
  </si>
  <si>
    <t>4E</t>
  </si>
  <si>
    <t>3E, 1C</t>
  </si>
  <si>
    <t>4E,1C</t>
  </si>
  <si>
    <t>4E+1C</t>
  </si>
  <si>
    <t>C1. Dezvoltarea şi consolidarea abilităţilor de documentare şi autoperfecţionare;</t>
  </si>
  <si>
    <t>C2. Rezolvarea inovativă de probleme pe bază de cooperare interdisciplinară şi lucru în echipă;</t>
  </si>
  <si>
    <t>Programul de studiu: Digitalizare și Data Science</t>
  </si>
  <si>
    <t>Valabil începând cu anul universitar:  2022 - 2023, anul I de studiu</t>
  </si>
  <si>
    <t>Valabil începând cu anul universitar:  2022-2023, anul I de studiu</t>
  </si>
  <si>
    <t>Programare Blockchain</t>
  </si>
  <si>
    <t xml:space="preserve">Guvernare electronică </t>
  </si>
  <si>
    <t>3E, 2C</t>
  </si>
  <si>
    <t>5E</t>
  </si>
  <si>
    <t>Domeniul: Cibernetică, Statistică și Informatică economică - masterat</t>
  </si>
  <si>
    <t>Programul de studiu: Digitalizare şi data science</t>
  </si>
  <si>
    <t>Domeniul: Cibernetică, statistică și informatică economică  -  masterat</t>
  </si>
  <si>
    <t>Introducere în digitalizare</t>
  </si>
  <si>
    <t xml:space="preserve">Introducere în data science cu Python </t>
  </si>
  <si>
    <t xml:space="preserve">Securitatea comerţului electronic şi a plăţilor electronice </t>
  </si>
  <si>
    <t xml:space="preserve">Aplicații ale data science cu Python </t>
  </si>
  <si>
    <t xml:space="preserve">Sisteme avansate de baze de date </t>
  </si>
  <si>
    <t>Metode şi tehnici statistice. Software Statistic</t>
  </si>
  <si>
    <t xml:space="preserve">Instrumente software pentru grafică şi vizualizarea datelor </t>
  </si>
  <si>
    <t xml:space="preserve">Marketing digital </t>
  </si>
  <si>
    <t xml:space="preserve">Atacuri cibernetice şi protecţie cibernetică </t>
  </si>
  <si>
    <t xml:space="preserve">Metode şi tehnici de eşantionare cu aplicaţii în ştiinţe sociale şi inginereşti   </t>
  </si>
  <si>
    <t>Cod disciplină USV.FEAA.DDS</t>
  </si>
  <si>
    <t>DSI.02.05</t>
  </si>
  <si>
    <t>DAP.02.06</t>
  </si>
  <si>
    <t>DSI.01.09</t>
  </si>
  <si>
    <t>DSI.01.10</t>
  </si>
  <si>
    <t xml:space="preserve">Competenţe antreprenoriale </t>
  </si>
  <si>
    <t>DSI.02.13</t>
  </si>
  <si>
    <t xml:space="preserve">Management si rezolvarea problemelor </t>
  </si>
  <si>
    <t>DSI.02.14</t>
  </si>
  <si>
    <t>DAP.01.13</t>
  </si>
  <si>
    <t>lect. univ. dr. Paul PAȘCU</t>
  </si>
  <si>
    <t>prof.univ.dr. ing. Valentin POPA                      prof. univ. dr. Carmen NĂSTASE                                                    conf. univ. dr. Angela ALBU</t>
  </si>
  <si>
    <t>Domeniul: Cibernetică, statistică și informatică economică - masterat</t>
  </si>
  <si>
    <t xml:space="preserve">Tranformarea digitală a afacerilor </t>
  </si>
  <si>
    <t xml:space="preserve">Inteligență artificială și realitate augmentală </t>
  </si>
  <si>
    <t xml:space="preserve">Managementul proiectelor digitale </t>
  </si>
  <si>
    <t xml:space="preserve">Metodologia cercetării în data science </t>
  </si>
  <si>
    <t xml:space="preserve">Protecţia datelor personale şi legilaţie în domeniul digitalizării </t>
  </si>
  <si>
    <t xml:space="preserve">Metode digitale calitative şi cantitative folosite în digitalizarea datelor </t>
  </si>
  <si>
    <t>DSI.04.05</t>
  </si>
  <si>
    <t>DSI.04.06</t>
  </si>
  <si>
    <t>Programul de studii de masterat Digitalizare și Data Science își propune să pregătească absolvenți capabili să abordeze sistematic și riguros problemele legate de volumele mari de date si informaţii generate în toate domeniile de activitate: date de afaceri, date biomedicale, date educaționale, date științifice, date de inginerie și date personale utilizate în administraţiile publice locale sau centrale; transformarea interacțiunilor, comunicațiilor, relațiilor, funcțiilor de business și a modelelor de afaceri în (mai multe) procese digitale, utilizarea tehnologiilor digitale pentru a schimba un model de afacere și pentru a oferi noi venituri și oportunități de producere a valorii prin procesul de trecere la o afacere digitală.</t>
  </si>
  <si>
    <t>C3. Aplicarea conceptelor, teoriilor şi metodelor de investigare fundamentale din domeniul digitalizării și cel al data science pentru pentru implementarea proiectelor si demersuri profesionale specifice in alte domenii;</t>
  </si>
  <si>
    <t>Modulul DSPP</t>
  </si>
  <si>
    <t>DSI.01.01</t>
  </si>
  <si>
    <t>Psihopedagogia adolescenţilor, tinerilor şi adulților</t>
  </si>
  <si>
    <t>DSI.01.02</t>
  </si>
  <si>
    <t>Educaţie integrată</t>
  </si>
  <si>
    <t>DSI.01.04</t>
  </si>
  <si>
    <t>DSI.01.05</t>
  </si>
  <si>
    <t>DSI.02.06</t>
  </si>
  <si>
    <t>Didactica domeniului şi dezvoltări în didactica specialităţii (învăţământ liceal, postliceal, universitar)</t>
  </si>
  <si>
    <t>DSI.02.07</t>
  </si>
  <si>
    <t>3E</t>
  </si>
  <si>
    <t xml:space="preserve">      A* - Activităţi neasistate; DSI - Discipline de sinteză; DAP - Discipline de aprofundare; </t>
  </si>
  <si>
    <t>Cod disciplină USV.DSPP. Nivel II</t>
  </si>
  <si>
    <t xml:space="preserve">Data warehouse și data mining </t>
  </si>
  <si>
    <t>3E,2C</t>
  </si>
  <si>
    <t>Modul DSPP</t>
  </si>
  <si>
    <t>Cod discplină USV.DSPP Nivel II</t>
  </si>
  <si>
    <t>Sociologia educației</t>
  </si>
  <si>
    <t>DSI.03.02</t>
  </si>
  <si>
    <t>Managementul organizației școlare</t>
  </si>
  <si>
    <t>Politici educaționale</t>
  </si>
  <si>
    <t>DSI.03.04</t>
  </si>
  <si>
    <t>E-educație</t>
  </si>
  <si>
    <t>DSI.03.05</t>
  </si>
  <si>
    <t>DSI.03.06</t>
  </si>
  <si>
    <t xml:space="preserve"> Rector,                                                                                  Decan,                                                                                      Director departament,</t>
  </si>
  <si>
    <t>lect. univ. dr.Paul PAȘCU</t>
  </si>
  <si>
    <t xml:space="preserve">       A* - Activităţi neasistate; DSI - Discipline de sinteză; DAP - Discipline de aprofundare; </t>
  </si>
  <si>
    <t>Facultatea de Economie, Administrație și Afaceri</t>
  </si>
  <si>
    <r>
      <t xml:space="preserve">Domeniul: </t>
    </r>
    <r>
      <rPr>
        <b/>
        <sz val="8"/>
        <rFont val="Arial CE"/>
        <family val="0"/>
      </rPr>
      <t>Cibernetică, Statistică și Informatică Economică</t>
    </r>
    <r>
      <rPr>
        <b/>
        <sz val="8"/>
        <rFont val="Arial CE"/>
        <family val="2"/>
      </rPr>
      <t xml:space="preserve"> - masterat</t>
    </r>
  </si>
  <si>
    <t>Programul de studiu: Digitalizare și data science</t>
  </si>
  <si>
    <t>Practica de specialitate (4 ore/zi x 4 zile/săptămână x 12 săptămâni = 192 ore)</t>
  </si>
  <si>
    <t>Elaborarea lucrarii de disertatie (4 ore/zi x 5 zile/saptamana x 2 saptamani = 40 ore)</t>
  </si>
  <si>
    <t>prof.univ.dr. ing. Valentin POPA                      prof. univ. dr. Carmen NĂSTASE                                                  conf. univ. dr. Angela ALBU</t>
  </si>
  <si>
    <t xml:space="preserve">              Rector,                                                                           Decan,                                                                               Director departament,</t>
  </si>
  <si>
    <r>
      <t xml:space="preserve">                                                       </t>
    </r>
    <r>
      <rPr>
        <b/>
        <sz val="8"/>
        <rFont val="Times New Roman"/>
        <family val="1"/>
      </rPr>
      <t>TOTAL</t>
    </r>
  </si>
  <si>
    <t>Domeniul: Cibernetică, Statistică și Informatică Economică - masterat</t>
  </si>
  <si>
    <t>prof.univ.dr. ing. Valentin POPA                      prof. univ. dr. Carmen NĂSTASE                                              conf. univ. dr. Angela ALBU</t>
  </si>
  <si>
    <t xml:space="preserve">                 Rector,                                                                     Decan,                                                                          Director departament,</t>
  </si>
  <si>
    <t>Valabil începând cu anul universitar: 2022-2023 , anul I de studiu</t>
  </si>
  <si>
    <t>-</t>
  </si>
  <si>
    <t>Obligatorii</t>
  </si>
  <si>
    <t>Optionale</t>
  </si>
  <si>
    <t>Aplicații</t>
  </si>
  <si>
    <t>Total ore</t>
  </si>
  <si>
    <t>DAP</t>
  </si>
  <si>
    <t>DSI</t>
  </si>
  <si>
    <t>Facultative</t>
  </si>
  <si>
    <t>TOTAL Ore</t>
  </si>
  <si>
    <t>Competențe profesionale specifice</t>
  </si>
  <si>
    <r>
      <t xml:space="preserve">Universitatea ,,Ştefan cel Mare" </t>
    </r>
    <r>
      <rPr>
        <b/>
        <sz val="8"/>
        <color indexed="10"/>
        <rFont val="Arial"/>
        <family val="2"/>
      </rPr>
      <t>din</t>
    </r>
    <r>
      <rPr>
        <b/>
        <sz val="8"/>
        <rFont val="Arial"/>
        <family val="2"/>
      </rPr>
      <t xml:space="preserve"> Suceava</t>
    </r>
  </si>
  <si>
    <t>CS1. Aplicarea creativă a cunoştinţelor şi metodelor specifice domeniului digitalizării și data science.</t>
  </si>
  <si>
    <t>CS2. Operarea cu concepte şi tehnici avansate din domeniul digitalizării și data science.</t>
  </si>
  <si>
    <t>CS3. Dezvoltarea abilităților necesare rezolvării problemelor complexe folosind instrumente (modele, tehnologii etc.) specifice data science.</t>
  </si>
  <si>
    <t>CS4. Dezvoltarea de abilități în utilizarea de instrumentar software specific (statistic, econometric, big data etc) și de realizare a instrumentelor proprii folosind limbaje de programare și biblioteci data science.</t>
  </si>
  <si>
    <t>Competențe transversale</t>
  </si>
  <si>
    <t>CT1. Executarea unor sarcini profesionale complexe, în condiţii de autonomie şi de independenţă profesională, într-un mediu dinamic și multidisciplinar.</t>
  </si>
  <si>
    <t>CT2. Asumarea de roluri / funcţii de conducere a activităţii grupurilor profesionale sau a unor instituţii.</t>
  </si>
  <si>
    <t>CT3. Autocontrolul procesului de învăţare, diagnoza nevoilor de formare, analiza reflexivă a propriei activităţi profesionale.</t>
  </si>
  <si>
    <r>
      <t>Universitatea ,,Ştefan cel Mare"</t>
    </r>
    <r>
      <rPr>
        <b/>
        <sz val="8"/>
        <color indexed="10"/>
        <rFont val="Arial"/>
        <family val="2"/>
      </rPr>
      <t xml:space="preserve"> din </t>
    </r>
    <r>
      <rPr>
        <b/>
        <sz val="8"/>
        <rFont val="Arial"/>
        <family val="2"/>
      </rPr>
      <t>Suceava</t>
    </r>
  </si>
  <si>
    <r>
      <t>Facultatea</t>
    </r>
    <r>
      <rPr>
        <b/>
        <sz val="8"/>
        <color indexed="10"/>
        <rFont val="Arial"/>
        <family val="2"/>
      </rPr>
      <t xml:space="preserve"> de</t>
    </r>
    <r>
      <rPr>
        <b/>
        <sz val="8"/>
        <rFont val="Arial"/>
        <family val="2"/>
      </rPr>
      <t xml:space="preserve"> Economie, Administraţie şi Afaceri</t>
    </r>
  </si>
  <si>
    <t>Universitatea ,,Ştefan cel Mare" din Suceava</t>
  </si>
  <si>
    <t>Facultatea de Economie, Administraţie şi Afaceri</t>
  </si>
  <si>
    <t>Analiza datelor digitale. Big data</t>
  </si>
  <si>
    <t xml:space="preserve">                   Rector,                                                                   Decan,                                                                                 Director departament,</t>
  </si>
  <si>
    <t>Strategii şi politici de investiţii în contextul digitalizării</t>
  </si>
  <si>
    <t>Activităţi directe 
Număr ore aplicații / Număr ore curs</t>
  </si>
  <si>
    <t>CS5. Cercetare științifică în domeniu.</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</si>
</sst>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_-* #,##0_-;\-* #,##0_-;_-* &quot;-&quot;_-;_-@_-"/>
    <numFmt numFmtId="173" formatCode="_-* #,##0.00_-;\-* #,##0.00_-;_-* &quot;-&quot;??_-;_-@_-"/>
    <numFmt numFmtId="174" formatCode="0.0"/>
    <numFmt numFmtId="175" formatCode="0.00000000"/>
    <numFmt numFmtId="176" formatCode="0.000000000"/>
    <numFmt numFmtId="177" formatCode="0.0000000000"/>
    <numFmt numFmtId="178" formatCode="0.0000000"/>
    <numFmt numFmtId="179" formatCode="0.000000"/>
    <numFmt numFmtId="180" formatCode="0.00000"/>
    <numFmt numFmtId="181" formatCode="0.0000"/>
    <numFmt numFmtId="182" formatCode="0.000"/>
    <numFmt numFmtId="183" formatCode="&quot;Yes&quot;;&quot;Yes&quot;;&quot;No&quot;"/>
    <numFmt numFmtId="184" formatCode="&quot;True&quot;;&quot;True&quot;;&quot;False&quot;"/>
    <numFmt numFmtId="185" formatCode="&quot;On&quot;;&quot;On&quot;;&quot;Off&quot;"/>
    <numFmt numFmtId="186" formatCode="[$€-2]\ #,##0.00_);[Red]\([$€-2]\ #,##0.00\)"/>
    <numFmt numFmtId="187" formatCode="[$-409]dddd\,\ mmmm\ dd\,\ yyyy"/>
    <numFmt numFmtId="188" formatCode="[$-418]d\ mmmm\ yyyy"/>
    <numFmt numFmtId="189" formatCode="&quot;Da&quot;;&quot;Da&quot;;&quot;Nu&quot;"/>
    <numFmt numFmtId="190" formatCode="&quot;Adevărat&quot;;&quot;Adevărat&quot;;&quot;Fals&quot;"/>
    <numFmt numFmtId="191" formatCode="&quot;Activat&quot;;&quot;Activat&quot;;&quot;Dezactivat&quot;"/>
    <numFmt numFmtId="192" formatCode="[$¥€-2]\ #,##0.00_);[Red]\([$¥€-2]\ #,##0.00\)"/>
    <numFmt numFmtId="193" formatCode="[$-409]dddd\,\ mmmm\ d\,\ yyyy"/>
    <numFmt numFmtId="194" formatCode="[$-409]h:mm:ss\ AM/PM"/>
  </numFmts>
  <fonts count="75">
    <font>
      <sz val="10"/>
      <name val="Arial"/>
      <family val="0"/>
    </font>
    <font>
      <sz val="11"/>
      <color indexed="8"/>
      <name val="Calibri"/>
      <family val="2"/>
    </font>
    <font>
      <sz val="8"/>
      <name val="Arial"/>
      <family val="2"/>
    </font>
    <font>
      <b/>
      <sz val="14"/>
      <name val="Arial"/>
      <family val="2"/>
    </font>
    <font>
      <b/>
      <sz val="10"/>
      <name val="Arial"/>
      <family val="2"/>
    </font>
    <font>
      <b/>
      <sz val="8"/>
      <name val="Arial"/>
      <family val="2"/>
    </font>
    <font>
      <sz val="10"/>
      <name val="Arial CE"/>
      <family val="2"/>
    </font>
    <font>
      <sz val="8"/>
      <name val="Arial CE"/>
      <family val="2"/>
    </font>
    <font>
      <b/>
      <sz val="12"/>
      <name val="Arial"/>
      <family val="2"/>
    </font>
    <font>
      <b/>
      <sz val="9"/>
      <name val="Arial"/>
      <family val="2"/>
    </font>
    <font>
      <b/>
      <sz val="10"/>
      <name val="Arial CE"/>
      <family val="2"/>
    </font>
    <font>
      <b/>
      <sz val="9"/>
      <name val="Arial CE"/>
      <family val="2"/>
    </font>
    <font>
      <b/>
      <sz val="12"/>
      <name val="Arial CE"/>
      <family val="2"/>
    </font>
    <font>
      <b/>
      <sz val="8"/>
      <name val="Arial CE"/>
      <family val="2"/>
    </font>
    <font>
      <b/>
      <sz val="14"/>
      <name val="Arial CE"/>
      <family val="0"/>
    </font>
    <font>
      <b/>
      <sz val="8"/>
      <color indexed="10"/>
      <name val="Arial"/>
      <family val="2"/>
    </font>
    <font>
      <sz val="10"/>
      <color indexed="8"/>
      <name val="Arial"/>
      <family val="2"/>
    </font>
    <font>
      <sz val="8"/>
      <name val="Times New Roman"/>
      <family val="1"/>
    </font>
    <font>
      <b/>
      <sz val="13"/>
      <name val="Wingdings"/>
      <family val="0"/>
    </font>
    <font>
      <sz val="9"/>
      <name val="Arial"/>
      <family val="2"/>
    </font>
    <font>
      <b/>
      <sz val="8"/>
      <name val="Times New Roman"/>
      <family val="1"/>
    </font>
    <fon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b/>
      <sz val="10"/>
      <color indexed="8"/>
      <name val="Arial"/>
      <family val="2"/>
    </font>
    <font>
      <sz val="8"/>
      <color indexed="10"/>
      <name val="Arial"/>
      <family val="2"/>
    </font>
    <font>
      <sz val="7"/>
      <color indexed="8"/>
      <name val="Arial"/>
      <family val="2"/>
    </font>
    <font>
      <b/>
      <sz val="9"/>
      <color indexed="10"/>
      <name val="Arial CE"/>
      <family val="2"/>
    </font>
    <font>
      <b/>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sz val="10"/>
      <color theme="1"/>
      <name val="Arial"/>
      <family val="2"/>
    </font>
    <font>
      <b/>
      <sz val="8"/>
      <color theme="1"/>
      <name val="Arial"/>
      <family val="2"/>
    </font>
    <font>
      <b/>
      <sz val="10"/>
      <color theme="1"/>
      <name val="Arial"/>
      <family val="2"/>
    </font>
    <font>
      <sz val="8"/>
      <color rgb="FFFF0000"/>
      <name val="Arial"/>
      <family val="2"/>
    </font>
    <font>
      <sz val="7"/>
      <color theme="1"/>
      <name val="Arial"/>
      <family val="2"/>
    </font>
    <font>
      <b/>
      <sz val="9"/>
      <color rgb="FFFF0000"/>
      <name val="Arial CE"/>
      <family val="2"/>
    </font>
    <font>
      <b/>
      <sz val="8"/>
      <color rgb="FFFF0000"/>
      <name val="Arial"/>
      <family val="2"/>
    </font>
    <font>
      <b/>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bottom/>
    </border>
    <border>
      <left/>
      <right style="medium"/>
      <top/>
      <bottom/>
    </border>
    <border>
      <left style="medium"/>
      <right style="thin"/>
      <top style="thin"/>
      <bottom/>
    </border>
    <border>
      <left style="thin"/>
      <right style="thin"/>
      <top style="thin"/>
      <bottom/>
    </border>
    <border>
      <left style="medium"/>
      <right style="medium"/>
      <top style="medium"/>
      <bottom style="thin"/>
    </border>
    <border>
      <left/>
      <right style="thin"/>
      <top style="medium"/>
      <bottom style="thin"/>
    </border>
    <border>
      <left style="thin"/>
      <right style="medium"/>
      <top style="medium"/>
      <bottom style="thin"/>
    </border>
    <border>
      <left style="thin"/>
      <right style="thin"/>
      <top style="medium"/>
      <bottom style="thin"/>
    </border>
    <border>
      <left style="medium"/>
      <right style="medium"/>
      <top style="thin"/>
      <bottom style="medium"/>
    </border>
    <border>
      <left/>
      <right style="thin"/>
      <top style="thin"/>
      <bottom style="medium"/>
    </border>
    <border>
      <left style="thin"/>
      <right style="medium"/>
      <top style="thin"/>
      <bottom style="medium"/>
    </border>
    <border>
      <left style="thin"/>
      <right style="thin"/>
      <top style="thin"/>
      <bottom style="medium"/>
    </border>
    <border>
      <left/>
      <right style="thin"/>
      <top style="medium"/>
      <bottom style="medium"/>
    </border>
    <border>
      <left style="thin"/>
      <right>
        <color indexed="63"/>
      </right>
      <top style="medium"/>
      <bottom style="medium"/>
    </border>
    <border>
      <left style="medium"/>
      <right style="medium"/>
      <top style="medium"/>
      <bottom style="medium"/>
    </border>
    <border>
      <left/>
      <right/>
      <top style="medium"/>
      <bottom style="medium"/>
    </border>
    <border>
      <left/>
      <right style="medium"/>
      <top style="medium"/>
      <bottom style="medium"/>
    </border>
    <border>
      <left style="medium"/>
      <right style="medium"/>
      <top style="thin"/>
      <bottom style="thin"/>
    </border>
    <border>
      <left style="thin"/>
      <right style="thin"/>
      <top/>
      <bottom style="thin"/>
    </border>
    <border>
      <left style="medium"/>
      <right style="thin"/>
      <top style="thin"/>
      <bottom style="medium"/>
    </border>
    <border>
      <left style="medium"/>
      <right style="medium"/>
      <top/>
      <bottom/>
    </border>
    <border>
      <left style="medium"/>
      <right/>
      <top style="medium"/>
      <bottom style="thin"/>
    </border>
    <border>
      <left style="medium"/>
      <right style="thin"/>
      <top style="medium"/>
      <bottom style="thin"/>
    </border>
    <border>
      <left style="thin"/>
      <right style="thin"/>
      <top style="thin"/>
      <bottom style="thin"/>
    </border>
    <border>
      <left style="medium"/>
      <right/>
      <top style="thin"/>
      <bottom style="thin"/>
    </border>
    <border>
      <left style="thin"/>
      <right style="medium"/>
      <top style="thin"/>
      <bottom style="thin"/>
    </border>
    <border>
      <left style="medium"/>
      <right style="thin"/>
      <top style="thin"/>
      <bottom style="thin"/>
    </border>
    <border>
      <left/>
      <right style="thin"/>
      <top style="thin"/>
      <bottom style="thin"/>
    </border>
    <border>
      <left style="medium"/>
      <right style="thin"/>
      <top/>
      <bottom style="thin"/>
    </border>
    <border>
      <left style="thin"/>
      <right style="medium"/>
      <top/>
      <bottom style="thin"/>
    </border>
    <border>
      <left style="medium"/>
      <right/>
      <top/>
      <bottom style="thin"/>
    </border>
    <border>
      <left/>
      <right style="thin"/>
      <top/>
      <bottom style="thin"/>
    </border>
    <border>
      <left style="thin"/>
      <right>
        <color indexed="63"/>
      </right>
      <top>
        <color indexed="63"/>
      </top>
      <bottom>
        <color indexed="63"/>
      </bottom>
    </border>
    <border>
      <left style="thin"/>
      <right/>
      <top style="medium"/>
      <bottom style="thin"/>
    </border>
    <border>
      <left/>
      <right/>
      <top/>
      <bottom style="medium"/>
    </border>
    <border>
      <left style="medium"/>
      <right style="medium"/>
      <top/>
      <bottom style="thin"/>
    </border>
    <border>
      <left style="medium"/>
      <right/>
      <top style="medium"/>
      <bottom/>
    </border>
    <border>
      <left style="thin"/>
      <right/>
      <top/>
      <bottom style="thin"/>
    </border>
    <border>
      <left style="thin"/>
      <right style="thin"/>
      <top style="medium"/>
      <bottom>
        <color indexed="63"/>
      </bottom>
    </border>
    <border>
      <left>
        <color indexed="63"/>
      </left>
      <right>
        <color indexed="63"/>
      </right>
      <top>
        <color indexed="63"/>
      </top>
      <bottom style="thin"/>
    </border>
    <border>
      <left style="medium"/>
      <right style="thin"/>
      <top style="medium"/>
      <bottom>
        <color indexed="63"/>
      </bottom>
    </border>
    <border>
      <left style="thin"/>
      <right style="medium"/>
      <top style="medium"/>
      <bottom>
        <color indexed="63"/>
      </bottom>
    </border>
    <border>
      <left style="medium"/>
      <right style="medium"/>
      <top style="medium"/>
      <bottom/>
    </border>
    <border>
      <left/>
      <right/>
      <top style="medium"/>
      <bottom style="thin"/>
    </border>
    <border>
      <left style="thin"/>
      <right style="thin"/>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right/>
      <top style="thin"/>
      <bottom style="medium"/>
    </border>
    <border>
      <left/>
      <right>
        <color indexed="63"/>
      </right>
      <top style="thin"/>
      <bottom style="thin"/>
    </border>
    <border>
      <left style="medium"/>
      <right style="medium"/>
      <top/>
      <bottom style="medium"/>
    </border>
    <border>
      <left style="medium"/>
      <right>
        <color indexed="63"/>
      </right>
      <top style="thin"/>
      <bottom style="medium"/>
    </border>
    <border>
      <left style="thin"/>
      <right style="thin"/>
      <top/>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right style="medium"/>
      <top style="medium"/>
      <bottom style="thin"/>
    </border>
    <border>
      <left>
        <color indexed="63"/>
      </left>
      <right style="medium"/>
      <top style="thin"/>
      <bottom>
        <color indexed="63"/>
      </bottom>
    </border>
    <border>
      <left>
        <color indexed="63"/>
      </left>
      <right>
        <color indexed="63"/>
      </right>
      <top style="thin"/>
      <bottom>
        <color indexed="63"/>
      </bottom>
    </border>
    <border>
      <left style="thin"/>
      <right style="medium"/>
      <top style="thin"/>
      <bottom>
        <color indexed="63"/>
      </bottom>
    </border>
    <border>
      <left style="thin"/>
      <right style="medium"/>
      <top/>
      <bottom style="medium"/>
    </border>
    <border>
      <left/>
      <right style="medium"/>
      <top/>
      <bottom style="medium"/>
    </border>
    <border>
      <left style="medium"/>
      <right style="medium"/>
      <top style="thin"/>
      <bottom>
        <color indexed="63"/>
      </bottom>
    </border>
    <border>
      <left/>
      <right style="thin"/>
      <top/>
      <bottom style="medium"/>
    </border>
    <border>
      <left style="medium"/>
      <right/>
      <top style="medium"/>
      <bottom style="medium"/>
    </border>
    <border>
      <left/>
      <right/>
      <top style="medium"/>
      <bottom/>
    </border>
    <border>
      <left/>
      <right style="medium"/>
      <top style="medium"/>
      <bottom/>
    </border>
    <border>
      <left style="medium"/>
      <right>
        <color indexed="63"/>
      </right>
      <top style="thin"/>
      <bottom>
        <color indexed="63"/>
      </bottom>
    </border>
    <border>
      <left>
        <color indexed="63"/>
      </left>
      <right style="medium"/>
      <top style="thin"/>
      <bottom style="medium"/>
    </border>
    <border>
      <left/>
      <right style="medium"/>
      <top/>
      <bottom style="thin"/>
    </border>
    <border>
      <left>
        <color indexed="63"/>
      </left>
      <right style="thin"/>
      <top style="thin"/>
      <bottom>
        <color indexed="63"/>
      </bottom>
    </border>
    <border>
      <left style="thin"/>
      <right>
        <color indexed="63"/>
      </right>
      <top style="thin"/>
      <bottom>
        <color indexed="63"/>
      </bottom>
    </border>
    <border>
      <left style="medium"/>
      <right/>
      <top/>
      <bottom style="medium"/>
    </border>
    <border>
      <left style="medium"/>
      <right/>
      <top/>
      <bottom/>
    </border>
    <border>
      <left style="medium"/>
      <right style="thin"/>
      <top/>
      <bottom style="medium"/>
    </border>
    <border>
      <left style="thin"/>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791">
    <xf numFmtId="0" fontId="0" fillId="0" borderId="0" xfId="0" applyAlignment="1">
      <alignment/>
    </xf>
    <xf numFmtId="0" fontId="6" fillId="0" borderId="0" xfId="0" applyFont="1" applyAlignment="1">
      <alignment/>
    </xf>
    <xf numFmtId="0" fontId="0" fillId="0" borderId="0" xfId="0" applyBorder="1" applyAlignment="1">
      <alignment/>
    </xf>
    <xf numFmtId="0" fontId="0" fillId="0" borderId="0" xfId="0" applyFont="1" applyAlignment="1">
      <alignment/>
    </xf>
    <xf numFmtId="0" fontId="0" fillId="0" borderId="0" xfId="0" applyAlignment="1">
      <alignment horizontal="left"/>
    </xf>
    <xf numFmtId="0" fontId="0" fillId="0" borderId="0" xfId="0" applyBorder="1" applyAlignment="1">
      <alignment horizontal="center"/>
    </xf>
    <xf numFmtId="0" fontId="5" fillId="0" borderId="0" xfId="0" applyFont="1" applyAlignment="1">
      <alignment/>
    </xf>
    <xf numFmtId="0" fontId="5" fillId="0" borderId="0" xfId="0" applyFont="1" applyAlignment="1">
      <alignment/>
    </xf>
    <xf numFmtId="0" fontId="10" fillId="0" borderId="0" xfId="0" applyFont="1" applyAlignment="1">
      <alignment/>
    </xf>
    <xf numFmtId="0" fontId="13" fillId="0" borderId="0" xfId="0" applyFont="1" applyAlignment="1">
      <alignment/>
    </xf>
    <xf numFmtId="0" fontId="3" fillId="0" borderId="0" xfId="0" applyFont="1" applyAlignment="1">
      <alignment horizontal="center"/>
    </xf>
    <xf numFmtId="0" fontId="13" fillId="0" borderId="0" xfId="0" applyFont="1" applyAlignment="1">
      <alignment horizontal="left"/>
    </xf>
    <xf numFmtId="0" fontId="5" fillId="0" borderId="0" xfId="0" applyFont="1" applyAlignment="1">
      <alignment horizontal="left"/>
    </xf>
    <xf numFmtId="0" fontId="2" fillId="0" borderId="0" xfId="0" applyFont="1" applyAlignment="1">
      <alignment horizontal="left"/>
    </xf>
    <xf numFmtId="0" fontId="6" fillId="0" borderId="0" xfId="0" applyFont="1" applyBorder="1" applyAlignment="1">
      <alignment horizontal="left"/>
    </xf>
    <xf numFmtId="0" fontId="6" fillId="0" borderId="0" xfId="0" applyFont="1" applyBorder="1" applyAlignment="1">
      <alignment/>
    </xf>
    <xf numFmtId="0" fontId="0" fillId="0" borderId="0" xfId="0" applyBorder="1" applyAlignment="1">
      <alignment horizontal="left"/>
    </xf>
    <xf numFmtId="0" fontId="5" fillId="0" borderId="0" xfId="0" applyFont="1" applyBorder="1" applyAlignment="1">
      <alignment horizontal="center"/>
    </xf>
    <xf numFmtId="0" fontId="5" fillId="0" borderId="0" xfId="0" applyFont="1" applyAlignment="1">
      <alignment horizontal="center"/>
    </xf>
    <xf numFmtId="0" fontId="0" fillId="0" borderId="0" xfId="0" applyAlignment="1">
      <alignment horizontal="center"/>
    </xf>
    <xf numFmtId="0" fontId="2" fillId="0" borderId="0" xfId="0" applyFont="1" applyAlignment="1">
      <alignment horizontal="center"/>
    </xf>
    <xf numFmtId="0" fontId="4" fillId="0" borderId="0" xfId="0" applyFont="1" applyAlignment="1">
      <alignment/>
    </xf>
    <xf numFmtId="0" fontId="2" fillId="0" borderId="0" xfId="0" applyFont="1" applyAlignment="1">
      <alignment horizontal="center"/>
    </xf>
    <xf numFmtId="0" fontId="2" fillId="0" borderId="0" xfId="0" applyFont="1" applyAlignment="1">
      <alignment/>
    </xf>
    <xf numFmtId="0" fontId="4" fillId="0" borderId="0" xfId="0" applyFont="1" applyFill="1" applyAlignment="1">
      <alignment horizontal="center"/>
    </xf>
    <xf numFmtId="0" fontId="0" fillId="0" borderId="0" xfId="0" applyFill="1" applyAlignment="1">
      <alignment/>
    </xf>
    <xf numFmtId="0" fontId="0" fillId="0" borderId="0" xfId="58">
      <alignment/>
      <protection/>
    </xf>
    <xf numFmtId="0" fontId="2" fillId="0" borderId="0" xfId="58" applyFont="1" applyAlignment="1">
      <alignment horizontal="center"/>
      <protection/>
    </xf>
    <xf numFmtId="0" fontId="5" fillId="0" borderId="0" xfId="58" applyFont="1" applyAlignment="1">
      <alignment horizontal="center"/>
      <protection/>
    </xf>
    <xf numFmtId="0" fontId="4" fillId="0" borderId="0" xfId="58" applyFont="1" applyAlignment="1">
      <alignment/>
      <protection/>
    </xf>
    <xf numFmtId="0" fontId="13" fillId="0" borderId="0" xfId="58" applyFont="1" applyAlignment="1">
      <alignment horizontal="left"/>
      <protection/>
    </xf>
    <xf numFmtId="0" fontId="5" fillId="0" borderId="0" xfId="58" applyFont="1">
      <alignment/>
      <protection/>
    </xf>
    <xf numFmtId="0" fontId="5" fillId="0" borderId="0" xfId="58" applyFont="1" applyAlignment="1">
      <alignment horizontal="left"/>
      <protection/>
    </xf>
    <xf numFmtId="0" fontId="6" fillId="0" borderId="0" xfId="58" applyFont="1">
      <alignment/>
      <protection/>
    </xf>
    <xf numFmtId="0" fontId="10" fillId="0" borderId="0" xfId="58" applyFont="1" applyAlignment="1">
      <alignment horizontal="center"/>
      <protection/>
    </xf>
    <xf numFmtId="0" fontId="15" fillId="0" borderId="0" xfId="58" applyFont="1" applyAlignment="1">
      <alignment horizontal="center"/>
      <protection/>
    </xf>
    <xf numFmtId="0" fontId="8" fillId="0" borderId="0" xfId="58" applyFont="1" applyAlignment="1">
      <alignment horizontal="center"/>
      <protection/>
    </xf>
    <xf numFmtId="0" fontId="0" fillId="0" borderId="0" xfId="58" applyAlignment="1">
      <alignment vertical="top"/>
      <protection/>
    </xf>
    <xf numFmtId="0" fontId="2" fillId="0" borderId="0" xfId="58" applyFont="1" applyBorder="1" applyAlignment="1">
      <alignment horizontal="center"/>
      <protection/>
    </xf>
    <xf numFmtId="0" fontId="17" fillId="0" borderId="0" xfId="58" applyFont="1" applyBorder="1" applyAlignment="1">
      <alignment vertical="top" wrapText="1"/>
      <protection/>
    </xf>
    <xf numFmtId="0" fontId="17" fillId="0" borderId="0" xfId="58" applyFont="1" applyBorder="1" applyAlignment="1">
      <alignment horizontal="center" vertical="top" wrapText="1"/>
      <protection/>
    </xf>
    <xf numFmtId="0" fontId="15" fillId="0" borderId="0" xfId="58" applyFont="1" applyAlignment="1">
      <alignment horizontal="center"/>
      <protection/>
    </xf>
    <xf numFmtId="0" fontId="18" fillId="0" borderId="0" xfId="58" applyFont="1" applyAlignment="1">
      <alignment horizontal="justify" vertical="top"/>
      <protection/>
    </xf>
    <xf numFmtId="0" fontId="16" fillId="0" borderId="0" xfId="58" applyFont="1">
      <alignment/>
      <protection/>
    </xf>
    <xf numFmtId="0" fontId="4" fillId="0" borderId="0" xfId="0" applyFont="1" applyAlignment="1">
      <alignment horizontal="left"/>
    </xf>
    <xf numFmtId="0" fontId="5" fillId="0" borderId="0" xfId="0" applyFont="1" applyAlignment="1">
      <alignment horizontal="left"/>
    </xf>
    <xf numFmtId="0" fontId="2" fillId="0" borderId="0" xfId="0" applyFont="1" applyAlignment="1">
      <alignment/>
    </xf>
    <xf numFmtId="0" fontId="12" fillId="0" borderId="0" xfId="0" applyFont="1" applyAlignment="1">
      <alignment horizontal="left"/>
    </xf>
    <xf numFmtId="0" fontId="7" fillId="0" borderId="0" xfId="0" applyFont="1" applyAlignment="1">
      <alignment vertical="center" wrapText="1"/>
    </xf>
    <xf numFmtId="0" fontId="10" fillId="0" borderId="0" xfId="0" applyFont="1" applyAlignment="1">
      <alignment horizontal="center"/>
    </xf>
    <xf numFmtId="0" fontId="9" fillId="0" borderId="0" xfId="0" applyFont="1" applyAlignment="1">
      <alignment/>
    </xf>
    <xf numFmtId="0" fontId="2" fillId="0" borderId="0" xfId="0" applyFont="1" applyFill="1" applyBorder="1" applyAlignment="1">
      <alignment vertical="center" wrapText="1"/>
    </xf>
    <xf numFmtId="0" fontId="2" fillId="0" borderId="0" xfId="0" applyFont="1" applyAlignment="1">
      <alignment vertical="center" wrapText="1"/>
    </xf>
    <xf numFmtId="0" fontId="5" fillId="0" borderId="0" xfId="0" applyFont="1" applyAlignment="1">
      <alignment/>
    </xf>
    <xf numFmtId="0" fontId="5" fillId="0" borderId="0" xfId="0" applyFont="1" applyAlignment="1">
      <alignment/>
    </xf>
    <xf numFmtId="0" fontId="5" fillId="0" borderId="0" xfId="0" applyFont="1" applyAlignment="1">
      <alignment/>
    </xf>
    <xf numFmtId="0" fontId="7" fillId="0" borderId="0" xfId="0" applyFont="1" applyBorder="1" applyAlignment="1">
      <alignment/>
    </xf>
    <xf numFmtId="0" fontId="2" fillId="0" borderId="0" xfId="0" applyFont="1" applyAlignment="1">
      <alignment/>
    </xf>
    <xf numFmtId="0" fontId="13" fillId="0" borderId="0" xfId="0" applyFont="1" applyBorder="1" applyAlignment="1">
      <alignment/>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5" fillId="0" borderId="0" xfId="0" applyFont="1" applyBorder="1" applyAlignment="1">
      <alignment horizontal="left"/>
    </xf>
    <xf numFmtId="0" fontId="2" fillId="0" borderId="22" xfId="0" applyFont="1" applyBorder="1" applyAlignment="1">
      <alignment horizontal="centerContinuous"/>
    </xf>
    <xf numFmtId="0" fontId="2" fillId="0" borderId="23" xfId="0" applyFont="1" applyBorder="1" applyAlignment="1">
      <alignment horizontal="centerContinuous"/>
    </xf>
    <xf numFmtId="0" fontId="2" fillId="0" borderId="24" xfId="0" applyFont="1" applyBorder="1" applyAlignment="1">
      <alignment horizontal="centerContinuous"/>
    </xf>
    <xf numFmtId="0" fontId="2" fillId="0" borderId="25" xfId="0" applyFont="1" applyBorder="1" applyAlignment="1">
      <alignment horizontal="centerContinuous"/>
    </xf>
    <xf numFmtId="0" fontId="2" fillId="0" borderId="26" xfId="0" applyFont="1" applyBorder="1" applyAlignment="1">
      <alignment horizontal="centerContinuous"/>
    </xf>
    <xf numFmtId="0" fontId="2" fillId="0" borderId="0" xfId="0" applyFont="1" applyBorder="1" applyAlignment="1">
      <alignment/>
    </xf>
    <xf numFmtId="0" fontId="2" fillId="0" borderId="0" xfId="0" applyFont="1" applyBorder="1" applyAlignment="1">
      <alignment/>
    </xf>
    <xf numFmtId="0" fontId="7" fillId="0" borderId="0" xfId="0" applyFont="1" applyBorder="1" applyAlignment="1">
      <alignment horizontal="center" vertical="center"/>
    </xf>
    <xf numFmtId="0" fontId="2" fillId="0" borderId="0" xfId="0" applyFont="1" applyAlignment="1">
      <alignment/>
    </xf>
    <xf numFmtId="0" fontId="7" fillId="0" borderId="0" xfId="0" applyFont="1" applyBorder="1" applyAlignment="1">
      <alignment/>
    </xf>
    <xf numFmtId="0" fontId="2" fillId="0" borderId="0" xfId="0" applyFont="1" applyAlignment="1">
      <alignment horizontal="center"/>
    </xf>
    <xf numFmtId="0" fontId="2" fillId="0" borderId="27" xfId="0" applyFont="1" applyFill="1" applyBorder="1" applyAlignment="1">
      <alignment horizontal="left" vertical="center" wrapText="1"/>
    </xf>
    <xf numFmtId="0" fontId="0" fillId="0" borderId="0" xfId="58" applyFont="1">
      <alignment/>
      <protection/>
    </xf>
    <xf numFmtId="0" fontId="0" fillId="0" borderId="0" xfId="0" applyFont="1" applyAlignment="1">
      <alignment horizontal="left"/>
    </xf>
    <xf numFmtId="0" fontId="11" fillId="0" borderId="0" xfId="0" applyFont="1" applyAlignment="1">
      <alignment horizontal="left"/>
    </xf>
    <xf numFmtId="0" fontId="0" fillId="0" borderId="0" xfId="58" applyFont="1" applyAlignment="1">
      <alignment vertical="top" wrapText="1"/>
      <protection/>
    </xf>
    <xf numFmtId="0" fontId="0" fillId="0" borderId="0" xfId="58" applyFont="1" applyAlignment="1">
      <alignment vertical="top"/>
      <protection/>
    </xf>
    <xf numFmtId="0" fontId="66" fillId="0" borderId="0" xfId="0" applyFont="1" applyAlignment="1">
      <alignment/>
    </xf>
    <xf numFmtId="0" fontId="67" fillId="0" borderId="0" xfId="58" applyFont="1" applyFill="1">
      <alignment/>
      <protection/>
    </xf>
    <xf numFmtId="0" fontId="67" fillId="0" borderId="0" xfId="0" applyFont="1" applyFill="1" applyAlignment="1">
      <alignment/>
    </xf>
    <xf numFmtId="0" fontId="67" fillId="0" borderId="0" xfId="0" applyFont="1" applyAlignment="1">
      <alignment/>
    </xf>
    <xf numFmtId="174" fontId="0" fillId="0" borderId="0" xfId="58" applyNumberFormat="1">
      <alignment/>
      <protection/>
    </xf>
    <xf numFmtId="2" fontId="0" fillId="0" borderId="0" xfId="58" applyNumberFormat="1">
      <alignment/>
      <protection/>
    </xf>
    <xf numFmtId="0" fontId="67" fillId="0" borderId="0" xfId="0" applyFont="1" applyAlignment="1">
      <alignment horizontal="center"/>
    </xf>
    <xf numFmtId="0" fontId="2" fillId="0" borderId="27" xfId="0" applyFont="1" applyFill="1" applyBorder="1" applyAlignment="1">
      <alignment horizontal="center" vertical="center"/>
    </xf>
    <xf numFmtId="0" fontId="66" fillId="0" borderId="0" xfId="0" applyFont="1" applyFill="1" applyBorder="1" applyAlignment="1">
      <alignment horizontal="center" vertical="center"/>
    </xf>
    <xf numFmtId="0" fontId="68" fillId="0" borderId="0" xfId="0" applyFont="1" applyAlignment="1">
      <alignment/>
    </xf>
    <xf numFmtId="0" fontId="69" fillId="0" borderId="0" xfId="0" applyFont="1" applyAlignment="1">
      <alignment/>
    </xf>
    <xf numFmtId="0" fontId="69" fillId="0" borderId="0" xfId="0" applyFont="1" applyAlignment="1">
      <alignment horizontal="center"/>
    </xf>
    <xf numFmtId="0" fontId="66" fillId="0" borderId="0" xfId="0" applyFont="1" applyAlignment="1">
      <alignment horizontal="center"/>
    </xf>
    <xf numFmtId="0" fontId="68" fillId="0" borderId="0" xfId="0" applyFont="1" applyAlignment="1">
      <alignment horizontal="center"/>
    </xf>
    <xf numFmtId="0" fontId="67" fillId="0" borderId="0" xfId="58" applyFont="1">
      <alignment/>
      <protection/>
    </xf>
    <xf numFmtId="0" fontId="69" fillId="0" borderId="0" xfId="0" applyFont="1" applyFill="1" applyAlignment="1">
      <alignment horizontal="center"/>
    </xf>
    <xf numFmtId="0" fontId="66" fillId="0" borderId="0" xfId="0" applyFont="1" applyFill="1" applyBorder="1" applyAlignment="1">
      <alignment/>
    </xf>
    <xf numFmtId="0" fontId="69" fillId="0" borderId="0" xfId="58" applyFont="1" applyAlignment="1">
      <alignment horizontal="center"/>
      <protection/>
    </xf>
    <xf numFmtId="0" fontId="66" fillId="0" borderId="0" xfId="58" applyFont="1" applyAlignment="1">
      <alignment horizontal="center"/>
      <protection/>
    </xf>
    <xf numFmtId="0" fontId="68" fillId="0" borderId="0" xfId="58" applyFont="1">
      <alignment/>
      <protection/>
    </xf>
    <xf numFmtId="0" fontId="66" fillId="0" borderId="0" xfId="58" applyFont="1">
      <alignment/>
      <protection/>
    </xf>
    <xf numFmtId="0" fontId="69" fillId="0" borderId="0" xfId="58" applyFont="1" applyFill="1" applyAlignment="1">
      <alignment horizontal="center"/>
      <protection/>
    </xf>
    <xf numFmtId="16" fontId="67" fillId="0" borderId="0" xfId="58" applyNumberFormat="1" applyFont="1">
      <alignment/>
      <protection/>
    </xf>
    <xf numFmtId="0" fontId="2" fillId="0" borderId="28" xfId="0" applyFont="1" applyBorder="1" applyAlignment="1">
      <alignment horizontal="center"/>
    </xf>
    <xf numFmtId="0" fontId="2" fillId="0" borderId="29" xfId="0" applyFont="1" applyBorder="1" applyAlignment="1">
      <alignment horizontal="center"/>
    </xf>
    <xf numFmtId="0" fontId="2" fillId="0" borderId="30" xfId="0" applyFont="1" applyFill="1" applyBorder="1" applyAlignment="1">
      <alignment horizontal="left" vertical="center" wrapText="1"/>
    </xf>
    <xf numFmtId="0" fontId="66" fillId="0" borderId="0" xfId="58" applyFont="1" applyAlignment="1">
      <alignment horizontal="center"/>
      <protection/>
    </xf>
    <xf numFmtId="0" fontId="68" fillId="0" borderId="0" xfId="58" applyFont="1" applyAlignment="1">
      <alignment horizontal="center"/>
      <protection/>
    </xf>
    <xf numFmtId="0" fontId="2" fillId="0" borderId="31" xfId="58" applyFont="1" applyFill="1" applyBorder="1" applyAlignment="1">
      <alignment horizontal="center" vertical="center"/>
      <protection/>
    </xf>
    <xf numFmtId="0" fontId="2" fillId="0" borderId="32" xfId="58" applyFont="1" applyFill="1" applyBorder="1" applyAlignment="1">
      <alignment horizontal="center" vertical="center"/>
      <protection/>
    </xf>
    <xf numFmtId="0" fontId="2" fillId="0" borderId="17" xfId="58" applyFont="1" applyFill="1" applyBorder="1" applyAlignment="1">
      <alignment horizontal="center" vertical="center"/>
      <protection/>
    </xf>
    <xf numFmtId="0" fontId="2" fillId="0" borderId="17" xfId="58" applyNumberFormat="1" applyFont="1" applyFill="1" applyBorder="1" applyAlignment="1">
      <alignment horizontal="center" vertical="center"/>
      <protection/>
    </xf>
    <xf numFmtId="0" fontId="2" fillId="0" borderId="33" xfId="0" applyFont="1" applyFill="1" applyBorder="1" applyAlignment="1">
      <alignment horizontal="center" vertical="center"/>
    </xf>
    <xf numFmtId="0" fontId="2" fillId="0" borderId="16" xfId="58" applyFont="1" applyFill="1" applyBorder="1" applyAlignment="1">
      <alignment horizontal="center" vertical="center"/>
      <protection/>
    </xf>
    <xf numFmtId="0" fontId="70" fillId="0" borderId="32" xfId="58" applyFont="1" applyFill="1" applyBorder="1" applyAlignment="1">
      <alignment horizontal="center"/>
      <protection/>
    </xf>
    <xf numFmtId="0" fontId="70" fillId="0" borderId="15" xfId="58" applyFont="1" applyFill="1" applyBorder="1" applyAlignment="1">
      <alignment horizontal="center"/>
      <protection/>
    </xf>
    <xf numFmtId="0" fontId="70" fillId="0" borderId="16" xfId="58" applyFont="1" applyFill="1" applyBorder="1" applyAlignment="1">
      <alignment horizontal="center"/>
      <protection/>
    </xf>
    <xf numFmtId="0" fontId="2" fillId="0" borderId="34" xfId="58" applyFont="1" applyFill="1" applyBorder="1" applyAlignment="1">
      <alignment horizontal="center" vertical="center"/>
      <protection/>
    </xf>
    <xf numFmtId="0" fontId="2" fillId="0" borderId="33" xfId="58" applyFont="1" applyFill="1" applyBorder="1" applyAlignment="1">
      <alignment horizontal="center" vertical="center"/>
      <protection/>
    </xf>
    <xf numFmtId="0" fontId="2" fillId="0" borderId="35" xfId="58" applyFont="1" applyFill="1" applyBorder="1" applyAlignment="1">
      <alignment horizontal="center" vertical="center"/>
      <protection/>
    </xf>
    <xf numFmtId="0" fontId="70" fillId="0" borderId="36" xfId="58" applyFont="1" applyFill="1" applyBorder="1" applyAlignment="1">
      <alignment horizontal="center"/>
      <protection/>
    </xf>
    <xf numFmtId="0" fontId="70" fillId="0" borderId="37" xfId="58" applyFont="1" applyFill="1" applyBorder="1" applyAlignment="1">
      <alignment horizontal="center"/>
      <protection/>
    </xf>
    <xf numFmtId="0" fontId="70" fillId="0" borderId="35" xfId="58" applyFont="1" applyFill="1" applyBorder="1" applyAlignment="1">
      <alignment horizontal="center"/>
      <protection/>
    </xf>
    <xf numFmtId="0" fontId="2" fillId="0" borderId="34"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5" xfId="0" applyFont="1" applyFill="1" applyBorder="1" applyAlignment="1">
      <alignment horizontal="center" vertical="center"/>
    </xf>
    <xf numFmtId="0" fontId="70" fillId="0" borderId="36" xfId="0" applyFont="1" applyFill="1" applyBorder="1" applyAlignment="1">
      <alignment horizontal="center"/>
    </xf>
    <xf numFmtId="0" fontId="70" fillId="0" borderId="37" xfId="0" applyFont="1" applyFill="1" applyBorder="1" applyAlignment="1">
      <alignment horizontal="center"/>
    </xf>
    <xf numFmtId="0" fontId="70" fillId="0" borderId="35" xfId="0" applyFont="1" applyFill="1" applyBorder="1" applyAlignment="1">
      <alignment horizontal="center"/>
    </xf>
    <xf numFmtId="0" fontId="2" fillId="0" borderId="33" xfId="58" applyFont="1" applyFill="1" applyBorder="1" applyAlignment="1">
      <alignment horizontal="center"/>
      <protection/>
    </xf>
    <xf numFmtId="0" fontId="70" fillId="0" borderId="33" xfId="58" applyFont="1" applyFill="1" applyBorder="1" applyAlignment="1">
      <alignment horizontal="center"/>
      <protection/>
    </xf>
    <xf numFmtId="0" fontId="2" fillId="0" borderId="18" xfId="58" applyFont="1" applyFill="1" applyBorder="1" applyAlignment="1">
      <alignment horizontal="center" vertical="center"/>
      <protection/>
    </xf>
    <xf numFmtId="0" fontId="2" fillId="0" borderId="29" xfId="58" applyFont="1" applyFill="1" applyBorder="1" applyAlignment="1">
      <alignment horizontal="center" vertical="center"/>
      <protection/>
    </xf>
    <xf numFmtId="0" fontId="2" fillId="0" borderId="21" xfId="58" applyFont="1" applyFill="1" applyBorder="1" applyAlignment="1">
      <alignment horizontal="center" vertical="center"/>
      <protection/>
    </xf>
    <xf numFmtId="0" fontId="2" fillId="0" borderId="21" xfId="58" applyFont="1" applyFill="1" applyBorder="1" applyAlignment="1">
      <alignment horizontal="center"/>
      <protection/>
    </xf>
    <xf numFmtId="0" fontId="2" fillId="0" borderId="21" xfId="0" applyFont="1" applyFill="1" applyBorder="1" applyAlignment="1">
      <alignment horizontal="center" vertical="center"/>
    </xf>
    <xf numFmtId="0" fontId="2" fillId="0" borderId="20" xfId="58" applyFont="1" applyFill="1" applyBorder="1" applyAlignment="1">
      <alignment horizontal="center" vertical="center"/>
      <protection/>
    </xf>
    <xf numFmtId="0" fontId="2" fillId="0" borderId="38" xfId="58" applyFont="1" applyFill="1" applyBorder="1" applyAlignment="1">
      <alignment horizontal="center" vertical="center"/>
      <protection/>
    </xf>
    <xf numFmtId="0" fontId="2" fillId="0" borderId="28" xfId="58" applyFont="1" applyFill="1" applyBorder="1" applyAlignment="1">
      <alignment horizontal="center" vertical="center"/>
      <protection/>
    </xf>
    <xf numFmtId="0" fontId="2" fillId="0" borderId="28" xfId="58" applyFont="1" applyFill="1" applyBorder="1" applyAlignment="1">
      <alignment horizontal="center"/>
      <protection/>
    </xf>
    <xf numFmtId="0" fontId="2" fillId="0" borderId="28" xfId="0" applyFont="1" applyFill="1" applyBorder="1" applyAlignment="1">
      <alignment horizontal="center" vertical="center"/>
    </xf>
    <xf numFmtId="0" fontId="2" fillId="0" borderId="39" xfId="58" applyFont="1" applyFill="1" applyBorder="1" applyAlignment="1">
      <alignment horizontal="center" vertical="center"/>
      <protection/>
    </xf>
    <xf numFmtId="0" fontId="2" fillId="0" borderId="40" xfId="58" applyFont="1" applyFill="1" applyBorder="1" applyAlignment="1">
      <alignment horizontal="center" vertical="center"/>
      <protection/>
    </xf>
    <xf numFmtId="1" fontId="2" fillId="0" borderId="33" xfId="58" applyNumberFormat="1" applyFont="1" applyFill="1" applyBorder="1" applyAlignment="1">
      <alignment horizontal="center" vertical="center"/>
      <protection/>
    </xf>
    <xf numFmtId="1" fontId="2" fillId="0" borderId="35" xfId="58" applyNumberFormat="1" applyFont="1" applyFill="1" applyBorder="1" applyAlignment="1">
      <alignment horizontal="center" vertical="center"/>
      <protection/>
    </xf>
    <xf numFmtId="0" fontId="2" fillId="0" borderId="33" xfId="0" applyFont="1" applyFill="1" applyBorder="1" applyAlignment="1">
      <alignment horizontal="center"/>
    </xf>
    <xf numFmtId="0" fontId="2" fillId="0" borderId="41" xfId="58" applyFont="1" applyFill="1" applyBorder="1" applyAlignment="1">
      <alignment horizontal="center" vertical="center"/>
      <protection/>
    </xf>
    <xf numFmtId="1" fontId="5" fillId="0" borderId="42" xfId="58" applyNumberFormat="1" applyFont="1" applyFill="1" applyBorder="1" applyAlignment="1">
      <alignment horizontal="center" vertical="center"/>
      <protection/>
    </xf>
    <xf numFmtId="1" fontId="2" fillId="0" borderId="17" xfId="58" applyNumberFormat="1" applyFont="1" applyFill="1" applyBorder="1" applyAlignment="1">
      <alignment horizontal="center" vertical="center"/>
      <protection/>
    </xf>
    <xf numFmtId="1" fontId="2" fillId="0" borderId="43" xfId="58" applyNumberFormat="1" applyFont="1" applyFill="1" applyBorder="1" applyAlignment="1">
      <alignment horizontal="center" vertical="center"/>
      <protection/>
    </xf>
    <xf numFmtId="0" fontId="66" fillId="0" borderId="0" xfId="58" applyFont="1" applyBorder="1" applyAlignment="1">
      <alignment horizontal="center" vertical="center"/>
      <protection/>
    </xf>
    <xf numFmtId="0" fontId="68" fillId="0" borderId="0" xfId="58" applyFont="1" applyBorder="1" applyAlignment="1">
      <alignment horizontal="center" vertical="center"/>
      <protection/>
    </xf>
    <xf numFmtId="0" fontId="66" fillId="0" borderId="0" xfId="58" applyFont="1" applyBorder="1" applyAlignment="1">
      <alignment horizontal="center" wrapText="1"/>
      <protection/>
    </xf>
    <xf numFmtId="0" fontId="2" fillId="0" borderId="27" xfId="58" applyFont="1" applyFill="1" applyBorder="1" applyAlignment="1">
      <alignment horizontal="center" vertical="center"/>
      <protection/>
    </xf>
    <xf numFmtId="0" fontId="2" fillId="0" borderId="14" xfId="58" applyFont="1" applyFill="1" applyBorder="1" applyAlignment="1">
      <alignment horizontal="center" vertical="center"/>
      <protection/>
    </xf>
    <xf numFmtId="0" fontId="2" fillId="0" borderId="17" xfId="0" applyFont="1" applyFill="1" applyBorder="1" applyAlignment="1">
      <alignment horizontal="center" vertical="center"/>
    </xf>
    <xf numFmtId="0" fontId="2" fillId="0" borderId="39" xfId="0" applyFont="1" applyFill="1" applyBorder="1" applyAlignment="1">
      <alignment horizontal="center" vertical="center"/>
    </xf>
    <xf numFmtId="1" fontId="2" fillId="0" borderId="31" xfId="58" applyNumberFormat="1" applyFont="1" applyFill="1" applyBorder="1" applyAlignment="1">
      <alignment horizontal="center" vertical="center"/>
      <protection/>
    </xf>
    <xf numFmtId="174" fontId="2" fillId="0" borderId="43" xfId="58" applyNumberFormat="1" applyFont="1" applyFill="1" applyBorder="1" applyAlignment="1">
      <alignment horizontal="center" vertical="center"/>
      <protection/>
    </xf>
    <xf numFmtId="0" fontId="2" fillId="0" borderId="43" xfId="58" applyFont="1" applyFill="1" applyBorder="1" applyAlignment="1">
      <alignment horizontal="center" vertical="center"/>
      <protection/>
    </xf>
    <xf numFmtId="0" fontId="70" fillId="0" borderId="0" xfId="58" applyFont="1" applyAlignment="1">
      <alignment horizontal="center"/>
      <protection/>
    </xf>
    <xf numFmtId="0" fontId="70" fillId="0" borderId="0" xfId="58" applyFont="1" applyBorder="1" applyAlignment="1">
      <alignment horizontal="center" vertical="center"/>
      <protection/>
    </xf>
    <xf numFmtId="0" fontId="2" fillId="0" borderId="0" xfId="58" applyFont="1" applyBorder="1" applyAlignment="1">
      <alignment horizontal="right"/>
      <protection/>
    </xf>
    <xf numFmtId="1" fontId="2" fillId="0" borderId="32" xfId="58" applyNumberFormat="1" applyFont="1" applyBorder="1">
      <alignment/>
      <protection/>
    </xf>
    <xf numFmtId="0" fontId="2" fillId="0" borderId="17" xfId="58" applyFont="1" applyBorder="1">
      <alignment/>
      <protection/>
    </xf>
    <xf numFmtId="174" fontId="2" fillId="0" borderId="17" xfId="58" applyNumberFormat="1" applyFont="1" applyBorder="1">
      <alignment/>
      <protection/>
    </xf>
    <xf numFmtId="1" fontId="2" fillId="0" borderId="15" xfId="58" applyNumberFormat="1" applyFont="1" applyBorder="1">
      <alignment/>
      <protection/>
    </xf>
    <xf numFmtId="1" fontId="2" fillId="0" borderId="17" xfId="58" applyNumberFormat="1" applyFont="1" applyBorder="1">
      <alignment/>
      <protection/>
    </xf>
    <xf numFmtId="0" fontId="66" fillId="0" borderId="44" xfId="58" applyFont="1" applyBorder="1" applyAlignment="1">
      <alignment horizontal="center" vertical="center"/>
      <protection/>
    </xf>
    <xf numFmtId="0" fontId="66" fillId="0" borderId="0" xfId="58" applyFont="1" applyBorder="1" applyAlignment="1">
      <alignment horizontal="center"/>
      <protection/>
    </xf>
    <xf numFmtId="0" fontId="2" fillId="0" borderId="45" xfId="58" applyFont="1" applyFill="1" applyBorder="1" applyAlignment="1">
      <alignment horizontal="center" vertical="center" wrapText="1"/>
      <protection/>
    </xf>
    <xf numFmtId="0" fontId="2" fillId="33" borderId="38" xfId="0" applyFont="1" applyFill="1" applyBorder="1" applyAlignment="1">
      <alignment horizontal="center" vertical="center" wrapText="1"/>
    </xf>
    <xf numFmtId="0" fontId="2" fillId="33" borderId="28"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0" borderId="45"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41" xfId="0" applyFont="1" applyFill="1" applyBorder="1" applyAlignment="1">
      <alignment horizontal="center" vertical="center"/>
    </xf>
    <xf numFmtId="1" fontId="2" fillId="0" borderId="27" xfId="0" applyNumberFormat="1" applyFont="1" applyFill="1" applyBorder="1" applyAlignment="1">
      <alignment horizontal="center" vertical="center" wrapText="1"/>
    </xf>
    <xf numFmtId="1" fontId="2" fillId="0" borderId="33" xfId="0" applyNumberFormat="1" applyFont="1" applyFill="1" applyBorder="1" applyAlignment="1">
      <alignment horizontal="center" vertical="center" wrapText="1"/>
    </xf>
    <xf numFmtId="1" fontId="2" fillId="0" borderId="35" xfId="0" applyNumberFormat="1" applyFont="1" applyFill="1" applyBorder="1" applyAlignment="1">
      <alignment horizontal="center" vertical="center" wrapText="1"/>
    </xf>
    <xf numFmtId="1" fontId="2" fillId="0" borderId="18" xfId="0" applyNumberFormat="1" applyFont="1" applyFill="1" applyBorder="1" applyAlignment="1">
      <alignment horizontal="center" vertical="center" wrapText="1"/>
    </xf>
    <xf numFmtId="1" fontId="2" fillId="0" borderId="19" xfId="0" applyNumberFormat="1" applyFont="1" applyFill="1" applyBorder="1" applyAlignment="1">
      <alignment horizontal="center" vertical="center" wrapText="1"/>
    </xf>
    <xf numFmtId="1" fontId="2" fillId="0" borderId="21" xfId="0" applyNumberFormat="1" applyFont="1" applyFill="1" applyBorder="1" applyAlignment="1">
      <alignment horizontal="center" vertical="center" wrapText="1"/>
    </xf>
    <xf numFmtId="1" fontId="2" fillId="0" borderId="20" xfId="0" applyNumberFormat="1" applyFont="1" applyFill="1" applyBorder="1" applyAlignment="1">
      <alignment horizontal="center" vertical="center" wrapText="1"/>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8" xfId="0" applyFont="1" applyFill="1" applyBorder="1" applyAlignment="1">
      <alignment horizontal="center" vertical="center"/>
    </xf>
    <xf numFmtId="0" fontId="66" fillId="0" borderId="0" xfId="0" applyFont="1" applyFill="1" applyBorder="1" applyAlignment="1">
      <alignment horizontal="center" vertical="center"/>
    </xf>
    <xf numFmtId="0" fontId="68" fillId="0" borderId="0" xfId="0" applyFont="1" applyFill="1" applyBorder="1" applyAlignment="1">
      <alignment horizontal="center" vertical="center"/>
    </xf>
    <xf numFmtId="0" fontId="66" fillId="0" borderId="0" xfId="0" applyFont="1" applyFill="1" applyBorder="1" applyAlignment="1">
      <alignment horizontal="center" vertical="center" wrapText="1"/>
    </xf>
    <xf numFmtId="0" fontId="66" fillId="0" borderId="0" xfId="58" applyFont="1" applyBorder="1" applyAlignment="1">
      <alignment horizontal="right"/>
      <protection/>
    </xf>
    <xf numFmtId="0" fontId="66" fillId="0" borderId="32" xfId="58" applyNumberFormat="1" applyFont="1" applyBorder="1" applyAlignment="1">
      <alignment horizontal="center"/>
      <protection/>
    </xf>
    <xf numFmtId="0" fontId="66" fillId="0" borderId="15" xfId="58" applyNumberFormat="1" applyFont="1" applyBorder="1" applyAlignment="1">
      <alignment horizontal="center"/>
      <protection/>
    </xf>
    <xf numFmtId="0" fontId="66" fillId="0" borderId="0" xfId="0" applyFont="1" applyFill="1" applyBorder="1" applyAlignment="1">
      <alignment horizontal="left" vertical="center"/>
    </xf>
    <xf numFmtId="0" fontId="66" fillId="0" borderId="0" xfId="58" applyFont="1" applyAlignment="1">
      <alignment/>
      <protection/>
    </xf>
    <xf numFmtId="0" fontId="66" fillId="0" borderId="0" xfId="0" applyFont="1" applyBorder="1" applyAlignment="1">
      <alignment horizontal="center" vertical="center"/>
    </xf>
    <xf numFmtId="0" fontId="66" fillId="0" borderId="0" xfId="58" applyFont="1" applyBorder="1" applyAlignment="1">
      <alignment horizontal="left" vertical="center"/>
      <protection/>
    </xf>
    <xf numFmtId="0" fontId="66" fillId="0" borderId="0" xfId="0" applyFont="1" applyAlignment="1">
      <alignment/>
    </xf>
    <xf numFmtId="0" fontId="68" fillId="0" borderId="0" xfId="58" applyFont="1" applyAlignment="1">
      <alignment/>
      <protection/>
    </xf>
    <xf numFmtId="0" fontId="66" fillId="0" borderId="0" xfId="58" applyFont="1">
      <alignment/>
      <protection/>
    </xf>
    <xf numFmtId="0" fontId="2" fillId="0" borderId="14" xfId="58" applyFont="1" applyFill="1" applyBorder="1" applyAlignment="1">
      <alignment horizontal="left" vertical="center" wrapText="1"/>
      <protection/>
    </xf>
    <xf numFmtId="0" fontId="2" fillId="0" borderId="27" xfId="58" applyFont="1" applyFill="1" applyBorder="1" applyAlignment="1">
      <alignment horizontal="left" vertical="center" wrapText="1"/>
      <protection/>
    </xf>
    <xf numFmtId="0" fontId="2" fillId="0" borderId="18" xfId="58" applyFont="1" applyFill="1" applyBorder="1" applyAlignment="1">
      <alignment horizontal="left" vertical="center" wrapText="1"/>
      <protection/>
    </xf>
    <xf numFmtId="0" fontId="2" fillId="0" borderId="45" xfId="58" applyFont="1" applyFill="1" applyBorder="1" applyAlignment="1">
      <alignment horizontal="center" vertical="center"/>
      <protection/>
    </xf>
    <xf numFmtId="0" fontId="70" fillId="0" borderId="38" xfId="0" applyFont="1" applyFill="1" applyBorder="1" applyAlignment="1">
      <alignment/>
    </xf>
    <xf numFmtId="0" fontId="70" fillId="0" borderId="28" xfId="0" applyFont="1" applyFill="1" applyBorder="1" applyAlignment="1">
      <alignment/>
    </xf>
    <xf numFmtId="0" fontId="70" fillId="0" borderId="39" xfId="0" applyFont="1" applyFill="1" applyBorder="1" applyAlignment="1">
      <alignment/>
    </xf>
    <xf numFmtId="0" fontId="2" fillId="0" borderId="45" xfId="58" applyFont="1" applyFill="1" applyBorder="1" applyAlignment="1">
      <alignment horizontal="left" vertical="center" wrapText="1"/>
      <protection/>
    </xf>
    <xf numFmtId="0" fontId="70" fillId="0" borderId="36" xfId="0" applyFont="1" applyFill="1" applyBorder="1" applyAlignment="1">
      <alignment/>
    </xf>
    <xf numFmtId="0" fontId="70" fillId="0" borderId="33" xfId="0" applyFont="1" applyFill="1" applyBorder="1" applyAlignment="1">
      <alignment/>
    </xf>
    <xf numFmtId="0" fontId="70" fillId="0" borderId="35" xfId="0" applyFont="1" applyFill="1" applyBorder="1" applyAlignment="1">
      <alignment/>
    </xf>
    <xf numFmtId="0" fontId="2" fillId="0" borderId="33" xfId="58" applyFont="1" applyFill="1" applyBorder="1">
      <alignment/>
      <protection/>
    </xf>
    <xf numFmtId="0" fontId="70" fillId="0" borderId="0" xfId="58" applyFont="1">
      <alignment/>
      <protection/>
    </xf>
    <xf numFmtId="0" fontId="2" fillId="33" borderId="49" xfId="58" applyFont="1" applyFill="1" applyBorder="1" applyAlignment="1">
      <alignment horizontal="center" vertical="center"/>
      <protection/>
    </xf>
    <xf numFmtId="0" fontId="2" fillId="33" borderId="39" xfId="0" applyFont="1" applyFill="1" applyBorder="1" applyAlignment="1">
      <alignment horizontal="center" vertical="center" wrapText="1"/>
    </xf>
    <xf numFmtId="0" fontId="2" fillId="0" borderId="49" xfId="0" applyFont="1" applyFill="1" applyBorder="1" applyAlignment="1">
      <alignment horizontal="centerContinuous" vertical="center" wrapText="1"/>
    </xf>
    <xf numFmtId="0" fontId="2" fillId="0" borderId="0" xfId="58" applyFont="1">
      <alignment/>
      <protection/>
    </xf>
    <xf numFmtId="0" fontId="5" fillId="0" borderId="0" xfId="0" applyFont="1" applyAlignment="1">
      <alignment horizontal="center"/>
    </xf>
    <xf numFmtId="0" fontId="2" fillId="0" borderId="14"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xf>
    <xf numFmtId="0" fontId="66" fillId="0" borderId="32" xfId="0" applyFont="1" applyFill="1" applyBorder="1" applyAlignment="1">
      <alignment horizontal="center"/>
    </xf>
    <xf numFmtId="0" fontId="66" fillId="0" borderId="15" xfId="0" applyFont="1" applyFill="1" applyBorder="1" applyAlignment="1">
      <alignment horizontal="center"/>
    </xf>
    <xf numFmtId="0" fontId="66" fillId="0" borderId="16" xfId="0" applyFont="1" applyFill="1" applyBorder="1" applyAlignment="1">
      <alignment horizontal="center"/>
    </xf>
    <xf numFmtId="0" fontId="66" fillId="0" borderId="36" xfId="0" applyFont="1" applyFill="1" applyBorder="1" applyAlignment="1">
      <alignment horizontal="center"/>
    </xf>
    <xf numFmtId="0" fontId="66" fillId="0" borderId="37" xfId="0" applyFont="1" applyFill="1" applyBorder="1" applyAlignment="1">
      <alignment horizontal="center"/>
    </xf>
    <xf numFmtId="0" fontId="66" fillId="0" borderId="35" xfId="0" applyFont="1" applyFill="1" applyBorder="1" applyAlignment="1">
      <alignment horizontal="center"/>
    </xf>
    <xf numFmtId="0" fontId="66" fillId="0" borderId="36" xfId="58" applyFont="1" applyFill="1" applyBorder="1" applyAlignment="1">
      <alignment horizontal="center" vertical="center"/>
      <protection/>
    </xf>
    <xf numFmtId="0" fontId="66" fillId="0" borderId="33" xfId="58" applyFont="1" applyFill="1" applyBorder="1" applyAlignment="1">
      <alignment horizontal="center" vertical="center"/>
      <protection/>
    </xf>
    <xf numFmtId="0" fontId="66" fillId="0" borderId="33" xfId="0" applyFont="1" applyFill="1" applyBorder="1" applyAlignment="1">
      <alignment horizontal="center" vertical="center"/>
    </xf>
    <xf numFmtId="0" fontId="66" fillId="0" borderId="35" xfId="58" applyFont="1" applyFill="1" applyBorder="1" applyAlignment="1">
      <alignment horizontal="center" vertical="center"/>
      <protection/>
    </xf>
    <xf numFmtId="0" fontId="66" fillId="0" borderId="38" xfId="0" applyFont="1" applyFill="1" applyBorder="1" applyAlignment="1">
      <alignment horizontal="center"/>
    </xf>
    <xf numFmtId="0" fontId="66" fillId="0" borderId="41" xfId="0" applyFont="1" applyFill="1" applyBorder="1" applyAlignment="1">
      <alignment horizontal="center"/>
    </xf>
    <xf numFmtId="0" fontId="66" fillId="0" borderId="39" xfId="0" applyFont="1" applyFill="1" applyBorder="1" applyAlignment="1">
      <alignment horizontal="center"/>
    </xf>
    <xf numFmtId="0" fontId="66" fillId="0" borderId="32" xfId="0" applyFont="1" applyFill="1" applyBorder="1" applyAlignment="1">
      <alignment horizontal="center" vertical="center"/>
    </xf>
    <xf numFmtId="0" fontId="66" fillId="0" borderId="17" xfId="0" applyFont="1" applyFill="1" applyBorder="1" applyAlignment="1">
      <alignment horizontal="center" vertical="center"/>
    </xf>
    <xf numFmtId="0" fontId="66" fillId="0" borderId="43" xfId="0" applyFont="1" applyFill="1" applyBorder="1" applyAlignment="1">
      <alignment horizontal="center" vertical="center"/>
    </xf>
    <xf numFmtId="0" fontId="2" fillId="0" borderId="27" xfId="0" applyFont="1" applyBorder="1" applyAlignment="1">
      <alignment horizontal="center"/>
    </xf>
    <xf numFmtId="0" fontId="2" fillId="0" borderId="38" xfId="0" applyFont="1" applyBorder="1" applyAlignment="1">
      <alignment horizontal="center"/>
    </xf>
    <xf numFmtId="0" fontId="2" fillId="0" borderId="39" xfId="0" applyFont="1" applyBorder="1" applyAlignment="1">
      <alignment horizontal="center"/>
    </xf>
    <xf numFmtId="0" fontId="2" fillId="0" borderId="37" xfId="0" applyFont="1" applyBorder="1" applyAlignment="1">
      <alignment horizontal="center"/>
    </xf>
    <xf numFmtId="0" fontId="2" fillId="0" borderId="33" xfId="0" applyFont="1" applyBorder="1" applyAlignment="1">
      <alignment horizontal="center"/>
    </xf>
    <xf numFmtId="1" fontId="2" fillId="0" borderId="33" xfId="0" applyNumberFormat="1" applyFont="1" applyBorder="1" applyAlignment="1">
      <alignment horizontal="center" vertical="center"/>
    </xf>
    <xf numFmtId="1" fontId="2" fillId="0" borderId="13" xfId="0" applyNumberFormat="1" applyFont="1" applyBorder="1" applyAlignment="1">
      <alignment horizontal="center" vertical="center"/>
    </xf>
    <xf numFmtId="0" fontId="2" fillId="0" borderId="38" xfId="0" applyFont="1" applyBorder="1" applyAlignment="1">
      <alignment horizontal="center" vertical="center"/>
    </xf>
    <xf numFmtId="0" fontId="2" fillId="0" borderId="41" xfId="0" applyFont="1" applyBorder="1" applyAlignment="1">
      <alignment horizontal="center" vertical="center"/>
    </xf>
    <xf numFmtId="0" fontId="68" fillId="0" borderId="0" xfId="0" applyFont="1" applyBorder="1" applyAlignment="1">
      <alignment horizontal="center" vertical="center"/>
    </xf>
    <xf numFmtId="0" fontId="66" fillId="0" borderId="0" xfId="0" applyFont="1" applyBorder="1" applyAlignment="1">
      <alignment horizontal="center" wrapText="1"/>
    </xf>
    <xf numFmtId="0" fontId="2" fillId="0" borderId="52"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43" xfId="0" applyFont="1" applyFill="1" applyBorder="1" applyAlignment="1">
      <alignment horizontal="center" vertical="center"/>
    </xf>
    <xf numFmtId="0" fontId="66" fillId="0" borderId="0" xfId="0" applyFont="1" applyFill="1" applyAlignment="1">
      <alignment horizontal="center"/>
    </xf>
    <xf numFmtId="0" fontId="66" fillId="0" borderId="0" xfId="0" applyFont="1" applyFill="1" applyBorder="1" applyAlignment="1">
      <alignment horizontal="right"/>
    </xf>
    <xf numFmtId="0" fontId="2" fillId="0" borderId="32" xfId="0" applyFont="1" applyFill="1" applyBorder="1" applyAlignment="1">
      <alignment/>
    </xf>
    <xf numFmtId="0" fontId="2" fillId="0" borderId="17" xfId="0" applyFont="1" applyFill="1" applyBorder="1" applyAlignment="1">
      <alignment/>
    </xf>
    <xf numFmtId="0" fontId="2" fillId="0" borderId="15" xfId="0" applyFont="1" applyFill="1" applyBorder="1" applyAlignment="1">
      <alignment/>
    </xf>
    <xf numFmtId="0" fontId="66" fillId="0" borderId="0" xfId="0" applyFont="1" applyBorder="1" applyAlignment="1">
      <alignment horizontal="center"/>
    </xf>
    <xf numFmtId="0" fontId="66" fillId="0" borderId="0" xfId="0" applyFont="1" applyBorder="1" applyAlignment="1">
      <alignment horizontal="left" vertical="center"/>
    </xf>
    <xf numFmtId="0" fontId="66" fillId="0" borderId="0" xfId="0" applyFont="1" applyAlignment="1">
      <alignment horizontal="center"/>
    </xf>
    <xf numFmtId="49" fontId="2" fillId="0" borderId="49" xfId="0" applyNumberFormat="1" applyFont="1" applyBorder="1" applyAlignment="1">
      <alignment horizontal="center"/>
    </xf>
    <xf numFmtId="0" fontId="2" fillId="0" borderId="32" xfId="0" applyFont="1" applyBorder="1" applyAlignment="1">
      <alignment horizontal="center" vertical="center"/>
    </xf>
    <xf numFmtId="0" fontId="70" fillId="0" borderId="32" xfId="0" applyFont="1" applyFill="1" applyBorder="1" applyAlignment="1">
      <alignment vertical="center" wrapText="1"/>
    </xf>
    <xf numFmtId="0" fontId="70" fillId="0" borderId="17" xfId="0" applyFont="1" applyFill="1" applyBorder="1" applyAlignment="1">
      <alignment vertical="center" wrapText="1"/>
    </xf>
    <xf numFmtId="0" fontId="2" fillId="0" borderId="36" xfId="0" applyFont="1" applyBorder="1" applyAlignment="1">
      <alignment horizontal="center" vertical="center"/>
    </xf>
    <xf numFmtId="0" fontId="2" fillId="0" borderId="33" xfId="0" applyFont="1" applyBorder="1" applyAlignment="1">
      <alignment horizontal="center" vertical="center"/>
    </xf>
    <xf numFmtId="0" fontId="2" fillId="0" borderId="35" xfId="0" applyFont="1" applyBorder="1" applyAlignment="1">
      <alignment horizontal="center" vertical="center"/>
    </xf>
    <xf numFmtId="0" fontId="70" fillId="0" borderId="36" xfId="0" applyFont="1" applyFill="1" applyBorder="1" applyAlignment="1">
      <alignment vertical="center" wrapText="1"/>
    </xf>
    <xf numFmtId="0" fontId="70" fillId="0" borderId="33" xfId="0" applyFont="1" applyFill="1" applyBorder="1" applyAlignment="1">
      <alignment vertical="center" wrapText="1"/>
    </xf>
    <xf numFmtId="0" fontId="2" fillId="0" borderId="19" xfId="0" applyFont="1" applyBorder="1" applyAlignment="1">
      <alignment/>
    </xf>
    <xf numFmtId="0" fontId="2" fillId="0" borderId="43" xfId="0" applyFont="1" applyBorder="1" applyAlignment="1">
      <alignment horizontal="center" vertical="center"/>
    </xf>
    <xf numFmtId="0" fontId="70" fillId="0" borderId="53" xfId="0" applyFont="1" applyBorder="1" applyAlignment="1">
      <alignment horizontal="center" vertical="center"/>
    </xf>
    <xf numFmtId="0" fontId="70" fillId="0" borderId="43" xfId="0" applyFont="1" applyBorder="1" applyAlignment="1">
      <alignment horizontal="center" vertical="center"/>
    </xf>
    <xf numFmtId="0" fontId="66" fillId="0" borderId="32" xfId="0" applyFont="1" applyFill="1" applyBorder="1" applyAlignment="1">
      <alignment/>
    </xf>
    <xf numFmtId="0" fontId="66" fillId="0" borderId="15" xfId="0" applyFont="1" applyFill="1" applyBorder="1" applyAlignment="1">
      <alignment/>
    </xf>
    <xf numFmtId="0" fontId="66" fillId="0" borderId="0" xfId="0" applyFont="1" applyFill="1" applyBorder="1" applyAlignment="1">
      <alignment horizontal="right" vertical="center"/>
    </xf>
    <xf numFmtId="0" fontId="66" fillId="0" borderId="0" xfId="0" applyFont="1" applyFill="1" applyBorder="1" applyAlignment="1">
      <alignment horizontal="center"/>
    </xf>
    <xf numFmtId="0" fontId="66" fillId="0" borderId="0" xfId="0" applyFont="1" applyFill="1" applyBorder="1" applyAlignment="1">
      <alignment vertical="center"/>
    </xf>
    <xf numFmtId="0" fontId="66" fillId="0" borderId="0" xfId="0" applyFont="1" applyAlignment="1">
      <alignment/>
    </xf>
    <xf numFmtId="0" fontId="2" fillId="0" borderId="40" xfId="0" applyFont="1" applyFill="1" applyBorder="1" applyAlignment="1">
      <alignment horizontal="center" vertical="center"/>
    </xf>
    <xf numFmtId="0" fontId="66" fillId="0" borderId="0" xfId="0" applyFont="1" applyFill="1" applyAlignment="1">
      <alignment/>
    </xf>
    <xf numFmtId="0" fontId="70" fillId="0" borderId="17" xfId="0" applyFont="1" applyBorder="1" applyAlignment="1">
      <alignment vertical="center" wrapText="1"/>
    </xf>
    <xf numFmtId="0" fontId="70" fillId="0" borderId="16" xfId="0" applyFont="1" applyFill="1" applyBorder="1" applyAlignment="1">
      <alignment vertical="center" wrapText="1"/>
    </xf>
    <xf numFmtId="0" fontId="70" fillId="0" borderId="33" xfId="0" applyFont="1" applyBorder="1" applyAlignment="1">
      <alignment vertical="center" wrapText="1"/>
    </xf>
    <xf numFmtId="0" fontId="70" fillId="0" borderId="35" xfId="0" applyFont="1" applyFill="1" applyBorder="1" applyAlignment="1">
      <alignment vertical="center" wrapText="1"/>
    </xf>
    <xf numFmtId="0" fontId="71" fillId="0" borderId="54" xfId="0" applyFont="1" applyFill="1" applyBorder="1" applyAlignment="1">
      <alignment horizontal="center" vertical="center" wrapText="1"/>
    </xf>
    <xf numFmtId="0" fontId="71" fillId="0" borderId="55" xfId="0" applyFont="1" applyFill="1" applyBorder="1" applyAlignment="1">
      <alignment horizontal="center" vertical="center" wrapText="1"/>
    </xf>
    <xf numFmtId="0" fontId="71" fillId="0" borderId="54" xfId="0" applyFont="1" applyBorder="1" applyAlignment="1">
      <alignment horizontal="center" vertical="center" wrapText="1"/>
    </xf>
    <xf numFmtId="0" fontId="71" fillId="0" borderId="56" xfId="0" applyFont="1" applyFill="1" applyBorder="1" applyAlignment="1">
      <alignment horizontal="center" vertical="center" wrapText="1"/>
    </xf>
    <xf numFmtId="0" fontId="2" fillId="0" borderId="45" xfId="0" applyFont="1" applyFill="1" applyBorder="1" applyAlignment="1">
      <alignment horizontal="left" vertical="center" wrapText="1"/>
    </xf>
    <xf numFmtId="0" fontId="2" fillId="0" borderId="14" xfId="0" applyFont="1" applyFill="1" applyBorder="1" applyAlignment="1">
      <alignment horizontal="left" vertical="center" wrapText="1"/>
    </xf>
    <xf numFmtId="1" fontId="2" fillId="0" borderId="38" xfId="0" applyNumberFormat="1" applyFont="1" applyFill="1" applyBorder="1" applyAlignment="1">
      <alignment horizontal="center" vertical="center"/>
    </xf>
    <xf numFmtId="1" fontId="2" fillId="0" borderId="41" xfId="0" applyNumberFormat="1" applyFont="1" applyFill="1" applyBorder="1" applyAlignment="1">
      <alignment horizontal="center" vertical="center"/>
    </xf>
    <xf numFmtId="0" fontId="2" fillId="0" borderId="36" xfId="58" applyFont="1" applyFill="1" applyBorder="1" applyAlignment="1">
      <alignment horizontal="center" vertical="center"/>
      <protection/>
    </xf>
    <xf numFmtId="0" fontId="2" fillId="0" borderId="33" xfId="58" applyFont="1" applyFill="1" applyBorder="1" applyAlignment="1">
      <alignment vertical="center"/>
      <protection/>
    </xf>
    <xf numFmtId="0" fontId="2" fillId="0" borderId="36" xfId="58" applyNumberFormat="1" applyFont="1" applyFill="1" applyBorder="1" applyAlignment="1">
      <alignment horizontal="center" vertical="center"/>
      <protection/>
    </xf>
    <xf numFmtId="0" fontId="2" fillId="0" borderId="34" xfId="58" applyFont="1" applyFill="1" applyBorder="1" applyAlignment="1">
      <alignment wrapText="1"/>
      <protection/>
    </xf>
    <xf numFmtId="0" fontId="7" fillId="0" borderId="0" xfId="0" applyFont="1" applyAlignment="1">
      <alignment vertical="top" wrapText="1"/>
    </xf>
    <xf numFmtId="0" fontId="7" fillId="0" borderId="0" xfId="0" applyFont="1" applyAlignment="1">
      <alignment horizontal="left" vertical="top" wrapText="1"/>
    </xf>
    <xf numFmtId="0" fontId="2" fillId="0" borderId="0" xfId="0" applyFont="1" applyAlignment="1">
      <alignment horizontal="left" vertical="center" wrapText="1"/>
    </xf>
    <xf numFmtId="0" fontId="2" fillId="0" borderId="57" xfId="0" applyFont="1" applyBorder="1" applyAlignment="1">
      <alignment horizontal="center" vertical="center"/>
    </xf>
    <xf numFmtId="0" fontId="2" fillId="0" borderId="14" xfId="0" applyFont="1" applyFill="1" applyBorder="1" applyAlignment="1">
      <alignment horizontal="left" vertical="center" wrapText="1"/>
    </xf>
    <xf numFmtId="0" fontId="2" fillId="0" borderId="27" xfId="58" applyFont="1" applyFill="1" applyBorder="1" applyAlignment="1">
      <alignment horizontal="left" vertical="center" wrapText="1"/>
      <protection/>
    </xf>
    <xf numFmtId="0" fontId="2" fillId="0" borderId="58" xfId="0" applyFont="1" applyBorder="1" applyAlignment="1">
      <alignment horizontal="center" vertical="center"/>
    </xf>
    <xf numFmtId="0" fontId="13" fillId="0" borderId="0" xfId="0" applyFont="1" applyAlignment="1">
      <alignment horizontal="left"/>
    </xf>
    <xf numFmtId="0" fontId="2" fillId="0" borderId="40" xfId="58" applyFont="1" applyFill="1" applyBorder="1" applyAlignment="1">
      <alignment horizontal="center" vertical="center" wrapText="1"/>
      <protection/>
    </xf>
    <xf numFmtId="0" fontId="2" fillId="0" borderId="30"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59" xfId="0" applyFont="1" applyBorder="1" applyAlignment="1">
      <alignment horizontal="center" vertical="center"/>
    </xf>
    <xf numFmtId="0" fontId="2" fillId="0" borderId="21" xfId="58" applyFont="1" applyBorder="1" applyAlignment="1">
      <alignment horizontal="center" vertical="center"/>
      <protection/>
    </xf>
    <xf numFmtId="1" fontId="2" fillId="0" borderId="41" xfId="0" applyNumberFormat="1" applyFont="1" applyFill="1" applyBorder="1" applyAlignment="1">
      <alignment horizontal="center" vertical="center" wrapText="1"/>
    </xf>
    <xf numFmtId="0" fontId="2" fillId="0" borderId="29" xfId="58" applyFont="1" applyBorder="1" applyAlignment="1">
      <alignment horizontal="center"/>
      <protection/>
    </xf>
    <xf numFmtId="0" fontId="2" fillId="0" borderId="21" xfId="58" applyFont="1" applyBorder="1" applyAlignment="1">
      <alignment horizontal="center"/>
      <protection/>
    </xf>
    <xf numFmtId="0" fontId="2" fillId="0" borderId="60" xfId="58" applyFont="1" applyBorder="1" applyAlignment="1">
      <alignment horizontal="center"/>
      <protection/>
    </xf>
    <xf numFmtId="0" fontId="2" fillId="0" borderId="19" xfId="58" applyFont="1" applyBorder="1" applyAlignment="1">
      <alignment horizontal="center"/>
      <protection/>
    </xf>
    <xf numFmtId="1" fontId="2" fillId="0" borderId="28" xfId="0" applyNumberFormat="1" applyFont="1" applyFill="1" applyBorder="1" applyAlignment="1">
      <alignment horizontal="center" vertical="center" wrapText="1"/>
    </xf>
    <xf numFmtId="1" fontId="2" fillId="0" borderId="39" xfId="0" applyNumberFormat="1" applyFont="1" applyFill="1" applyBorder="1" applyAlignment="1">
      <alignment horizontal="center" vertical="center" wrapText="1"/>
    </xf>
    <xf numFmtId="1" fontId="2" fillId="0" borderId="30" xfId="0" applyNumberFormat="1" applyFont="1" applyFill="1" applyBorder="1" applyAlignment="1">
      <alignment horizontal="center" vertical="center" wrapText="1"/>
    </xf>
    <xf numFmtId="1" fontId="2" fillId="0" borderId="45" xfId="0" applyNumberFormat="1" applyFont="1" applyFill="1" applyBorder="1" applyAlignment="1">
      <alignment horizontal="center" vertical="center" wrapText="1"/>
    </xf>
    <xf numFmtId="0" fontId="2" fillId="0" borderId="54"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30" xfId="0" applyFont="1" applyBorder="1" applyAlignment="1">
      <alignment horizontal="center" vertical="center"/>
    </xf>
    <xf numFmtId="0" fontId="2" fillId="0" borderId="30" xfId="0" applyFont="1" applyBorder="1" applyAlignment="1">
      <alignment horizontal="center" vertical="center" wrapText="1"/>
    </xf>
    <xf numFmtId="0" fontId="2" fillId="0" borderId="21" xfId="0" applyFont="1" applyBorder="1" applyAlignment="1">
      <alignment horizontal="center" vertical="center"/>
    </xf>
    <xf numFmtId="0" fontId="2" fillId="0" borderId="28" xfId="0" applyFont="1" applyBorder="1" applyAlignment="1">
      <alignment horizontal="center" vertical="center"/>
    </xf>
    <xf numFmtId="1" fontId="2" fillId="0" borderId="28" xfId="0" applyNumberFormat="1" applyFont="1" applyBorder="1" applyAlignment="1">
      <alignment horizontal="center" vertical="center" wrapText="1"/>
    </xf>
    <xf numFmtId="49" fontId="2" fillId="0" borderId="21" xfId="0" applyNumberFormat="1" applyFont="1" applyBorder="1" applyAlignment="1">
      <alignment wrapText="1"/>
    </xf>
    <xf numFmtId="1" fontId="2" fillId="0" borderId="21" xfId="0" applyNumberFormat="1" applyFont="1" applyBorder="1" applyAlignment="1">
      <alignment horizontal="center" vertical="center" wrapText="1"/>
    </xf>
    <xf numFmtId="0" fontId="2" fillId="0" borderId="35" xfId="0" applyFont="1" applyFill="1" applyBorder="1" applyAlignment="1">
      <alignment horizontal="left" vertical="center" wrapText="1"/>
    </xf>
    <xf numFmtId="0" fontId="2" fillId="0" borderId="18" xfId="58" applyFont="1" applyFill="1" applyBorder="1" applyAlignment="1">
      <alignment horizontal="center" vertical="center" wrapText="1"/>
      <protection/>
    </xf>
    <xf numFmtId="0" fontId="2" fillId="0" borderId="18" xfId="0" applyFont="1" applyFill="1" applyBorder="1" applyAlignment="1">
      <alignment horizontal="left" vertical="center" wrapText="1"/>
    </xf>
    <xf numFmtId="0" fontId="2" fillId="33" borderId="57" xfId="58" applyFont="1" applyFill="1" applyBorder="1" applyAlignment="1">
      <alignment horizontal="center" vertical="center"/>
      <protection/>
    </xf>
    <xf numFmtId="0" fontId="2" fillId="33" borderId="29" xfId="58" applyFont="1" applyFill="1" applyBorder="1" applyAlignment="1">
      <alignment horizontal="center" vertical="center"/>
      <protection/>
    </xf>
    <xf numFmtId="0" fontId="2" fillId="33" borderId="21" xfId="58" applyFont="1" applyFill="1" applyBorder="1" applyAlignment="1">
      <alignment horizontal="center" vertical="center"/>
      <protection/>
    </xf>
    <xf numFmtId="0" fontId="2" fillId="33" borderId="21" xfId="0" applyFont="1" applyFill="1" applyBorder="1" applyAlignment="1">
      <alignment horizontal="center" vertical="center"/>
    </xf>
    <xf numFmtId="0" fontId="2" fillId="33" borderId="20" xfId="0" applyFont="1" applyFill="1" applyBorder="1" applyAlignment="1">
      <alignment horizontal="center" vertical="center"/>
    </xf>
    <xf numFmtId="0" fontId="2" fillId="0" borderId="29" xfId="58" applyFont="1" applyFill="1" applyBorder="1" applyAlignment="1">
      <alignment horizontal="center" vertical="center" wrapText="1"/>
      <protection/>
    </xf>
    <xf numFmtId="0" fontId="2" fillId="0" borderId="21" xfId="58" applyFont="1" applyFill="1" applyBorder="1" applyAlignment="1">
      <alignment horizontal="center" vertical="center" wrapText="1"/>
      <protection/>
    </xf>
    <xf numFmtId="0" fontId="2" fillId="0" borderId="20" xfId="58" applyFont="1" applyFill="1" applyBorder="1" applyAlignment="1">
      <alignment horizontal="center" vertical="center" wrapText="1"/>
      <protection/>
    </xf>
    <xf numFmtId="0" fontId="2" fillId="0" borderId="62" xfId="58" applyFont="1" applyFill="1" applyBorder="1" applyAlignment="1">
      <alignment horizontal="left" vertical="center" wrapText="1"/>
      <protection/>
    </xf>
    <xf numFmtId="0" fontId="2" fillId="0" borderId="63" xfId="58" applyFont="1" applyFill="1" applyBorder="1" applyAlignment="1">
      <alignment horizontal="left" vertical="center" wrapText="1"/>
      <protection/>
    </xf>
    <xf numFmtId="0" fontId="2" fillId="0" borderId="37" xfId="0" applyFont="1" applyBorder="1" applyAlignment="1">
      <alignment/>
    </xf>
    <xf numFmtId="0" fontId="2" fillId="0" borderId="41" xfId="0" applyFont="1" applyBorder="1" applyAlignment="1">
      <alignment/>
    </xf>
    <xf numFmtId="0" fontId="2" fillId="0" borderId="64" xfId="0" applyFont="1" applyBorder="1" applyAlignment="1">
      <alignment wrapText="1"/>
    </xf>
    <xf numFmtId="49" fontId="2" fillId="0" borderId="62" xfId="0" applyNumberFormat="1" applyFont="1" applyBorder="1" applyAlignment="1">
      <alignment horizontal="center" vertical="center"/>
    </xf>
    <xf numFmtId="0" fontId="2" fillId="0" borderId="62" xfId="0" applyFont="1" applyBorder="1" applyAlignment="1">
      <alignment horizontal="center" vertical="center"/>
    </xf>
    <xf numFmtId="0" fontId="2" fillId="0" borderId="63" xfId="0" applyFont="1" applyFill="1" applyBorder="1" applyAlignment="1">
      <alignment horizontal="center" vertical="center"/>
    </xf>
    <xf numFmtId="1" fontId="2" fillId="0" borderId="22" xfId="0" applyNumberFormat="1" applyFont="1" applyFill="1" applyBorder="1" applyAlignment="1">
      <alignment horizontal="center" vertical="center" wrapText="1"/>
    </xf>
    <xf numFmtId="1" fontId="2" fillId="0" borderId="62" xfId="0" applyNumberFormat="1" applyFont="1" applyFill="1" applyBorder="1" applyAlignment="1">
      <alignment horizontal="center" vertical="center" wrapText="1"/>
    </xf>
    <xf numFmtId="0" fontId="2" fillId="0" borderId="62" xfId="0" applyFont="1" applyFill="1" applyBorder="1" applyAlignment="1">
      <alignment horizontal="center" vertical="center"/>
    </xf>
    <xf numFmtId="1" fontId="2" fillId="0" borderId="63" xfId="0" applyNumberFormat="1" applyFont="1" applyFill="1" applyBorder="1" applyAlignment="1">
      <alignment horizontal="center" vertical="center" wrapText="1"/>
    </xf>
    <xf numFmtId="0" fontId="2" fillId="0" borderId="41" xfId="0" applyFont="1" applyBorder="1" applyAlignment="1">
      <alignment wrapText="1"/>
    </xf>
    <xf numFmtId="0" fontId="2" fillId="0" borderId="22" xfId="58" applyFont="1" applyFill="1" applyBorder="1" applyAlignment="1">
      <alignment horizontal="left" vertical="center" wrapText="1"/>
      <protection/>
    </xf>
    <xf numFmtId="0" fontId="2" fillId="0" borderId="23" xfId="58" applyFont="1" applyFill="1" applyBorder="1" applyAlignment="1">
      <alignment horizontal="left" vertical="center" wrapText="1"/>
      <protection/>
    </xf>
    <xf numFmtId="0" fontId="2" fillId="0" borderId="24" xfId="58" applyFont="1" applyFill="1" applyBorder="1" applyAlignment="1">
      <alignment horizontal="left" vertical="center" wrapText="1"/>
      <protection/>
    </xf>
    <xf numFmtId="0" fontId="2" fillId="0" borderId="62" xfId="58" applyFont="1" applyFill="1" applyBorder="1" applyAlignment="1">
      <alignment horizontal="center" vertical="center" wrapText="1"/>
      <protection/>
    </xf>
    <xf numFmtId="174" fontId="71" fillId="0" borderId="56" xfId="0" applyNumberFormat="1" applyFont="1" applyFill="1" applyBorder="1" applyAlignment="1">
      <alignment horizontal="center" vertical="center" wrapText="1"/>
    </xf>
    <xf numFmtId="0" fontId="2" fillId="0" borderId="65"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0" borderId="66" xfId="0" applyFont="1" applyBorder="1" applyAlignment="1">
      <alignment vertical="center" wrapText="1"/>
    </xf>
    <xf numFmtId="49" fontId="2" fillId="0" borderId="67" xfId="0" applyNumberFormat="1" applyFont="1" applyBorder="1" applyAlignment="1">
      <alignment horizontal="center"/>
    </xf>
    <xf numFmtId="0" fontId="2" fillId="0" borderId="68" xfId="0" applyFont="1" applyBorder="1" applyAlignment="1">
      <alignment horizontal="center" vertical="center"/>
    </xf>
    <xf numFmtId="0" fontId="70" fillId="0" borderId="12" xfId="0" applyFont="1" applyFill="1" applyBorder="1" applyAlignment="1">
      <alignment vertical="center" wrapText="1"/>
    </xf>
    <xf numFmtId="0" fontId="70" fillId="0" borderId="13" xfId="0" applyFont="1" applyFill="1" applyBorder="1" applyAlignment="1">
      <alignment vertical="center" wrapText="1"/>
    </xf>
    <xf numFmtId="0" fontId="70" fillId="0" borderId="13" xfId="0" applyFont="1" applyBorder="1" applyAlignment="1">
      <alignment vertical="center" wrapText="1"/>
    </xf>
    <xf numFmtId="0" fontId="70" fillId="0" borderId="68" xfId="0" applyFont="1" applyFill="1" applyBorder="1" applyAlignment="1">
      <alignment vertical="center" wrapText="1"/>
    </xf>
    <xf numFmtId="0" fontId="2" fillId="0" borderId="28" xfId="0" applyFont="1" applyBorder="1" applyAlignment="1">
      <alignment horizontal="left"/>
    </xf>
    <xf numFmtId="0" fontId="70" fillId="0" borderId="54" xfId="0" applyFont="1" applyBorder="1" applyAlignment="1">
      <alignment horizontal="center" vertical="center" wrapText="1"/>
    </xf>
    <xf numFmtId="0" fontId="70" fillId="0" borderId="55" xfId="0" applyFont="1" applyBorder="1" applyAlignment="1">
      <alignment horizontal="center" vertical="center" wrapText="1"/>
    </xf>
    <xf numFmtId="0" fontId="70" fillId="0" borderId="61" xfId="0" applyFont="1" applyBorder="1" applyAlignment="1">
      <alignment/>
    </xf>
    <xf numFmtId="0" fontId="70" fillId="0" borderId="69" xfId="0" applyFont="1" applyBorder="1" applyAlignment="1">
      <alignment/>
    </xf>
    <xf numFmtId="0" fontId="2" fillId="0" borderId="33" xfId="0" applyFont="1" applyBorder="1" applyAlignment="1">
      <alignment horizontal="center" vertical="center" wrapText="1"/>
    </xf>
    <xf numFmtId="0" fontId="70" fillId="0" borderId="33" xfId="0" applyFont="1" applyBorder="1" applyAlignment="1">
      <alignment horizontal="center" vertical="center" wrapText="1"/>
    </xf>
    <xf numFmtId="0" fontId="2" fillId="0" borderId="41" xfId="0" applyFont="1" applyBorder="1" applyAlignment="1">
      <alignment horizontal="left"/>
    </xf>
    <xf numFmtId="0" fontId="2" fillId="0" borderId="14" xfId="0" applyFont="1" applyBorder="1" applyAlignment="1">
      <alignment horizontal="left"/>
    </xf>
    <xf numFmtId="0" fontId="2" fillId="0" borderId="27" xfId="0" applyFont="1" applyBorder="1" applyAlignment="1">
      <alignment horizontal="center" vertical="center"/>
    </xf>
    <xf numFmtId="0" fontId="2" fillId="0" borderId="70" xfId="0" applyFont="1" applyBorder="1" applyAlignment="1">
      <alignment horizontal="center" vertical="center" wrapText="1"/>
    </xf>
    <xf numFmtId="49" fontId="2" fillId="0" borderId="71" xfId="0" applyNumberFormat="1" applyFont="1" applyBorder="1" applyAlignment="1">
      <alignment vertical="top" wrapText="1"/>
    </xf>
    <xf numFmtId="49" fontId="2" fillId="0" borderId="27" xfId="0" applyNumberFormat="1" applyFont="1" applyBorder="1" applyAlignment="1">
      <alignment vertical="top" wrapText="1"/>
    </xf>
    <xf numFmtId="0" fontId="2" fillId="0" borderId="59" xfId="0" applyFont="1" applyBorder="1" applyAlignment="1">
      <alignment/>
    </xf>
    <xf numFmtId="0" fontId="2" fillId="0" borderId="56" xfId="0" applyFont="1" applyBorder="1" applyAlignment="1">
      <alignment horizontal="center" vertical="center" wrapText="1"/>
    </xf>
    <xf numFmtId="0" fontId="2" fillId="0" borderId="14" xfId="0" applyFont="1" applyBorder="1" applyAlignment="1">
      <alignment horizontal="center" wrapText="1"/>
    </xf>
    <xf numFmtId="0" fontId="2" fillId="0" borderId="27" xfId="0" applyFont="1" applyBorder="1" applyAlignment="1">
      <alignment horizontal="center" vertical="center" wrapText="1"/>
    </xf>
    <xf numFmtId="0" fontId="70" fillId="0" borderId="56" xfId="0" applyFont="1" applyBorder="1" applyAlignment="1">
      <alignment horizontal="center" vertical="center" wrapText="1"/>
    </xf>
    <xf numFmtId="0" fontId="70" fillId="0" borderId="37" xfId="0" applyFont="1" applyBorder="1" applyAlignment="1">
      <alignment horizontal="center" vertical="center" wrapText="1"/>
    </xf>
    <xf numFmtId="0" fontId="70" fillId="0" borderId="72" xfId="0" applyFont="1" applyBorder="1" applyAlignment="1">
      <alignment/>
    </xf>
    <xf numFmtId="0" fontId="2" fillId="0" borderId="16" xfId="0" applyFont="1" applyBorder="1" applyAlignment="1">
      <alignment horizontal="left"/>
    </xf>
    <xf numFmtId="0" fontId="2" fillId="0" borderId="55" xfId="0" applyFont="1" applyBorder="1" applyAlignment="1">
      <alignment horizontal="center" vertical="center" wrapText="1"/>
    </xf>
    <xf numFmtId="0" fontId="70" fillId="0" borderId="35" xfId="0" applyFont="1" applyBorder="1" applyAlignment="1">
      <alignment horizontal="center" vertical="center" wrapText="1"/>
    </xf>
    <xf numFmtId="0" fontId="2" fillId="33" borderId="45" xfId="0" applyFont="1" applyFill="1" applyBorder="1" applyAlignment="1">
      <alignment vertical="center" wrapText="1"/>
    </xf>
    <xf numFmtId="0" fontId="2" fillId="0" borderId="20" xfId="0" applyFont="1" applyBorder="1" applyAlignment="1">
      <alignment horizontal="center" vertical="center"/>
    </xf>
    <xf numFmtId="0" fontId="2" fillId="0" borderId="14" xfId="58" applyFont="1" applyFill="1" applyBorder="1" applyAlignment="1">
      <alignment horizontal="center"/>
      <protection/>
    </xf>
    <xf numFmtId="0" fontId="2" fillId="0" borderId="27" xfId="58" applyFont="1" applyFill="1" applyBorder="1" applyAlignment="1">
      <alignment horizontal="center"/>
      <protection/>
    </xf>
    <xf numFmtId="0" fontId="2" fillId="33" borderId="59" xfId="0" applyFont="1" applyFill="1" applyBorder="1" applyAlignment="1">
      <alignment vertical="center" wrapText="1"/>
    </xf>
    <xf numFmtId="0" fontId="9" fillId="0" borderId="0" xfId="0" applyFont="1" applyAlignment="1">
      <alignment horizontal="left"/>
    </xf>
    <xf numFmtId="0" fontId="9" fillId="0" borderId="0" xfId="0" applyFont="1" applyAlignment="1">
      <alignment/>
    </xf>
    <xf numFmtId="0" fontId="19" fillId="0" borderId="0" xfId="0" applyFont="1" applyAlignment="1">
      <alignment/>
    </xf>
    <xf numFmtId="0" fontId="9" fillId="0" borderId="0" xfId="0" applyFont="1" applyAlignment="1">
      <alignment horizontal="center"/>
    </xf>
    <xf numFmtId="0" fontId="19" fillId="0" borderId="0" xfId="58" applyFont="1">
      <alignment/>
      <protection/>
    </xf>
    <xf numFmtId="0" fontId="5" fillId="0" borderId="46" xfId="58" applyFont="1" applyBorder="1" applyAlignment="1">
      <alignment vertical="center"/>
      <protection/>
    </xf>
    <xf numFmtId="0" fontId="2" fillId="0" borderId="53" xfId="58" applyFont="1" applyBorder="1" applyAlignment="1">
      <alignment horizontal="center" vertical="center" wrapText="1"/>
      <protection/>
    </xf>
    <xf numFmtId="0" fontId="2" fillId="0" borderId="20" xfId="58" applyFont="1" applyBorder="1" applyAlignment="1">
      <alignment horizontal="center"/>
      <protection/>
    </xf>
    <xf numFmtId="0" fontId="2" fillId="0" borderId="40" xfId="58" applyFont="1" applyBorder="1" applyAlignment="1">
      <alignment horizontal="center"/>
      <protection/>
    </xf>
    <xf numFmtId="0" fontId="2" fillId="0" borderId="38" xfId="58" applyFont="1" applyBorder="1" applyAlignment="1">
      <alignment horizontal="center"/>
      <protection/>
    </xf>
    <xf numFmtId="0" fontId="2" fillId="0" borderId="39" xfId="58" applyFont="1" applyBorder="1" applyAlignment="1">
      <alignment horizontal="center"/>
      <protection/>
    </xf>
    <xf numFmtId="0" fontId="2" fillId="0" borderId="41" xfId="58" applyFont="1" applyBorder="1" applyAlignment="1">
      <alignment horizontal="center"/>
      <protection/>
    </xf>
    <xf numFmtId="0" fontId="2" fillId="0" borderId="0" xfId="58" applyFont="1" applyFill="1" applyBorder="1">
      <alignment/>
      <protection/>
    </xf>
    <xf numFmtId="0" fontId="17" fillId="0" borderId="52" xfId="58" applyFont="1" applyBorder="1" applyAlignment="1">
      <alignment horizontal="center" vertical="top" wrapText="1"/>
      <protection/>
    </xf>
    <xf numFmtId="0" fontId="17" fillId="0" borderId="0" xfId="58" applyFont="1" applyBorder="1">
      <alignment/>
      <protection/>
    </xf>
    <xf numFmtId="0" fontId="17" fillId="0" borderId="59" xfId="58" applyFont="1" applyBorder="1" applyAlignment="1">
      <alignment horizontal="center" vertical="top" wrapText="1"/>
      <protection/>
    </xf>
    <xf numFmtId="0" fontId="17" fillId="0" borderId="0" xfId="58" applyFont="1" applyBorder="1" applyAlignment="1">
      <alignment horizontal="center"/>
      <protection/>
    </xf>
    <xf numFmtId="0" fontId="2" fillId="0" borderId="52" xfId="58" applyFont="1" applyBorder="1" applyAlignment="1">
      <alignment horizontal="center" vertical="center"/>
      <protection/>
    </xf>
    <xf numFmtId="0" fontId="17" fillId="0" borderId="31" xfId="58" applyFont="1" applyBorder="1" applyAlignment="1">
      <alignment horizontal="justify" vertical="top" wrapText="1"/>
      <protection/>
    </xf>
    <xf numFmtId="0" fontId="2" fillId="0" borderId="0" xfId="58" applyFont="1" applyBorder="1">
      <alignment/>
      <protection/>
    </xf>
    <xf numFmtId="0" fontId="2" fillId="0" borderId="60" xfId="58" applyFont="1" applyBorder="1" applyAlignment="1">
      <alignment horizontal="center" vertical="center"/>
      <protection/>
    </xf>
    <xf numFmtId="0" fontId="17" fillId="0" borderId="60" xfId="58" applyFont="1" applyBorder="1" applyAlignment="1">
      <alignment horizontal="justify" vertical="top" wrapText="1"/>
      <protection/>
    </xf>
    <xf numFmtId="0" fontId="2" fillId="0" borderId="40" xfId="58" applyFont="1" applyBorder="1" applyAlignment="1">
      <alignment horizontal="center" vertical="center"/>
      <protection/>
    </xf>
    <xf numFmtId="0" fontId="20" fillId="0" borderId="40" xfId="58" applyFont="1" applyBorder="1" applyAlignment="1">
      <alignment horizontal="right" vertical="top" wrapText="1"/>
      <protection/>
    </xf>
    <xf numFmtId="0" fontId="2" fillId="0" borderId="59" xfId="58" applyFont="1" applyFill="1" applyBorder="1" applyAlignment="1">
      <alignment horizontal="center" vertical="center"/>
      <protection/>
    </xf>
    <xf numFmtId="0" fontId="17" fillId="0" borderId="59" xfId="58" applyFont="1" applyFill="1" applyBorder="1" applyAlignment="1">
      <alignment horizontal="justify" vertical="top" wrapText="1"/>
      <protection/>
    </xf>
    <xf numFmtId="0" fontId="2" fillId="0" borderId="73" xfId="58" applyFont="1" applyBorder="1" applyAlignment="1">
      <alignment horizontal="center" vertical="center"/>
      <protection/>
    </xf>
    <xf numFmtId="0" fontId="20" fillId="0" borderId="73" xfId="58" applyFont="1" applyBorder="1" applyAlignment="1">
      <alignment horizontal="left" vertical="top" wrapText="1"/>
      <protection/>
    </xf>
    <xf numFmtId="2" fontId="2" fillId="0" borderId="24" xfId="58" applyNumberFormat="1" applyFont="1" applyBorder="1" applyAlignment="1">
      <alignment horizontal="center" vertical="center"/>
      <protection/>
    </xf>
    <xf numFmtId="2" fontId="2" fillId="0" borderId="26" xfId="58" applyNumberFormat="1" applyFont="1" applyBorder="1" applyAlignment="1">
      <alignment horizontal="center" vertical="center" wrapText="1"/>
      <protection/>
    </xf>
    <xf numFmtId="0" fontId="2" fillId="0" borderId="74" xfId="58" applyFont="1" applyBorder="1" applyAlignment="1">
      <alignment horizontal="center" vertical="center"/>
      <protection/>
    </xf>
    <xf numFmtId="0" fontId="17" fillId="0" borderId="74" xfId="58" applyFont="1" applyBorder="1" applyAlignment="1">
      <alignment horizontal="justify" vertical="top" wrapText="1"/>
      <protection/>
    </xf>
    <xf numFmtId="0" fontId="2" fillId="0" borderId="74" xfId="58" applyFont="1" applyBorder="1">
      <alignment/>
      <protection/>
    </xf>
    <xf numFmtId="2" fontId="17" fillId="0" borderId="74" xfId="58" applyNumberFormat="1" applyFont="1" applyBorder="1" applyAlignment="1">
      <alignment horizontal="center" vertical="top" wrapText="1"/>
      <protection/>
    </xf>
    <xf numFmtId="0" fontId="17" fillId="0" borderId="74" xfId="58" applyFont="1" applyBorder="1" applyAlignment="1">
      <alignment horizontal="center" vertical="top" wrapText="1"/>
      <protection/>
    </xf>
    <xf numFmtId="0" fontId="2" fillId="0" borderId="0" xfId="58" applyFont="1" applyBorder="1" applyAlignment="1">
      <alignment horizontal="center" vertical="center"/>
      <protection/>
    </xf>
    <xf numFmtId="0" fontId="17" fillId="0" borderId="0" xfId="58" applyFont="1" applyBorder="1" applyAlignment="1">
      <alignment horizontal="justify" vertical="top" wrapText="1"/>
      <protection/>
    </xf>
    <xf numFmtId="2" fontId="17" fillId="0" borderId="0" xfId="58" applyNumberFormat="1" applyFont="1" applyBorder="1" applyAlignment="1">
      <alignment horizontal="center" vertical="top" wrapText="1"/>
      <protection/>
    </xf>
    <xf numFmtId="0" fontId="17" fillId="0" borderId="75" xfId="58" applyFont="1" applyBorder="1" applyAlignment="1">
      <alignment horizontal="center" vertical="top" wrapText="1"/>
      <protection/>
    </xf>
    <xf numFmtId="0" fontId="17" fillId="0" borderId="70" xfId="58" applyFont="1" applyBorder="1" applyAlignment="1">
      <alignment horizontal="center" vertical="top" wrapText="1"/>
      <protection/>
    </xf>
    <xf numFmtId="0" fontId="17" fillId="0" borderId="59" xfId="58" applyFont="1" applyBorder="1" applyAlignment="1">
      <alignment horizontal="center"/>
      <protection/>
    </xf>
    <xf numFmtId="0" fontId="2" fillId="0" borderId="76" xfId="58" applyFont="1" applyBorder="1" applyAlignment="1">
      <alignment horizontal="center" vertical="center"/>
      <protection/>
    </xf>
    <xf numFmtId="0" fontId="17" fillId="0" borderId="14" xfId="58" applyFont="1" applyBorder="1" applyAlignment="1">
      <alignment horizontal="justify" vertical="top" wrapText="1"/>
      <protection/>
    </xf>
    <xf numFmtId="0" fontId="17" fillId="0" borderId="45" xfId="58" applyFont="1" applyBorder="1" applyAlignment="1">
      <alignment horizontal="left" vertical="center" wrapText="1"/>
      <protection/>
    </xf>
    <xf numFmtId="0" fontId="2" fillId="0" borderId="24" xfId="58" applyFont="1" applyBorder="1" applyAlignment="1">
      <alignment vertical="top"/>
      <protection/>
    </xf>
    <xf numFmtId="0" fontId="17" fillId="0" borderId="24" xfId="58" applyFont="1" applyBorder="1" applyAlignment="1">
      <alignment wrapText="1"/>
      <protection/>
    </xf>
    <xf numFmtId="0" fontId="2" fillId="0" borderId="0" xfId="58" applyFont="1" applyAlignment="1">
      <alignment vertical="top"/>
      <protection/>
    </xf>
    <xf numFmtId="0" fontId="2" fillId="0" borderId="33" xfId="0" applyFont="1" applyBorder="1" applyAlignment="1">
      <alignment vertical="top" wrapText="1"/>
    </xf>
    <xf numFmtId="0" fontId="2" fillId="0" borderId="52" xfId="58" applyFont="1" applyBorder="1" applyAlignment="1">
      <alignment horizontal="center"/>
      <protection/>
    </xf>
    <xf numFmtId="0" fontId="2" fillId="0" borderId="74" xfId="58" applyFont="1" applyBorder="1" applyAlignment="1">
      <alignment horizontal="center"/>
      <protection/>
    </xf>
    <xf numFmtId="0" fontId="2" fillId="0" borderId="59" xfId="58" applyFont="1" applyBorder="1" applyAlignment="1">
      <alignment horizontal="center"/>
      <protection/>
    </xf>
    <xf numFmtId="0" fontId="2" fillId="0" borderId="44" xfId="58" applyFont="1" applyBorder="1" applyAlignment="1">
      <alignment horizontal="center"/>
      <protection/>
    </xf>
    <xf numFmtId="0" fontId="2" fillId="0" borderId="72" xfId="58" applyFont="1" applyBorder="1" applyAlignment="1">
      <alignment horizontal="center"/>
      <protection/>
    </xf>
    <xf numFmtId="0" fontId="2" fillId="0" borderId="69" xfId="58" applyFont="1" applyBorder="1" applyAlignment="1">
      <alignment horizontal="center"/>
      <protection/>
    </xf>
    <xf numFmtId="0" fontId="2" fillId="0" borderId="14" xfId="58" applyFont="1" applyBorder="1" applyAlignment="1">
      <alignment horizontal="center"/>
      <protection/>
    </xf>
    <xf numFmtId="0" fontId="2" fillId="0" borderId="53" xfId="58" applyFont="1" applyBorder="1">
      <alignment/>
      <protection/>
    </xf>
    <xf numFmtId="0" fontId="2" fillId="0" borderId="45" xfId="58" applyFont="1" applyBorder="1" applyAlignment="1">
      <alignment horizontal="center"/>
      <protection/>
    </xf>
    <xf numFmtId="0" fontId="2" fillId="0" borderId="49" xfId="58" applyFont="1" applyBorder="1">
      <alignment/>
      <protection/>
    </xf>
    <xf numFmtId="0" fontId="2" fillId="0" borderId="24" xfId="58" applyFont="1" applyBorder="1" applyAlignment="1">
      <alignment horizontal="center"/>
      <protection/>
    </xf>
    <xf numFmtId="0" fontId="5" fillId="0" borderId="25" xfId="58" applyFont="1" applyBorder="1" applyAlignment="1">
      <alignment horizontal="right"/>
      <protection/>
    </xf>
    <xf numFmtId="0" fontId="2" fillId="0" borderId="14" xfId="58" applyFont="1" applyBorder="1" applyAlignment="1">
      <alignment horizontal="center" vertical="center"/>
      <protection/>
    </xf>
    <xf numFmtId="2" fontId="2" fillId="0" borderId="52" xfId="58" applyNumberFormat="1" applyFont="1" applyBorder="1" applyAlignment="1">
      <alignment horizontal="center" vertical="center" wrapText="1"/>
      <protection/>
    </xf>
    <xf numFmtId="0" fontId="2" fillId="0" borderId="18" xfId="58" applyFont="1" applyBorder="1" applyAlignment="1">
      <alignment horizontal="center" vertical="center"/>
      <protection/>
    </xf>
    <xf numFmtId="2" fontId="2" fillId="0" borderId="77" xfId="58" applyNumberFormat="1" applyFont="1" applyBorder="1" applyAlignment="1">
      <alignment horizontal="center" vertical="center" wrapText="1"/>
      <protection/>
    </xf>
    <xf numFmtId="0" fontId="2" fillId="0" borderId="45" xfId="58" applyFont="1" applyBorder="1" applyAlignment="1">
      <alignment horizontal="center" vertical="center"/>
      <protection/>
    </xf>
    <xf numFmtId="2" fontId="2" fillId="0" borderId="78" xfId="58" applyNumberFormat="1" applyFont="1" applyBorder="1" applyAlignment="1">
      <alignment horizontal="center" vertical="center" wrapText="1"/>
      <protection/>
    </xf>
    <xf numFmtId="2" fontId="2" fillId="0" borderId="59" xfId="58" applyNumberFormat="1" applyFont="1" applyBorder="1" applyAlignment="1">
      <alignment horizontal="center" vertical="center"/>
      <protection/>
    </xf>
    <xf numFmtId="0" fontId="2" fillId="0" borderId="14" xfId="58" applyFont="1" applyBorder="1" applyAlignment="1">
      <alignment horizontal="center" vertical="top" wrapText="1"/>
      <protection/>
    </xf>
    <xf numFmtId="2" fontId="2" fillId="0" borderId="14" xfId="58" applyNumberFormat="1" applyFont="1" applyBorder="1" applyAlignment="1">
      <alignment horizontal="center" vertical="top" wrapText="1"/>
      <protection/>
    </xf>
    <xf numFmtId="2" fontId="17" fillId="0" borderId="65" xfId="58" applyNumberFormat="1" applyFont="1" applyBorder="1" applyAlignment="1">
      <alignment horizontal="center" vertical="top" wrapText="1"/>
      <protection/>
    </xf>
    <xf numFmtId="0" fontId="2" fillId="0" borderId="27" xfId="58" applyFont="1" applyBorder="1" applyAlignment="1">
      <alignment horizontal="center" vertical="top" wrapText="1"/>
      <protection/>
    </xf>
    <xf numFmtId="2" fontId="2" fillId="0" borderId="45" xfId="58" applyNumberFormat="1" applyFont="1" applyBorder="1" applyAlignment="1">
      <alignment horizontal="center" vertical="top" wrapText="1"/>
      <protection/>
    </xf>
    <xf numFmtId="2" fontId="17" fillId="0" borderId="78" xfId="58" applyNumberFormat="1" applyFont="1" applyBorder="1" applyAlignment="1">
      <alignment horizontal="center" vertical="top" wrapText="1"/>
      <protection/>
    </xf>
    <xf numFmtId="0" fontId="2" fillId="0" borderId="73" xfId="58" applyFont="1" applyBorder="1" applyAlignment="1">
      <alignment horizontal="center" vertical="top" wrapText="1"/>
      <protection/>
    </xf>
    <xf numFmtId="2" fontId="2" fillId="0" borderId="24" xfId="58" applyNumberFormat="1" applyFont="1" applyBorder="1" applyAlignment="1">
      <alignment horizontal="center" vertical="top" wrapText="1"/>
      <protection/>
    </xf>
    <xf numFmtId="2" fontId="2" fillId="0" borderId="26" xfId="58" applyNumberFormat="1" applyFont="1" applyBorder="1" applyAlignment="1">
      <alignment horizontal="center" vertical="top" wrapText="1"/>
      <protection/>
    </xf>
    <xf numFmtId="2" fontId="2" fillId="0" borderId="24" xfId="58" applyNumberFormat="1" applyFont="1" applyBorder="1" applyAlignment="1">
      <alignment horizontal="center" vertical="center" wrapText="1"/>
      <protection/>
    </xf>
    <xf numFmtId="0" fontId="2" fillId="0" borderId="28" xfId="58" applyFont="1" applyBorder="1" applyAlignment="1">
      <alignment horizontal="center"/>
      <protection/>
    </xf>
    <xf numFmtId="0" fontId="2" fillId="0" borderId="15" xfId="58" applyFont="1" applyBorder="1" applyAlignment="1">
      <alignment horizontal="center"/>
      <protection/>
    </xf>
    <xf numFmtId="2" fontId="5" fillId="0" borderId="16" xfId="58" applyNumberFormat="1" applyFont="1" applyBorder="1" applyAlignment="1">
      <alignment horizontal="center"/>
      <protection/>
    </xf>
    <xf numFmtId="2" fontId="5" fillId="0" borderId="39" xfId="58" applyNumberFormat="1" applyFont="1" applyBorder="1" applyAlignment="1">
      <alignment horizontal="center"/>
      <protection/>
    </xf>
    <xf numFmtId="0" fontId="2" fillId="0" borderId="10" xfId="58" applyFont="1" applyBorder="1" applyAlignment="1">
      <alignment horizontal="center"/>
      <protection/>
    </xf>
    <xf numFmtId="0" fontId="2" fillId="0" borderId="54" xfId="58" applyFont="1" applyBorder="1" applyAlignment="1">
      <alignment horizontal="center"/>
      <protection/>
    </xf>
    <xf numFmtId="2" fontId="5" fillId="0" borderId="20" xfId="58" applyNumberFormat="1" applyFont="1" applyBorder="1" applyAlignment="1">
      <alignment horizontal="center"/>
      <protection/>
    </xf>
    <xf numFmtId="0" fontId="5" fillId="0" borderId="64" xfId="58" applyFont="1" applyBorder="1" applyAlignment="1">
      <alignment horizontal="center"/>
      <protection/>
    </xf>
    <xf numFmtId="0" fontId="5" fillId="0" borderId="62" xfId="58" applyFont="1" applyBorder="1" applyAlignment="1">
      <alignment horizontal="center"/>
      <protection/>
    </xf>
    <xf numFmtId="0" fontId="5" fillId="0" borderId="22" xfId="58" applyFont="1" applyBorder="1" applyAlignment="1">
      <alignment horizontal="center"/>
      <protection/>
    </xf>
    <xf numFmtId="0" fontId="2" fillId="0" borderId="63" xfId="58" applyFont="1" applyBorder="1" applyAlignment="1">
      <alignment horizontal="center"/>
      <protection/>
    </xf>
    <xf numFmtId="0" fontId="2" fillId="0" borderId="0" xfId="0" applyFont="1" applyAlignment="1">
      <alignment vertical="top" wrapText="1"/>
    </xf>
    <xf numFmtId="0" fontId="5" fillId="0" borderId="0" xfId="0" applyFont="1" applyAlignment="1">
      <alignment/>
    </xf>
    <xf numFmtId="0" fontId="19" fillId="0" borderId="0" xfId="0" applyFont="1" applyAlignment="1">
      <alignment/>
    </xf>
    <xf numFmtId="0" fontId="19" fillId="0" borderId="0" xfId="0" applyFont="1" applyAlignment="1">
      <alignment horizontal="center"/>
    </xf>
    <xf numFmtId="0" fontId="21" fillId="0" borderId="0" xfId="0" applyFont="1" applyFill="1" applyAlignment="1">
      <alignment/>
    </xf>
    <xf numFmtId="0" fontId="0" fillId="0" borderId="0" xfId="0" applyFont="1" applyFill="1" applyAlignment="1">
      <alignment/>
    </xf>
    <xf numFmtId="0" fontId="67" fillId="34" borderId="0" xfId="0" applyFont="1" applyFill="1" applyAlignment="1">
      <alignment/>
    </xf>
    <xf numFmtId="0" fontId="2" fillId="0" borderId="14" xfId="58" applyFont="1" applyFill="1" applyBorder="1" applyAlignment="1">
      <alignment horizontal="center"/>
      <protection/>
    </xf>
    <xf numFmtId="0" fontId="2" fillId="0" borderId="45" xfId="58" applyFont="1" applyFill="1" applyBorder="1" applyAlignment="1">
      <alignment horizontal="center"/>
      <protection/>
    </xf>
    <xf numFmtId="0" fontId="2" fillId="0" borderId="24" xfId="58" applyFont="1" applyFill="1" applyBorder="1" applyAlignment="1">
      <alignment horizontal="center" vertical="top"/>
      <protection/>
    </xf>
    <xf numFmtId="0" fontId="72" fillId="0" borderId="0" xfId="0" applyFont="1" applyAlignment="1">
      <alignment horizontal="center"/>
    </xf>
    <xf numFmtId="1" fontId="2" fillId="0" borderId="37" xfId="0" applyNumberFormat="1" applyFont="1" applyFill="1" applyBorder="1" applyAlignment="1">
      <alignment horizontal="center" vertical="center" wrapText="1"/>
    </xf>
    <xf numFmtId="0" fontId="66" fillId="0" borderId="55" xfId="0" applyFont="1" applyFill="1" applyBorder="1" applyAlignment="1">
      <alignment horizontal="center" vertical="center" wrapText="1"/>
    </xf>
    <xf numFmtId="0" fontId="2" fillId="0" borderId="0" xfId="0" applyFont="1" applyAlignment="1">
      <alignment horizontal="center"/>
    </xf>
    <xf numFmtId="0" fontId="2" fillId="0" borderId="73" xfId="0" applyFont="1" applyBorder="1" applyAlignment="1">
      <alignment horizontal="center"/>
    </xf>
    <xf numFmtId="0" fontId="2" fillId="0" borderId="25"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2" fillId="0" borderId="26" xfId="0" applyFont="1" applyBorder="1" applyAlignment="1">
      <alignment horizontal="center"/>
    </xf>
    <xf numFmtId="0" fontId="2" fillId="0" borderId="64" xfId="0" applyFont="1" applyBorder="1" applyAlignment="1">
      <alignment horizontal="center"/>
    </xf>
    <xf numFmtId="0" fontId="2" fillId="0" borderId="62" xfId="0" applyFont="1" applyBorder="1" applyAlignment="1">
      <alignment horizontal="center"/>
    </xf>
    <xf numFmtId="0" fontId="2" fillId="0" borderId="63" xfId="0" applyFont="1" applyBorder="1" applyAlignment="1">
      <alignment horizontal="center"/>
    </xf>
    <xf numFmtId="0" fontId="2" fillId="0" borderId="32" xfId="0" applyFont="1" applyBorder="1" applyAlignment="1">
      <alignment horizontal="center"/>
    </xf>
    <xf numFmtId="0" fontId="2" fillId="0" borderId="17" xfId="0" applyFont="1" applyBorder="1" applyAlignment="1">
      <alignment horizontal="center"/>
    </xf>
    <xf numFmtId="0" fontId="2" fillId="0" borderId="16" xfId="0" applyFont="1" applyBorder="1" applyAlignment="1">
      <alignment horizontal="center"/>
    </xf>
    <xf numFmtId="0" fontId="2" fillId="0" borderId="41" xfId="0" applyFont="1" applyBorder="1" applyAlignment="1">
      <alignment horizontal="center"/>
    </xf>
    <xf numFmtId="0" fontId="2" fillId="0" borderId="28" xfId="0" applyFont="1" applyBorder="1" applyAlignment="1">
      <alignment horizontal="center"/>
    </xf>
    <xf numFmtId="0" fontId="2" fillId="0" borderId="47" xfId="0" applyFont="1" applyBorder="1" applyAlignment="1">
      <alignment horizontal="center"/>
    </xf>
    <xf numFmtId="0" fontId="2" fillId="0" borderId="60" xfId="0" applyFont="1" applyBorder="1" applyAlignment="1">
      <alignment horizontal="center"/>
    </xf>
    <xf numFmtId="0" fontId="2" fillId="0" borderId="57" xfId="0" applyFont="1" applyBorder="1" applyAlignment="1">
      <alignment horizontal="center"/>
    </xf>
    <xf numFmtId="0" fontId="2" fillId="0" borderId="77" xfId="0" applyFont="1" applyBorder="1" applyAlignment="1">
      <alignment horizontal="center"/>
    </xf>
    <xf numFmtId="0" fontId="2" fillId="0" borderId="79" xfId="0" applyFont="1" applyBorder="1" applyAlignment="1">
      <alignment horizontal="center"/>
    </xf>
    <xf numFmtId="0" fontId="2" fillId="0" borderId="13" xfId="0" applyFont="1" applyBorder="1" applyAlignment="1">
      <alignment horizontal="center"/>
    </xf>
    <xf numFmtId="0" fontId="2" fillId="0" borderId="80" xfId="0" applyFont="1" applyBorder="1" applyAlignment="1">
      <alignment horizontal="center"/>
    </xf>
    <xf numFmtId="0" fontId="2" fillId="0" borderId="29" xfId="0" applyFont="1" applyBorder="1" applyAlignment="1">
      <alignment horizontal="center"/>
    </xf>
    <xf numFmtId="0" fontId="2" fillId="0" borderId="21" xfId="0" applyFont="1" applyBorder="1" applyAlignment="1">
      <alignment horizontal="center"/>
    </xf>
    <xf numFmtId="0" fontId="2" fillId="0" borderId="20" xfId="0" applyFont="1" applyBorder="1" applyAlignment="1">
      <alignment horizontal="center"/>
    </xf>
    <xf numFmtId="0" fontId="14" fillId="0" borderId="0" xfId="0" applyFont="1" applyAlignment="1">
      <alignment horizontal="center" vertical="center"/>
    </xf>
    <xf numFmtId="44" fontId="5" fillId="0" borderId="0" xfId="46" applyNumberFormat="1" applyFont="1" applyBorder="1" applyAlignment="1">
      <alignment horizontal="left" vertical="center"/>
    </xf>
    <xf numFmtId="0" fontId="2" fillId="0" borderId="52" xfId="0" applyFont="1" applyBorder="1" applyAlignment="1">
      <alignment horizontal="center" vertical="center"/>
    </xf>
    <xf numFmtId="0" fontId="2" fillId="0" borderId="59" xfId="0" applyFont="1" applyBorder="1" applyAlignment="1">
      <alignment horizontal="center" vertical="center"/>
    </xf>
    <xf numFmtId="0" fontId="2" fillId="0" borderId="31" xfId="0" applyFont="1" applyBorder="1" applyAlignment="1">
      <alignment horizontal="center" vertical="center"/>
    </xf>
    <xf numFmtId="0" fontId="2" fillId="0" borderId="65" xfId="0" applyFont="1" applyBorder="1" applyAlignment="1">
      <alignment horizontal="center" vertical="center"/>
    </xf>
    <xf numFmtId="0" fontId="2" fillId="0" borderId="53" xfId="0" applyFont="1" applyBorder="1" applyAlignment="1">
      <alignment horizontal="center" vertical="center"/>
    </xf>
    <xf numFmtId="0" fontId="2" fillId="0" borderId="54" xfId="58" applyFont="1" applyFill="1" applyBorder="1" applyAlignment="1">
      <alignment horizontal="center" vertical="center"/>
      <protection/>
    </xf>
    <xf numFmtId="0" fontId="2" fillId="0" borderId="33" xfId="58" applyFont="1" applyFill="1" applyBorder="1" applyAlignment="1">
      <alignment horizontal="center" vertical="center"/>
      <protection/>
    </xf>
    <xf numFmtId="0" fontId="2" fillId="0" borderId="21" xfId="58" applyFont="1" applyFill="1" applyBorder="1" applyAlignment="1">
      <alignment horizontal="center" vertical="center"/>
      <protection/>
    </xf>
    <xf numFmtId="0" fontId="2" fillId="0" borderId="28" xfId="58" applyFont="1" applyFill="1" applyBorder="1" applyAlignment="1">
      <alignment horizontal="center" vertical="center"/>
      <protection/>
    </xf>
    <xf numFmtId="174" fontId="2" fillId="0" borderId="28" xfId="58" applyNumberFormat="1" applyFont="1" applyFill="1" applyBorder="1" applyAlignment="1">
      <alignment horizontal="center" vertical="center"/>
      <protection/>
    </xf>
    <xf numFmtId="174" fontId="2" fillId="0" borderId="21" xfId="58" applyNumberFormat="1" applyFont="1" applyFill="1" applyBorder="1" applyAlignment="1">
      <alignment horizontal="center" vertical="center"/>
      <protection/>
    </xf>
    <xf numFmtId="0" fontId="2" fillId="0" borderId="61" xfId="58" applyFont="1" applyFill="1" applyBorder="1" applyAlignment="1">
      <alignment horizontal="center" vertical="center"/>
      <protection/>
    </xf>
    <xf numFmtId="0" fontId="2" fillId="0" borderId="48" xfId="58" applyFont="1" applyFill="1" applyBorder="1" applyAlignment="1">
      <alignment horizontal="center" vertical="center"/>
      <protection/>
    </xf>
    <xf numFmtId="0" fontId="2" fillId="0" borderId="35" xfId="58" applyFont="1" applyFill="1" applyBorder="1" applyAlignment="1">
      <alignment horizontal="center" vertical="center"/>
      <protection/>
    </xf>
    <xf numFmtId="0" fontId="2" fillId="0" borderId="20" xfId="58" applyFont="1" applyFill="1" applyBorder="1" applyAlignment="1">
      <alignment horizontal="center" vertical="center"/>
      <protection/>
    </xf>
    <xf numFmtId="0" fontId="2" fillId="0" borderId="54" xfId="0" applyFont="1" applyFill="1" applyBorder="1" applyAlignment="1">
      <alignment horizontal="center" vertical="center" wrapText="1"/>
    </xf>
    <xf numFmtId="0" fontId="2" fillId="0" borderId="61" xfId="0" applyFont="1" applyFill="1" applyBorder="1" applyAlignment="1">
      <alignment horizontal="center" vertical="center" wrapText="1"/>
    </xf>
    <xf numFmtId="0" fontId="2" fillId="0" borderId="54" xfId="0" applyFont="1" applyFill="1" applyBorder="1" applyAlignment="1">
      <alignment horizontal="center" vertical="center"/>
    </xf>
    <xf numFmtId="0" fontId="2" fillId="0" borderId="61" xfId="0" applyFont="1" applyFill="1" applyBorder="1" applyAlignment="1">
      <alignment horizontal="center" vertical="center"/>
    </xf>
    <xf numFmtId="0" fontId="71" fillId="0" borderId="53" xfId="58" applyFont="1" applyFill="1" applyBorder="1" applyAlignment="1">
      <alignment horizontal="center" vertical="center" wrapText="1"/>
      <protection/>
    </xf>
    <xf numFmtId="0" fontId="71" fillId="0" borderId="65" xfId="58" applyFont="1" applyFill="1" applyBorder="1" applyAlignment="1">
      <alignment horizontal="center" vertical="center" wrapText="1"/>
      <protection/>
    </xf>
    <xf numFmtId="0" fontId="71" fillId="0" borderId="54" xfId="58" applyFont="1" applyFill="1" applyBorder="1" applyAlignment="1">
      <alignment horizontal="center" vertical="center" wrapText="1"/>
      <protection/>
    </xf>
    <xf numFmtId="0" fontId="71" fillId="0" borderId="61" xfId="58" applyFont="1" applyFill="1" applyBorder="1" applyAlignment="1">
      <alignment horizontal="center" vertical="center" wrapText="1"/>
      <protection/>
    </xf>
    <xf numFmtId="0" fontId="71" fillId="0" borderId="55" xfId="58" applyFont="1" applyFill="1" applyBorder="1" applyAlignment="1">
      <alignment horizontal="center" vertical="center" wrapText="1"/>
      <protection/>
    </xf>
    <xf numFmtId="0" fontId="71" fillId="0" borderId="69" xfId="58" applyFont="1" applyFill="1" applyBorder="1" applyAlignment="1">
      <alignment horizontal="center" vertical="center" wrapText="1"/>
      <protection/>
    </xf>
    <xf numFmtId="0" fontId="5" fillId="0" borderId="60" xfId="0" applyFont="1" applyFill="1" applyBorder="1" applyAlignment="1">
      <alignment horizontal="center" vertical="center"/>
    </xf>
    <xf numFmtId="0" fontId="5" fillId="0" borderId="57"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74" xfId="0" applyFont="1" applyFill="1" applyBorder="1" applyAlignment="1">
      <alignment horizontal="center" vertical="center"/>
    </xf>
    <xf numFmtId="0" fontId="2" fillId="0" borderId="75" xfId="0" applyFont="1" applyFill="1" applyBorder="1" applyAlignment="1">
      <alignment horizontal="center" vertical="center"/>
    </xf>
    <xf numFmtId="0" fontId="2" fillId="0" borderId="81"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70" xfId="0" applyFont="1" applyFill="1" applyBorder="1" applyAlignment="1">
      <alignment horizontal="center" vertical="center"/>
    </xf>
    <xf numFmtId="0" fontId="2" fillId="0" borderId="48"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69" xfId="0" applyFont="1" applyFill="1" applyBorder="1" applyAlignment="1">
      <alignment horizontal="center" vertical="center"/>
    </xf>
    <xf numFmtId="1" fontId="2" fillId="0" borderId="38" xfId="58" applyNumberFormat="1" applyFont="1" applyFill="1" applyBorder="1" applyAlignment="1">
      <alignment horizontal="center" vertical="center"/>
      <protection/>
    </xf>
    <xf numFmtId="1" fontId="2" fillId="0" borderId="29" xfId="58" applyNumberFormat="1" applyFont="1" applyFill="1" applyBorder="1" applyAlignment="1">
      <alignment horizontal="center" vertical="center"/>
      <protection/>
    </xf>
    <xf numFmtId="0" fontId="2" fillId="0" borderId="48" xfId="58" applyFont="1" applyBorder="1" applyAlignment="1">
      <alignment horizontal="center" vertical="center"/>
      <protection/>
    </xf>
    <xf numFmtId="0" fontId="2" fillId="0" borderId="61" xfId="58" applyFont="1" applyBorder="1" applyAlignment="1">
      <alignment horizontal="center" vertical="center"/>
      <protection/>
    </xf>
    <xf numFmtId="0" fontId="2" fillId="0" borderId="16" xfId="58" applyFont="1" applyBorder="1" applyAlignment="1">
      <alignment horizontal="center" vertical="center"/>
      <protection/>
    </xf>
    <xf numFmtId="0" fontId="2" fillId="0" borderId="20" xfId="58" applyFont="1" applyBorder="1" applyAlignment="1">
      <alignment horizontal="center" vertical="center"/>
      <protection/>
    </xf>
    <xf numFmtId="0" fontId="2" fillId="0" borderId="29" xfId="58" applyFont="1" applyBorder="1" applyAlignment="1">
      <alignment horizontal="center"/>
      <protection/>
    </xf>
    <xf numFmtId="0" fontId="2" fillId="0" borderId="21" xfId="58" applyFont="1" applyBorder="1" applyAlignment="1">
      <alignment horizontal="center"/>
      <protection/>
    </xf>
    <xf numFmtId="0" fontId="2" fillId="0" borderId="60" xfId="58" applyFont="1" applyBorder="1" applyAlignment="1">
      <alignment horizontal="center"/>
      <protection/>
    </xf>
    <xf numFmtId="0" fontId="2" fillId="0" borderId="57" xfId="58" applyFont="1" applyBorder="1" applyAlignment="1">
      <alignment horizontal="center"/>
      <protection/>
    </xf>
    <xf numFmtId="0" fontId="2" fillId="0" borderId="19" xfId="58" applyFont="1" applyBorder="1" applyAlignment="1">
      <alignment horizontal="center"/>
      <protection/>
    </xf>
    <xf numFmtId="0" fontId="2" fillId="0" borderId="17" xfId="58" applyFont="1" applyBorder="1" applyAlignment="1">
      <alignment horizontal="center" vertical="center"/>
      <protection/>
    </xf>
    <xf numFmtId="0" fontId="2" fillId="0" borderId="21" xfId="58" applyFont="1" applyBorder="1" applyAlignment="1">
      <alignment horizontal="center" vertical="center"/>
      <protection/>
    </xf>
    <xf numFmtId="1" fontId="2" fillId="0" borderId="48" xfId="58" applyNumberFormat="1" applyFont="1" applyBorder="1" applyAlignment="1">
      <alignment horizontal="center" vertical="center"/>
      <protection/>
    </xf>
    <xf numFmtId="0" fontId="66" fillId="0" borderId="52" xfId="58" applyFont="1" applyFill="1" applyBorder="1" applyAlignment="1">
      <alignment horizontal="center" vertical="center" wrapText="1"/>
      <protection/>
    </xf>
    <xf numFmtId="0" fontId="66" fillId="0" borderId="30" xfId="58" applyFont="1" applyFill="1" applyBorder="1" applyAlignment="1">
      <alignment horizontal="center" vertical="center" wrapText="1"/>
      <protection/>
    </xf>
    <xf numFmtId="0" fontId="66" fillId="0" borderId="59" xfId="58" applyFont="1" applyFill="1" applyBorder="1" applyAlignment="1">
      <alignment horizontal="center" vertical="center" wrapText="1"/>
      <protection/>
    </xf>
    <xf numFmtId="0" fontId="66" fillId="0" borderId="0" xfId="0" applyFont="1" applyFill="1" applyAlignment="1">
      <alignment/>
    </xf>
    <xf numFmtId="0" fontId="71" fillId="0" borderId="54" xfId="0" applyFont="1" applyFill="1" applyBorder="1" applyAlignment="1">
      <alignment horizontal="center" vertical="center" wrapText="1"/>
    </xf>
    <xf numFmtId="0" fontId="71" fillId="0" borderId="61" xfId="0" applyFont="1" applyFill="1" applyBorder="1" applyAlignment="1">
      <alignment horizontal="center" vertical="center" wrapText="1"/>
    </xf>
    <xf numFmtId="0" fontId="66" fillId="0" borderId="29" xfId="58" applyFont="1" applyBorder="1" applyAlignment="1">
      <alignment horizontal="center"/>
      <protection/>
    </xf>
    <xf numFmtId="0" fontId="66" fillId="0" borderId="21" xfId="58" applyFont="1" applyBorder="1" applyAlignment="1">
      <alignment horizontal="center"/>
      <protection/>
    </xf>
    <xf numFmtId="0" fontId="5" fillId="0" borderId="55" xfId="0" applyFont="1" applyFill="1" applyBorder="1" applyAlignment="1">
      <alignment horizontal="center" vertical="center"/>
    </xf>
    <xf numFmtId="0" fontId="2" fillId="0" borderId="46" xfId="58" applyFont="1" applyFill="1" applyBorder="1" applyAlignment="1">
      <alignment horizontal="center" vertical="center"/>
      <protection/>
    </xf>
    <xf numFmtId="0" fontId="2" fillId="0" borderId="74" xfId="58" applyFont="1" applyFill="1" applyBorder="1" applyAlignment="1">
      <alignment horizontal="center" vertical="center"/>
      <protection/>
    </xf>
    <xf numFmtId="0" fontId="2" fillId="0" borderId="75" xfId="58" applyFont="1" applyFill="1" applyBorder="1" applyAlignment="1">
      <alignment horizontal="center" vertical="center"/>
      <protection/>
    </xf>
    <xf numFmtId="0" fontId="2" fillId="0" borderId="81" xfId="58" applyFont="1" applyFill="1" applyBorder="1" applyAlignment="1">
      <alignment horizontal="center" vertical="center"/>
      <protection/>
    </xf>
    <xf numFmtId="0" fontId="2" fillId="0" borderId="44" xfId="58" applyFont="1" applyFill="1" applyBorder="1" applyAlignment="1">
      <alignment horizontal="center" vertical="center"/>
      <protection/>
    </xf>
    <xf numFmtId="0" fontId="2" fillId="0" borderId="70" xfId="58" applyFont="1" applyFill="1" applyBorder="1" applyAlignment="1">
      <alignment horizontal="center" vertical="center"/>
      <protection/>
    </xf>
    <xf numFmtId="1" fontId="2" fillId="0" borderId="48" xfId="58" applyNumberFormat="1" applyFont="1" applyFill="1" applyBorder="1" applyAlignment="1">
      <alignment horizontal="center" vertical="center"/>
      <protection/>
    </xf>
    <xf numFmtId="1" fontId="2" fillId="0" borderId="61" xfId="58" applyNumberFormat="1" applyFont="1" applyFill="1" applyBorder="1" applyAlignment="1">
      <alignment horizontal="center" vertical="center"/>
      <protection/>
    </xf>
    <xf numFmtId="0" fontId="5" fillId="0" borderId="60" xfId="58" applyFont="1" applyFill="1" applyBorder="1" applyAlignment="1">
      <alignment horizontal="center" vertical="center"/>
      <protection/>
    </xf>
    <xf numFmtId="0" fontId="5" fillId="0" borderId="57" xfId="58" applyFont="1" applyFill="1" applyBorder="1" applyAlignment="1">
      <alignment horizontal="center" vertical="center"/>
      <protection/>
    </xf>
    <xf numFmtId="0" fontId="5" fillId="0" borderId="19" xfId="58" applyFont="1" applyFill="1" applyBorder="1" applyAlignment="1">
      <alignment horizontal="center" vertical="center"/>
      <protection/>
    </xf>
    <xf numFmtId="0" fontId="5" fillId="0" borderId="51" xfId="58" applyFont="1" applyFill="1" applyBorder="1" applyAlignment="1">
      <alignment horizontal="center" vertical="center"/>
      <protection/>
    </xf>
    <xf numFmtId="0" fontId="5" fillId="0" borderId="69" xfId="58" applyFont="1" applyFill="1" applyBorder="1" applyAlignment="1">
      <alignment horizontal="center" vertical="center"/>
      <protection/>
    </xf>
    <xf numFmtId="0" fontId="2" fillId="0" borderId="17" xfId="58" applyFont="1" applyFill="1" applyBorder="1" applyAlignment="1">
      <alignment horizontal="center" vertical="center"/>
      <protection/>
    </xf>
    <xf numFmtId="174" fontId="2" fillId="0" borderId="17" xfId="58" applyNumberFormat="1" applyFont="1" applyFill="1" applyBorder="1" applyAlignment="1">
      <alignment horizontal="center" vertical="center"/>
      <protection/>
    </xf>
    <xf numFmtId="174" fontId="2" fillId="0" borderId="33" xfId="58" applyNumberFormat="1" applyFont="1" applyFill="1" applyBorder="1" applyAlignment="1">
      <alignment horizontal="center" vertical="center"/>
      <protection/>
    </xf>
    <xf numFmtId="0" fontId="2" fillId="0" borderId="1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10" xfId="58" applyFont="1" applyFill="1" applyBorder="1" applyAlignment="1">
      <alignment horizontal="center" vertical="center"/>
      <protection/>
    </xf>
    <xf numFmtId="0" fontId="2" fillId="0" borderId="82" xfId="58" applyFont="1" applyFill="1" applyBorder="1" applyAlignment="1">
      <alignment horizontal="center" vertical="center"/>
      <protection/>
    </xf>
    <xf numFmtId="0" fontId="2" fillId="0" borderId="0" xfId="58" applyFont="1" applyFill="1" applyBorder="1" applyAlignment="1">
      <alignment horizontal="center" vertical="center"/>
      <protection/>
    </xf>
    <xf numFmtId="0" fontId="2" fillId="0" borderId="11" xfId="58" applyFont="1" applyFill="1" applyBorder="1" applyAlignment="1">
      <alignment horizontal="center" vertical="center"/>
      <protection/>
    </xf>
    <xf numFmtId="0" fontId="71" fillId="0" borderId="31" xfId="58" applyFont="1" applyFill="1" applyBorder="1" applyAlignment="1">
      <alignment horizontal="center" vertical="center" wrapText="1"/>
      <protection/>
    </xf>
    <xf numFmtId="1" fontId="2" fillId="0" borderId="32" xfId="58" applyNumberFormat="1" applyFont="1" applyFill="1" applyBorder="1" applyAlignment="1">
      <alignment horizontal="center" vertical="center"/>
      <protection/>
    </xf>
    <xf numFmtId="1" fontId="2" fillId="0" borderId="36" xfId="58" applyNumberFormat="1" applyFont="1" applyFill="1" applyBorder="1" applyAlignment="1">
      <alignment horizontal="center" vertical="center"/>
      <protection/>
    </xf>
    <xf numFmtId="0" fontId="71" fillId="0" borderId="13" xfId="58" applyFont="1" applyFill="1" applyBorder="1" applyAlignment="1">
      <alignment horizontal="center" vertical="center" wrapText="1"/>
      <protection/>
    </xf>
    <xf numFmtId="0" fontId="71" fillId="0" borderId="61" xfId="58" applyFont="1" applyBorder="1" applyAlignment="1">
      <alignment horizontal="center" vertical="center" wrapText="1"/>
      <protection/>
    </xf>
    <xf numFmtId="0" fontId="2" fillId="0" borderId="55" xfId="58" applyFont="1" applyFill="1" applyBorder="1" applyAlignment="1">
      <alignment horizontal="center" vertical="center"/>
      <protection/>
    </xf>
    <xf numFmtId="0" fontId="2" fillId="0" borderId="52" xfId="58" applyFont="1" applyFill="1" applyBorder="1" applyAlignment="1">
      <alignment horizontal="center" vertical="center" wrapText="1"/>
      <protection/>
    </xf>
    <xf numFmtId="0" fontId="2" fillId="0" borderId="30" xfId="58" applyFont="1" applyFill="1" applyBorder="1" applyAlignment="1">
      <alignment horizontal="center" vertical="center" wrapText="1"/>
      <protection/>
    </xf>
    <xf numFmtId="0" fontId="2" fillId="0" borderId="59" xfId="58" applyFont="1" applyFill="1" applyBorder="1" applyAlignment="1">
      <alignment horizontal="center"/>
      <protection/>
    </xf>
    <xf numFmtId="0" fontId="71" fillId="0" borderId="10" xfId="58" applyFont="1" applyFill="1" applyBorder="1" applyAlignment="1">
      <alignment horizontal="center" vertical="center" wrapText="1"/>
      <protection/>
    </xf>
    <xf numFmtId="0" fontId="71" fillId="0" borderId="83" xfId="58" applyFont="1" applyFill="1" applyBorder="1" applyAlignment="1">
      <alignment horizontal="center" vertical="center" wrapText="1"/>
      <protection/>
    </xf>
    <xf numFmtId="0" fontId="71" fillId="0" borderId="12" xfId="58" applyFont="1" applyFill="1" applyBorder="1" applyAlignment="1">
      <alignment horizontal="center" vertical="center" wrapText="1"/>
      <protection/>
    </xf>
    <xf numFmtId="0" fontId="71" fillId="0" borderId="68" xfId="58" applyFont="1" applyFill="1" applyBorder="1" applyAlignment="1">
      <alignment horizontal="center" vertical="center" wrapText="1"/>
      <protection/>
    </xf>
    <xf numFmtId="0" fontId="5" fillId="0" borderId="42" xfId="58" applyFont="1" applyFill="1" applyBorder="1" applyAlignment="1">
      <alignment horizontal="center" vertical="center"/>
      <protection/>
    </xf>
    <xf numFmtId="0" fontId="5" fillId="0" borderId="84" xfId="58" applyFont="1" applyFill="1" applyBorder="1" applyAlignment="1">
      <alignment horizontal="center" vertical="center"/>
      <protection/>
    </xf>
    <xf numFmtId="0" fontId="68" fillId="0" borderId="73" xfId="58" applyFont="1" applyFill="1" applyBorder="1" applyAlignment="1">
      <alignment horizontal="center" vertical="center"/>
      <protection/>
    </xf>
    <xf numFmtId="0" fontId="68" fillId="0" borderId="25" xfId="58" applyFont="1" applyFill="1" applyBorder="1" applyAlignment="1">
      <alignment horizontal="center" vertical="center"/>
      <protection/>
    </xf>
    <xf numFmtId="0" fontId="68" fillId="0" borderId="26" xfId="58" applyFont="1" applyFill="1" applyBorder="1" applyAlignment="1">
      <alignment horizontal="center" vertical="center"/>
      <protection/>
    </xf>
    <xf numFmtId="0" fontId="5" fillId="0" borderId="0" xfId="58" applyFont="1" applyAlignment="1">
      <alignment horizontal="center"/>
      <protection/>
    </xf>
    <xf numFmtId="0" fontId="66" fillId="0" borderId="46" xfId="58" applyFont="1" applyFill="1" applyBorder="1" applyAlignment="1">
      <alignment horizontal="center" vertical="center" wrapText="1"/>
      <protection/>
    </xf>
    <xf numFmtId="0" fontId="66" fillId="0" borderId="82" xfId="58" applyFont="1" applyFill="1" applyBorder="1" applyAlignment="1">
      <alignment horizontal="center" vertical="center" wrapText="1"/>
      <protection/>
    </xf>
    <xf numFmtId="0" fontId="66" fillId="0" borderId="81" xfId="58" applyFont="1" applyFill="1" applyBorder="1" applyAlignment="1">
      <alignment horizontal="center" vertical="center" wrapText="1"/>
      <protection/>
    </xf>
    <xf numFmtId="0" fontId="71" fillId="0" borderId="56" xfId="58" applyFont="1" applyFill="1" applyBorder="1" applyAlignment="1">
      <alignment horizontal="center" vertical="center" wrapText="1"/>
      <protection/>
    </xf>
    <xf numFmtId="0" fontId="71" fillId="0" borderId="72" xfId="58" applyFont="1" applyFill="1" applyBorder="1" applyAlignment="1">
      <alignment horizontal="center" vertical="center" wrapText="1"/>
      <protection/>
    </xf>
    <xf numFmtId="0" fontId="66" fillId="0" borderId="48" xfId="58" applyFont="1" applyBorder="1" applyAlignment="1">
      <alignment horizontal="center" vertical="center"/>
      <protection/>
    </xf>
    <xf numFmtId="0" fontId="66" fillId="0" borderId="61" xfId="58" applyFont="1" applyBorder="1" applyAlignment="1">
      <alignment horizontal="center" vertical="center"/>
      <protection/>
    </xf>
    <xf numFmtId="0" fontId="66" fillId="0" borderId="16" xfId="58" applyFont="1" applyBorder="1" applyAlignment="1">
      <alignment horizontal="center" vertical="center"/>
      <protection/>
    </xf>
    <xf numFmtId="0" fontId="66" fillId="0" borderId="20" xfId="58" applyFont="1" applyBorder="1" applyAlignment="1">
      <alignment horizontal="center" vertical="center"/>
      <protection/>
    </xf>
    <xf numFmtId="0" fontId="66" fillId="0" borderId="60" xfId="58" applyFont="1" applyBorder="1" applyAlignment="1">
      <alignment horizontal="center"/>
      <protection/>
    </xf>
    <xf numFmtId="0" fontId="66" fillId="0" borderId="57" xfId="58" applyFont="1" applyBorder="1" applyAlignment="1">
      <alignment horizontal="center"/>
      <protection/>
    </xf>
    <xf numFmtId="0" fontId="66" fillId="0" borderId="19" xfId="58" applyFont="1" applyBorder="1" applyAlignment="1">
      <alignment horizontal="center"/>
      <protection/>
    </xf>
    <xf numFmtId="0" fontId="2" fillId="0" borderId="36" xfId="58" applyFont="1" applyFill="1" applyBorder="1" applyAlignment="1">
      <alignment horizontal="center" vertical="center"/>
      <protection/>
    </xf>
    <xf numFmtId="0" fontId="2" fillId="0" borderId="29" xfId="58" applyFont="1" applyFill="1" applyBorder="1" applyAlignment="1">
      <alignment horizontal="center" vertical="center"/>
      <protection/>
    </xf>
    <xf numFmtId="0" fontId="66" fillId="0" borderId="17" xfId="58" applyFont="1" applyBorder="1" applyAlignment="1">
      <alignment horizontal="center" vertical="center"/>
      <protection/>
    </xf>
    <xf numFmtId="0" fontId="66" fillId="0" borderId="21" xfId="58" applyFont="1" applyBorder="1" applyAlignment="1">
      <alignment horizontal="center" vertical="center"/>
      <protection/>
    </xf>
    <xf numFmtId="1" fontId="66" fillId="0" borderId="48" xfId="58" applyNumberFormat="1" applyFont="1" applyBorder="1" applyAlignment="1">
      <alignment horizontal="center" vertical="center"/>
      <protection/>
    </xf>
    <xf numFmtId="0" fontId="2" fillId="0" borderId="64" xfId="58" applyFont="1" applyFill="1" applyBorder="1" applyAlignment="1">
      <alignment horizontal="left" vertical="center" wrapText="1"/>
      <protection/>
    </xf>
    <xf numFmtId="0" fontId="2" fillId="0" borderId="62" xfId="58" applyFont="1" applyFill="1" applyBorder="1" applyAlignment="1">
      <alignment horizontal="left" vertical="center" wrapText="1"/>
      <protection/>
    </xf>
    <xf numFmtId="0" fontId="2" fillId="0" borderId="63" xfId="58" applyFont="1" applyFill="1" applyBorder="1" applyAlignment="1">
      <alignment horizontal="left" vertical="center" wrapText="1"/>
      <protection/>
    </xf>
    <xf numFmtId="0" fontId="2" fillId="0" borderId="54" xfId="0" applyFont="1" applyBorder="1" applyAlignment="1">
      <alignment horizontal="center" vertical="center"/>
    </xf>
    <xf numFmtId="0" fontId="2" fillId="0" borderId="61" xfId="0" applyFont="1" applyBorder="1" applyAlignment="1">
      <alignment horizontal="center" vertical="center"/>
    </xf>
    <xf numFmtId="0" fontId="2" fillId="0" borderId="51"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48" xfId="0" applyFont="1" applyBorder="1" applyAlignment="1">
      <alignment horizontal="center" vertical="center" wrapText="1"/>
    </xf>
    <xf numFmtId="0" fontId="2" fillId="0" borderId="61" xfId="0" applyFont="1" applyBorder="1" applyAlignment="1">
      <alignment horizontal="center" vertical="center" wrapText="1"/>
    </xf>
    <xf numFmtId="0" fontId="5" fillId="0" borderId="55" xfId="0" applyFont="1" applyBorder="1" applyAlignment="1">
      <alignment horizontal="center" vertical="center"/>
    </xf>
    <xf numFmtId="0" fontId="5" fillId="0" borderId="69" xfId="0" applyFont="1" applyBorder="1" applyAlignment="1">
      <alignment horizontal="center" vertical="center"/>
    </xf>
    <xf numFmtId="1" fontId="2" fillId="0" borderId="48" xfId="0" applyNumberFormat="1" applyFont="1" applyBorder="1" applyAlignment="1">
      <alignment horizontal="center" vertical="center"/>
    </xf>
    <xf numFmtId="0" fontId="2" fillId="0" borderId="46"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81" xfId="0" applyFont="1" applyBorder="1" applyAlignment="1">
      <alignment horizontal="center" vertical="center"/>
    </xf>
    <xf numFmtId="0" fontId="2" fillId="0" borderId="44" xfId="0" applyFont="1" applyBorder="1" applyAlignment="1">
      <alignment horizontal="center" vertical="center"/>
    </xf>
    <xf numFmtId="0" fontId="2" fillId="0" borderId="70" xfId="0" applyFont="1" applyBorder="1" applyAlignment="1">
      <alignment horizontal="center" vertical="center"/>
    </xf>
    <xf numFmtId="0" fontId="2" fillId="0" borderId="60" xfId="0" applyFont="1" applyBorder="1" applyAlignment="1">
      <alignment horizontal="center" vertical="center"/>
    </xf>
    <xf numFmtId="0" fontId="2" fillId="0" borderId="57" xfId="0" applyFont="1" applyBorder="1" applyAlignment="1">
      <alignment horizontal="center" vertical="center"/>
    </xf>
    <xf numFmtId="0" fontId="70" fillId="0" borderId="57" xfId="0" applyFont="1" applyBorder="1" applyAlignment="1">
      <alignment horizontal="center" vertical="center"/>
    </xf>
    <xf numFmtId="0" fontId="70" fillId="0" borderId="19" xfId="0" applyFont="1" applyBorder="1" applyAlignment="1">
      <alignment horizontal="center" vertical="center"/>
    </xf>
    <xf numFmtId="0" fontId="5" fillId="0" borderId="16" xfId="0" applyFont="1" applyBorder="1" applyAlignment="1">
      <alignment horizontal="center" vertical="center"/>
    </xf>
    <xf numFmtId="0" fontId="5" fillId="0" borderId="20" xfId="0" applyFont="1" applyBorder="1" applyAlignment="1">
      <alignment horizontal="center" vertical="center"/>
    </xf>
    <xf numFmtId="0" fontId="71" fillId="0" borderId="33"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3" fillId="0" borderId="51" xfId="0" applyFont="1" applyBorder="1" applyAlignment="1">
      <alignment horizontal="center" vertical="center"/>
    </xf>
    <xf numFmtId="0" fontId="73" fillId="0" borderId="69" xfId="0" applyFont="1" applyBorder="1" applyAlignment="1">
      <alignment horizontal="center" vertical="center"/>
    </xf>
    <xf numFmtId="0" fontId="71" fillId="0" borderId="13" xfId="0" applyFont="1" applyFill="1" applyBorder="1" applyAlignment="1">
      <alignment horizontal="center" vertical="center" wrapText="1"/>
    </xf>
    <xf numFmtId="0" fontId="70" fillId="0" borderId="48" xfId="0" applyFont="1" applyBorder="1" applyAlignment="1">
      <alignment horizontal="center" vertical="center"/>
    </xf>
    <xf numFmtId="0" fontId="70" fillId="0" borderId="61" xfId="0" applyFont="1" applyBorder="1" applyAlignment="1">
      <alignment horizontal="center" vertical="center"/>
    </xf>
    <xf numFmtId="0" fontId="2" fillId="0" borderId="73" xfId="0" applyFont="1" applyBorder="1" applyAlignment="1">
      <alignment horizontal="left"/>
    </xf>
    <xf numFmtId="0" fontId="2" fillId="0" borderId="25" xfId="0" applyFont="1" applyBorder="1" applyAlignment="1">
      <alignment horizontal="left"/>
    </xf>
    <xf numFmtId="0" fontId="2" fillId="0" borderId="26" xfId="0" applyFont="1" applyBorder="1" applyAlignment="1">
      <alignment horizontal="left"/>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54" xfId="0" applyFont="1" applyBorder="1" applyAlignment="1">
      <alignment horizontal="center" vertical="center" wrapText="1"/>
    </xf>
    <xf numFmtId="0" fontId="71" fillId="0" borderId="31" xfId="0" applyFont="1" applyFill="1" applyBorder="1" applyAlignment="1">
      <alignment horizontal="center" vertical="center" wrapText="1"/>
    </xf>
    <xf numFmtId="0" fontId="71" fillId="0" borderId="53" xfId="0" applyFont="1" applyFill="1" applyBorder="1" applyAlignment="1">
      <alignment horizontal="center" vertical="center" wrapText="1"/>
    </xf>
    <xf numFmtId="0" fontId="71" fillId="0" borderId="65" xfId="0" applyFont="1" applyFill="1" applyBorder="1" applyAlignment="1">
      <alignment horizontal="center" vertical="center" wrapText="1"/>
    </xf>
    <xf numFmtId="0" fontId="71" fillId="0" borderId="36" xfId="0" applyFont="1" applyFill="1" applyBorder="1" applyAlignment="1">
      <alignment horizontal="center" vertical="center" wrapText="1"/>
    </xf>
    <xf numFmtId="0" fontId="71" fillId="0" borderId="29" xfId="0" applyFont="1" applyFill="1" applyBorder="1" applyAlignment="1">
      <alignment horizontal="center" vertical="center" wrapText="1"/>
    </xf>
    <xf numFmtId="0" fontId="71" fillId="0" borderId="21" xfId="0" applyFont="1" applyBorder="1" applyAlignment="1">
      <alignment horizontal="center" vertical="center" wrapText="1"/>
    </xf>
    <xf numFmtId="0" fontId="71" fillId="0" borderId="35" xfId="0" applyFont="1" applyFill="1" applyBorder="1" applyAlignment="1">
      <alignment horizontal="center" vertical="center" wrapText="1"/>
    </xf>
    <xf numFmtId="0" fontId="71" fillId="0" borderId="20" xfId="0" applyFont="1" applyFill="1" applyBorder="1" applyAlignment="1">
      <alignment horizontal="center" vertical="center" wrapText="1"/>
    </xf>
    <xf numFmtId="0" fontId="2" fillId="0" borderId="29" xfId="0" applyFont="1" applyFill="1" applyBorder="1" applyAlignment="1">
      <alignment horizontal="center"/>
    </xf>
    <xf numFmtId="0" fontId="2" fillId="0" borderId="21" xfId="0" applyFont="1" applyFill="1" applyBorder="1" applyAlignment="1">
      <alignment horizontal="center"/>
    </xf>
    <xf numFmtId="0" fontId="2" fillId="0" borderId="21" xfId="0" applyFont="1" applyFill="1" applyBorder="1" applyAlignment="1">
      <alignment horizontal="center" vertical="center"/>
    </xf>
    <xf numFmtId="0" fontId="2" fillId="0" borderId="17" xfId="0" applyFont="1" applyFill="1" applyBorder="1" applyAlignment="1">
      <alignment vertical="center"/>
    </xf>
    <xf numFmtId="0" fontId="2" fillId="0" borderId="21" xfId="0" applyFont="1" applyFill="1" applyBorder="1" applyAlignment="1">
      <alignment vertical="center"/>
    </xf>
    <xf numFmtId="0" fontId="2" fillId="0" borderId="16" xfId="0" applyFont="1" applyFill="1" applyBorder="1" applyAlignment="1">
      <alignment horizontal="center" vertical="center"/>
    </xf>
    <xf numFmtId="0" fontId="2" fillId="0" borderId="20" xfId="0" applyFont="1" applyFill="1" applyBorder="1" applyAlignment="1">
      <alignment horizontal="center" vertical="center"/>
    </xf>
    <xf numFmtId="0" fontId="5" fillId="0" borderId="51" xfId="0" applyFont="1" applyFill="1" applyBorder="1" applyAlignment="1">
      <alignment horizontal="center" vertical="center"/>
    </xf>
    <xf numFmtId="0" fontId="66" fillId="0" borderId="14" xfId="0" applyFont="1" applyFill="1" applyBorder="1" applyAlignment="1">
      <alignment horizontal="center" vertical="center" wrapText="1"/>
    </xf>
    <xf numFmtId="0" fontId="66" fillId="0" borderId="27" xfId="0" applyFont="1" applyFill="1" applyBorder="1" applyAlignment="1">
      <alignment horizontal="center" vertical="center" wrapText="1"/>
    </xf>
    <xf numFmtId="0" fontId="66" fillId="0" borderId="18" xfId="0" applyFont="1" applyFill="1" applyBorder="1" applyAlignment="1">
      <alignment horizontal="center" vertical="center" wrapText="1"/>
    </xf>
    <xf numFmtId="1" fontId="2" fillId="0" borderId="48" xfId="0" applyNumberFormat="1" applyFont="1" applyFill="1" applyBorder="1" applyAlignment="1">
      <alignment horizontal="center" vertical="center"/>
    </xf>
    <xf numFmtId="0" fontId="5" fillId="0" borderId="19"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83" xfId="0" applyFont="1" applyFill="1" applyBorder="1" applyAlignment="1">
      <alignment horizontal="center" vertical="center"/>
    </xf>
    <xf numFmtId="0" fontId="71" fillId="0" borderId="10" xfId="0" applyFont="1" applyFill="1" applyBorder="1" applyAlignment="1">
      <alignment horizontal="center" vertical="center" wrapText="1"/>
    </xf>
    <xf numFmtId="0" fontId="71" fillId="0" borderId="83" xfId="0" applyFont="1" applyFill="1" applyBorder="1" applyAlignment="1">
      <alignment horizontal="center" vertical="center" wrapText="1"/>
    </xf>
    <xf numFmtId="0" fontId="71" fillId="0" borderId="61" xfId="0" applyFont="1" applyBorder="1" applyAlignment="1">
      <alignment horizontal="center" vertical="center" wrapText="1"/>
    </xf>
    <xf numFmtId="0" fontId="2" fillId="0" borderId="52"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59" xfId="0" applyFont="1" applyFill="1" applyBorder="1" applyAlignment="1">
      <alignment horizontal="center" vertical="center" wrapText="1"/>
    </xf>
    <xf numFmtId="0" fontId="5" fillId="0" borderId="42" xfId="0" applyFont="1" applyBorder="1" applyAlignment="1">
      <alignment horizontal="center" vertical="center"/>
    </xf>
    <xf numFmtId="0" fontId="5" fillId="0" borderId="60" xfId="0" applyFont="1" applyBorder="1" applyAlignment="1">
      <alignment horizontal="center" vertical="center"/>
    </xf>
    <xf numFmtId="0" fontId="5" fillId="0" borderId="57" xfId="0" applyFont="1" applyBorder="1" applyAlignment="1">
      <alignment horizontal="center" vertical="center"/>
    </xf>
    <xf numFmtId="0" fontId="5" fillId="0" borderId="19" xfId="0" applyFont="1" applyBorder="1" applyAlignment="1">
      <alignment horizontal="center" vertical="center"/>
    </xf>
    <xf numFmtId="0" fontId="2" fillId="0" borderId="48" xfId="0" applyFont="1" applyBorder="1" applyAlignment="1">
      <alignment horizontal="center" vertical="center"/>
    </xf>
    <xf numFmtId="0" fontId="66" fillId="0" borderId="48" xfId="0" applyFont="1" applyFill="1" applyBorder="1" applyAlignment="1">
      <alignment horizontal="center" vertical="center" wrapText="1"/>
    </xf>
    <xf numFmtId="0" fontId="66" fillId="0" borderId="61" xfId="0" applyFont="1" applyFill="1" applyBorder="1" applyAlignment="1">
      <alignment horizontal="center" vertical="center" wrapText="1"/>
    </xf>
    <xf numFmtId="0" fontId="68" fillId="0" borderId="60" xfId="0" applyFont="1" applyFill="1" applyBorder="1" applyAlignment="1">
      <alignment horizontal="center" vertical="center"/>
    </xf>
    <xf numFmtId="0" fontId="68" fillId="0" borderId="57" xfId="0" applyFont="1" applyFill="1" applyBorder="1" applyAlignment="1">
      <alignment horizontal="center" vertical="center"/>
    </xf>
    <xf numFmtId="0" fontId="68" fillId="0" borderId="19" xfId="0" applyFont="1" applyFill="1" applyBorder="1" applyAlignment="1">
      <alignment horizontal="center" vertical="center"/>
    </xf>
    <xf numFmtId="0" fontId="71" fillId="0" borderId="55" xfId="0" applyFont="1" applyFill="1" applyBorder="1" applyAlignment="1">
      <alignment horizontal="center" vertical="center" wrapText="1"/>
    </xf>
    <xf numFmtId="0" fontId="71" fillId="0" borderId="69" xfId="0" applyFont="1" applyFill="1" applyBorder="1" applyAlignment="1">
      <alignment horizontal="center" vertical="center" wrapText="1"/>
    </xf>
    <xf numFmtId="0" fontId="71" fillId="0" borderId="12" xfId="0" applyFont="1" applyFill="1" applyBorder="1" applyAlignment="1">
      <alignment horizontal="center" vertical="center" wrapText="1"/>
    </xf>
    <xf numFmtId="0" fontId="2" fillId="0" borderId="76" xfId="0" applyFont="1" applyFill="1" applyBorder="1" applyAlignment="1">
      <alignment horizontal="center" vertical="center"/>
    </xf>
    <xf numFmtId="0" fontId="2" fillId="0" borderId="67" xfId="0" applyFont="1" applyFill="1" applyBorder="1" applyAlignment="1">
      <alignment horizontal="center" vertical="center"/>
    </xf>
    <xf numFmtId="0" fontId="2" fillId="0" borderId="66" xfId="0" applyFont="1" applyFill="1" applyBorder="1" applyAlignment="1">
      <alignment horizontal="center" vertical="center"/>
    </xf>
    <xf numFmtId="0" fontId="66" fillId="0" borderId="48" xfId="0" applyFont="1" applyFill="1" applyBorder="1" applyAlignment="1">
      <alignment horizontal="center" vertical="center"/>
    </xf>
    <xf numFmtId="0" fontId="66" fillId="0" borderId="61" xfId="0" applyFont="1" applyFill="1" applyBorder="1" applyAlignment="1">
      <alignment horizontal="center" vertical="center"/>
    </xf>
    <xf numFmtId="0" fontId="71" fillId="0" borderId="68" xfId="0" applyFont="1" applyFill="1" applyBorder="1" applyAlignment="1">
      <alignment horizontal="center" vertical="center" wrapText="1"/>
    </xf>
    <xf numFmtId="0" fontId="74" fillId="0" borderId="0" xfId="0" applyFont="1" applyAlignment="1">
      <alignment horizontal="center"/>
    </xf>
    <xf numFmtId="0" fontId="68" fillId="0" borderId="44" xfId="0" applyFont="1" applyFill="1" applyBorder="1" applyAlignment="1">
      <alignment horizontal="center" vertical="center"/>
    </xf>
    <xf numFmtId="0" fontId="66" fillId="0" borderId="52" xfId="0" applyFont="1" applyFill="1" applyBorder="1" applyAlignment="1">
      <alignment horizontal="center" vertical="center" wrapText="1"/>
    </xf>
    <xf numFmtId="0" fontId="66" fillId="0" borderId="30" xfId="0" applyFont="1" applyFill="1" applyBorder="1" applyAlignment="1">
      <alignment horizontal="center" vertical="center" wrapText="1"/>
    </xf>
    <xf numFmtId="0" fontId="66" fillId="0" borderId="59" xfId="0" applyFont="1" applyFill="1" applyBorder="1" applyAlignment="1">
      <alignment horizontal="center" vertical="center" wrapText="1"/>
    </xf>
    <xf numFmtId="0" fontId="2" fillId="0" borderId="13" xfId="0" applyFont="1" applyFill="1" applyBorder="1" applyAlignment="1">
      <alignment horizontal="center" vertical="center"/>
    </xf>
    <xf numFmtId="0" fontId="68" fillId="0" borderId="51" xfId="0" applyFont="1" applyFill="1" applyBorder="1" applyAlignment="1">
      <alignment horizontal="center" vertical="center"/>
    </xf>
    <xf numFmtId="0" fontId="68" fillId="0" borderId="69" xfId="0" applyFont="1" applyFill="1" applyBorder="1" applyAlignment="1">
      <alignment horizontal="center" vertical="center"/>
    </xf>
    <xf numFmtId="1" fontId="2" fillId="0" borderId="61" xfId="0" applyNumberFormat="1" applyFont="1" applyFill="1" applyBorder="1" applyAlignment="1">
      <alignment horizontal="center" vertical="center"/>
    </xf>
    <xf numFmtId="0" fontId="66" fillId="0" borderId="42" xfId="0" applyFont="1" applyFill="1" applyBorder="1" applyAlignment="1">
      <alignment horizontal="center" vertical="center"/>
    </xf>
    <xf numFmtId="0" fontId="66" fillId="0" borderId="29" xfId="0" applyFont="1" applyFill="1" applyBorder="1" applyAlignment="1">
      <alignment horizontal="center"/>
    </xf>
    <xf numFmtId="0" fontId="66" fillId="0" borderId="21" xfId="0" applyFont="1" applyFill="1" applyBorder="1" applyAlignment="1">
      <alignment horizontal="center"/>
    </xf>
    <xf numFmtId="0" fontId="66" fillId="0" borderId="60" xfId="0" applyFont="1" applyFill="1" applyBorder="1" applyAlignment="1">
      <alignment horizontal="center"/>
    </xf>
    <xf numFmtId="0" fontId="66" fillId="0" borderId="57" xfId="0" applyFont="1" applyFill="1" applyBorder="1" applyAlignment="1">
      <alignment horizontal="center"/>
    </xf>
    <xf numFmtId="0" fontId="66" fillId="0" borderId="19" xfId="0" applyFont="1" applyFill="1" applyBorder="1" applyAlignment="1">
      <alignment horizontal="center"/>
    </xf>
    <xf numFmtId="1" fontId="66" fillId="0" borderId="48" xfId="0" applyNumberFormat="1" applyFont="1" applyFill="1" applyBorder="1" applyAlignment="1">
      <alignment horizontal="center" vertical="center"/>
    </xf>
    <xf numFmtId="0" fontId="2" fillId="0" borderId="68"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69" xfId="0" applyFont="1" applyBorder="1" applyAlignment="1">
      <alignment horizontal="center" vertical="center" wrapText="1"/>
    </xf>
    <xf numFmtId="0" fontId="66" fillId="0" borderId="0" xfId="0" applyFont="1" applyFill="1" applyBorder="1" applyAlignment="1">
      <alignment horizontal="right" vertical="center"/>
    </xf>
    <xf numFmtId="0" fontId="66" fillId="0" borderId="17" xfId="0" applyFont="1" applyFill="1" applyBorder="1" applyAlignment="1">
      <alignment horizontal="center" vertical="center"/>
    </xf>
    <xf numFmtId="0" fontId="66" fillId="0" borderId="21" xfId="0" applyFont="1" applyFill="1" applyBorder="1" applyAlignment="1">
      <alignment horizontal="center" vertical="center"/>
    </xf>
    <xf numFmtId="0" fontId="66" fillId="0" borderId="17" xfId="0" applyFont="1" applyFill="1" applyBorder="1" applyAlignment="1">
      <alignment vertical="center"/>
    </xf>
    <xf numFmtId="0" fontId="66" fillId="0" borderId="21" xfId="0" applyFont="1" applyFill="1" applyBorder="1" applyAlignment="1">
      <alignment vertical="center"/>
    </xf>
    <xf numFmtId="0" fontId="66" fillId="0" borderId="16" xfId="0" applyFont="1" applyFill="1" applyBorder="1" applyAlignment="1">
      <alignment horizontal="center" vertical="center"/>
    </xf>
    <xf numFmtId="0" fontId="66" fillId="0" borderId="20" xfId="0" applyFont="1" applyFill="1" applyBorder="1" applyAlignment="1">
      <alignment horizontal="center" vertical="center"/>
    </xf>
    <xf numFmtId="0" fontId="2" fillId="0" borderId="17" xfId="0" applyFont="1" applyBorder="1" applyAlignment="1">
      <alignment horizontal="center" vertical="center"/>
    </xf>
    <xf numFmtId="0" fontId="2" fillId="0" borderId="21" xfId="0" applyFont="1" applyBorder="1" applyAlignment="1">
      <alignment horizontal="center" vertical="center"/>
    </xf>
    <xf numFmtId="0" fontId="4" fillId="0" borderId="0" xfId="0" applyFont="1" applyFill="1" applyAlignment="1">
      <alignment horizontal="left"/>
    </xf>
    <xf numFmtId="0" fontId="2" fillId="0" borderId="52" xfId="58" applyFont="1" applyBorder="1" applyAlignment="1">
      <alignment horizontal="center" vertical="center" wrapText="1"/>
      <protection/>
    </xf>
    <xf numFmtId="0" fontId="2" fillId="0" borderId="59" xfId="58" applyFont="1" applyBorder="1" applyAlignment="1">
      <alignment horizontal="center" vertical="center" wrapText="1"/>
      <protection/>
    </xf>
    <xf numFmtId="0" fontId="20" fillId="0" borderId="52" xfId="58" applyFont="1" applyBorder="1" applyAlignment="1">
      <alignment horizontal="center" vertical="center" wrapText="1"/>
      <protection/>
    </xf>
    <xf numFmtId="0" fontId="20" fillId="0" borderId="59" xfId="58" applyFont="1" applyBorder="1" applyAlignment="1">
      <alignment horizontal="center" vertical="center" wrapText="1"/>
      <protection/>
    </xf>
    <xf numFmtId="0" fontId="20" fillId="0" borderId="46" xfId="58" applyFont="1" applyBorder="1" applyAlignment="1">
      <alignment horizontal="center" vertical="top" wrapText="1"/>
      <protection/>
    </xf>
    <xf numFmtId="0" fontId="20" fillId="0" borderId="81" xfId="58" applyFont="1" applyBorder="1" applyAlignment="1">
      <alignment horizontal="center" vertical="top" wrapText="1"/>
      <protection/>
    </xf>
    <xf numFmtId="0" fontId="2" fillId="0" borderId="31" xfId="58" applyFont="1" applyBorder="1" applyAlignment="1">
      <alignment horizontal="center"/>
      <protection/>
    </xf>
    <xf numFmtId="0" fontId="2" fillId="0" borderId="53" xfId="58" applyFont="1" applyBorder="1" applyAlignment="1">
      <alignment horizontal="center"/>
      <protection/>
    </xf>
    <xf numFmtId="0" fontId="17" fillId="0" borderId="31" xfId="58" applyFont="1" applyBorder="1" applyAlignment="1">
      <alignment horizontal="center"/>
      <protection/>
    </xf>
    <xf numFmtId="0" fontId="17" fillId="0" borderId="65" xfId="58" applyFont="1" applyBorder="1" applyAlignment="1">
      <alignment horizontal="center"/>
      <protection/>
    </xf>
    <xf numFmtId="0" fontId="2" fillId="0" borderId="25" xfId="58" applyFont="1" applyBorder="1" applyAlignment="1">
      <alignment horizontal="center"/>
      <protection/>
    </xf>
    <xf numFmtId="0" fontId="2" fillId="0" borderId="26" xfId="58" applyFont="1" applyBorder="1" applyAlignment="1">
      <alignment horizontal="center"/>
      <protection/>
    </xf>
    <xf numFmtId="0" fontId="8" fillId="0" borderId="0" xfId="58" applyFont="1" applyAlignment="1">
      <alignment horizontal="center"/>
      <protection/>
    </xf>
    <xf numFmtId="0" fontId="2" fillId="0" borderId="31" xfId="58" applyFont="1" applyBorder="1" applyAlignment="1">
      <alignment horizontal="center" vertical="center"/>
      <protection/>
    </xf>
    <xf numFmtId="0" fontId="2" fillId="0" borderId="65" xfId="58" applyFont="1" applyBorder="1" applyAlignment="1">
      <alignment horizontal="center" vertical="center"/>
      <protection/>
    </xf>
    <xf numFmtId="0" fontId="2" fillId="0" borderId="53" xfId="58" applyFont="1" applyBorder="1" applyAlignment="1">
      <alignment horizontal="center" vertical="center" wrapText="1"/>
      <protection/>
    </xf>
    <xf numFmtId="0" fontId="2" fillId="0" borderId="65" xfId="58" applyFont="1" applyBorder="1" applyAlignment="1">
      <alignment horizontal="center" vertical="center" wrapText="1"/>
      <protection/>
    </xf>
    <xf numFmtId="0" fontId="5" fillId="0" borderId="0" xfId="58" applyFont="1" applyAlignment="1">
      <alignment/>
      <protection/>
    </xf>
    <xf numFmtId="0" fontId="2" fillId="0" borderId="0" xfId="58" applyFont="1" applyAlignment="1">
      <alignment/>
      <protection/>
    </xf>
    <xf numFmtId="0" fontId="17" fillId="0" borderId="52" xfId="58" applyFont="1" applyBorder="1" applyAlignment="1">
      <alignment horizontal="center" vertical="center" wrapText="1"/>
      <protection/>
    </xf>
    <xf numFmtId="0" fontId="17" fillId="0" borderId="59" xfId="58" applyFont="1" applyBorder="1" applyAlignment="1">
      <alignment horizontal="center" vertical="center" wrapText="1"/>
      <protection/>
    </xf>
    <xf numFmtId="0" fontId="17" fillId="0" borderId="52" xfId="58" applyFont="1" applyBorder="1" applyAlignment="1">
      <alignment horizontal="center" vertical="top" wrapText="1"/>
      <protection/>
    </xf>
    <xf numFmtId="0" fontId="17" fillId="0" borderId="59" xfId="58" applyFont="1" applyBorder="1" applyAlignment="1">
      <alignment horizontal="center" vertical="top" wrapText="1"/>
      <protection/>
    </xf>
    <xf numFmtId="0" fontId="2" fillId="0" borderId="0" xfId="0" applyFont="1" applyFill="1" applyBorder="1" applyAlignment="1">
      <alignment horizontal="left" vertical="center" wrapText="1"/>
    </xf>
    <xf numFmtId="0" fontId="5" fillId="0" borderId="0" xfId="0" applyFont="1" applyAlignment="1">
      <alignment horizontal="left" vertical="center" wrapText="1"/>
    </xf>
    <xf numFmtId="0" fontId="2" fillId="0" borderId="0" xfId="0" applyFont="1" applyAlignment="1">
      <alignment horizontal="lef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3:Q54"/>
  <sheetViews>
    <sheetView zoomScale="130" zoomScaleNormal="130" workbookViewId="0" topLeftCell="A28">
      <selection activeCell="N36" sqref="N36"/>
    </sheetView>
  </sheetViews>
  <sheetFormatPr defaultColWidth="9.140625" defaultRowHeight="12.75"/>
  <cols>
    <col min="1" max="1" width="9.421875" style="0" customWidth="1"/>
    <col min="2" max="2" width="10.57421875" style="0" customWidth="1"/>
    <col min="42" max="42" width="0.2890625" style="0" hidden="1" customWidth="1"/>
    <col min="43" max="48" width="9.140625" style="0" hidden="1" customWidth="1"/>
  </cols>
  <sheetData>
    <row r="3" spans="1:3" ht="12.75">
      <c r="A3" s="6" t="s">
        <v>18</v>
      </c>
      <c r="B3" s="6"/>
      <c r="C3" s="6"/>
    </row>
    <row r="4" spans="1:3" ht="12.75">
      <c r="A4" s="54" t="s">
        <v>70</v>
      </c>
      <c r="B4" s="54"/>
      <c r="C4" s="54"/>
    </row>
    <row r="5" spans="1:3" ht="12.75">
      <c r="A5" s="8"/>
      <c r="B5" s="9"/>
      <c r="C5" s="9"/>
    </row>
    <row r="6" spans="1:3" ht="12.75">
      <c r="A6" s="8"/>
      <c r="B6" s="9"/>
      <c r="C6" s="9"/>
    </row>
    <row r="7" spans="1:3" ht="12.75">
      <c r="A7" s="8"/>
      <c r="B7" s="9"/>
      <c r="C7" s="9"/>
    </row>
    <row r="8" spans="1:10" ht="18" customHeight="1">
      <c r="A8" s="528" t="s">
        <v>20</v>
      </c>
      <c r="B8" s="528"/>
      <c r="C8" s="528"/>
      <c r="D8" s="528"/>
      <c r="E8" s="528"/>
      <c r="F8" s="528"/>
      <c r="G8" s="528"/>
      <c r="H8" s="528"/>
      <c r="I8" s="528"/>
      <c r="J8" s="528"/>
    </row>
    <row r="9" spans="1:3" ht="14.25" customHeight="1">
      <c r="A9" s="10"/>
      <c r="B9" s="10"/>
      <c r="C9" s="10"/>
    </row>
    <row r="10" spans="1:3" ht="12.75">
      <c r="A10" s="11" t="s">
        <v>71</v>
      </c>
      <c r="B10" s="4"/>
      <c r="C10" s="4"/>
    </row>
    <row r="11" spans="1:3" ht="12.75">
      <c r="A11" s="11" t="s">
        <v>21</v>
      </c>
      <c r="B11" s="11"/>
      <c r="C11" s="11"/>
    </row>
    <row r="12" spans="1:3" ht="12.75">
      <c r="A12" s="11" t="s">
        <v>19</v>
      </c>
      <c r="B12" s="11"/>
      <c r="C12" s="11"/>
    </row>
    <row r="13" spans="1:3" ht="12.75">
      <c r="A13" s="11" t="s">
        <v>22</v>
      </c>
      <c r="B13" s="11"/>
      <c r="C13" s="11"/>
    </row>
    <row r="14" spans="1:5" ht="12.75">
      <c r="A14" s="55" t="s">
        <v>97</v>
      </c>
      <c r="B14" s="55"/>
      <c r="C14" s="55"/>
      <c r="D14" s="55"/>
      <c r="E14" s="55"/>
    </row>
    <row r="15" spans="1:3" ht="12.75">
      <c r="A15" s="12"/>
      <c r="B15" s="13"/>
      <c r="C15" s="13"/>
    </row>
    <row r="16" spans="1:11" ht="12.75">
      <c r="A16" s="529" t="s">
        <v>72</v>
      </c>
      <c r="B16" s="529"/>
      <c r="C16" s="529"/>
      <c r="D16" s="529"/>
      <c r="E16" s="529"/>
      <c r="F16" s="529"/>
      <c r="G16" s="529"/>
      <c r="H16" s="529"/>
      <c r="I16" s="529"/>
      <c r="J16" s="529"/>
      <c r="K16" s="529"/>
    </row>
    <row r="17" spans="1:11" ht="12.75">
      <c r="A17" s="56"/>
      <c r="B17" s="56" t="s">
        <v>73</v>
      </c>
      <c r="C17" s="56"/>
      <c r="D17" s="57"/>
      <c r="E17" s="57"/>
      <c r="F17" s="57"/>
      <c r="G17" s="57"/>
      <c r="H17" s="57"/>
      <c r="I17" s="57"/>
      <c r="J17" s="57"/>
      <c r="K17" s="57"/>
    </row>
    <row r="18" spans="1:3" ht="12.75">
      <c r="A18" s="15"/>
      <c r="B18" s="15"/>
      <c r="C18" s="15"/>
    </row>
    <row r="19" spans="1:3" ht="12.75">
      <c r="A19" s="58" t="s">
        <v>74</v>
      </c>
      <c r="B19" s="15"/>
      <c r="C19" s="15"/>
    </row>
    <row r="20" spans="1:3" ht="13.5" thickBot="1">
      <c r="A20" s="15"/>
      <c r="B20" s="15"/>
      <c r="C20" s="15"/>
    </row>
    <row r="21" spans="1:9" ht="12.75">
      <c r="A21" s="530"/>
      <c r="B21" s="532" t="s">
        <v>75</v>
      </c>
      <c r="C21" s="533"/>
      <c r="D21" s="532" t="s">
        <v>76</v>
      </c>
      <c r="E21" s="534"/>
      <c r="F21" s="533"/>
      <c r="G21" s="532" t="s">
        <v>77</v>
      </c>
      <c r="H21" s="534"/>
      <c r="I21" s="533"/>
    </row>
    <row r="22" spans="1:9" ht="13.5" thickBot="1">
      <c r="A22" s="531"/>
      <c r="B22" s="59" t="s">
        <v>13</v>
      </c>
      <c r="C22" s="60" t="s">
        <v>14</v>
      </c>
      <c r="D22" s="61" t="s">
        <v>15</v>
      </c>
      <c r="E22" s="62" t="s">
        <v>16</v>
      </c>
      <c r="F22" s="60" t="s">
        <v>78</v>
      </c>
      <c r="G22" s="61" t="s">
        <v>79</v>
      </c>
      <c r="H22" s="62" t="s">
        <v>80</v>
      </c>
      <c r="I22" s="60" t="s">
        <v>81</v>
      </c>
    </row>
    <row r="23" spans="1:9" ht="12.75">
      <c r="A23" s="63" t="s">
        <v>82</v>
      </c>
      <c r="B23" s="64">
        <v>14</v>
      </c>
      <c r="C23" s="65">
        <v>14</v>
      </c>
      <c r="D23" s="64">
        <v>3</v>
      </c>
      <c r="E23" s="66">
        <v>3</v>
      </c>
      <c r="F23" s="65">
        <v>2</v>
      </c>
      <c r="G23" s="64">
        <v>3</v>
      </c>
      <c r="H23" s="66">
        <v>2</v>
      </c>
      <c r="I23" s="65">
        <v>11</v>
      </c>
    </row>
    <row r="24" spans="1:9" ht="13.5" thickBot="1">
      <c r="A24" s="67" t="s">
        <v>83</v>
      </c>
      <c r="B24" s="68">
        <v>14</v>
      </c>
      <c r="C24" s="69">
        <v>14</v>
      </c>
      <c r="D24" s="68">
        <v>3</v>
      </c>
      <c r="E24" s="70">
        <v>0</v>
      </c>
      <c r="F24" s="69">
        <v>2</v>
      </c>
      <c r="G24" s="68">
        <v>3</v>
      </c>
      <c r="H24" s="70">
        <v>2</v>
      </c>
      <c r="I24" s="69">
        <v>0</v>
      </c>
    </row>
    <row r="25" spans="1:3" ht="12.75">
      <c r="A25" s="2"/>
      <c r="B25" s="2"/>
      <c r="C25" s="2"/>
    </row>
    <row r="26" spans="1:3" ht="12.75">
      <c r="A26" s="71" t="s">
        <v>84</v>
      </c>
      <c r="B26" s="2"/>
      <c r="C26" s="2"/>
    </row>
    <row r="27" spans="1:3" ht="13.5" thickBot="1">
      <c r="A27" s="2"/>
      <c r="B27" s="2"/>
      <c r="C27" s="2"/>
    </row>
    <row r="28" spans="1:9" ht="13.5" thickBot="1">
      <c r="A28" s="510" t="s">
        <v>85</v>
      </c>
      <c r="B28" s="511"/>
      <c r="C28" s="512"/>
      <c r="D28" s="72" t="s">
        <v>86</v>
      </c>
      <c r="E28" s="73"/>
      <c r="F28" s="74"/>
      <c r="G28" s="75" t="s">
        <v>87</v>
      </c>
      <c r="H28" s="74"/>
      <c r="I28" s="76"/>
    </row>
    <row r="29" spans="1:9" ht="12.75">
      <c r="A29" s="513" t="s">
        <v>15</v>
      </c>
      <c r="B29" s="514"/>
      <c r="C29" s="515"/>
      <c r="D29" s="516">
        <v>14</v>
      </c>
      <c r="E29" s="517"/>
      <c r="F29" s="518"/>
      <c r="G29" s="513">
        <v>14</v>
      </c>
      <c r="H29" s="514"/>
      <c r="I29" s="515"/>
    </row>
    <row r="30" spans="1:9" ht="13.5" thickBot="1">
      <c r="A30" s="519" t="s">
        <v>16</v>
      </c>
      <c r="B30" s="520"/>
      <c r="C30" s="521"/>
      <c r="D30" s="522">
        <v>14</v>
      </c>
      <c r="E30" s="523"/>
      <c r="F30" s="524"/>
      <c r="G30" s="525">
        <v>14</v>
      </c>
      <c r="H30" s="526"/>
      <c r="I30" s="527"/>
    </row>
    <row r="31" spans="1:9" ht="13.5" thickBot="1">
      <c r="A31" s="505" t="s">
        <v>88</v>
      </c>
      <c r="B31" s="506"/>
      <c r="C31" s="507"/>
      <c r="D31" s="508">
        <f>(SUM(D29:D30)+SUM(G29:G30))/4</f>
        <v>14</v>
      </c>
      <c r="E31" s="506"/>
      <c r="F31" s="506"/>
      <c r="G31" s="506"/>
      <c r="H31" s="506"/>
      <c r="I31" s="509"/>
    </row>
    <row r="32" spans="1:3" ht="12.75">
      <c r="A32" s="2"/>
      <c r="B32" s="2"/>
      <c r="C32" s="2"/>
    </row>
    <row r="33" spans="1:3" ht="12.75">
      <c r="A33" s="71" t="s">
        <v>89</v>
      </c>
      <c r="B33" s="16"/>
      <c r="C33" s="16"/>
    </row>
    <row r="34" spans="1:3" ht="12.75">
      <c r="A34" s="2"/>
      <c r="B34" s="77" t="s">
        <v>90</v>
      </c>
      <c r="C34" s="2"/>
    </row>
    <row r="35" spans="1:3" ht="12.75">
      <c r="A35" s="5"/>
      <c r="B35" s="5"/>
      <c r="C35" s="5"/>
    </row>
    <row r="36" spans="1:3" ht="12.75">
      <c r="A36" s="5"/>
      <c r="B36" s="5"/>
      <c r="C36" s="5"/>
    </row>
    <row r="37" spans="1:10" ht="12.75">
      <c r="A37" s="78"/>
      <c r="B37" s="79" t="s">
        <v>99</v>
      </c>
      <c r="C37" s="57"/>
      <c r="D37" s="78"/>
      <c r="E37" s="80"/>
      <c r="F37" s="57"/>
      <c r="G37" s="78"/>
      <c r="H37" s="79" t="s">
        <v>91</v>
      </c>
      <c r="I37" s="57"/>
      <c r="J37" s="78"/>
    </row>
    <row r="38" spans="1:10" ht="12.75">
      <c r="A38" s="57"/>
      <c r="B38" s="79" t="s">
        <v>100</v>
      </c>
      <c r="C38" s="81"/>
      <c r="D38" s="78"/>
      <c r="E38" s="80"/>
      <c r="F38" s="57"/>
      <c r="G38" s="57"/>
      <c r="H38" s="79" t="s">
        <v>92</v>
      </c>
      <c r="I38" s="81"/>
      <c r="J38" s="81"/>
    </row>
    <row r="39" spans="1:10" ht="75.75" customHeight="1">
      <c r="A39" s="57"/>
      <c r="B39" s="57"/>
      <c r="C39" s="57"/>
      <c r="D39" s="57"/>
      <c r="E39" s="80"/>
      <c r="F39" s="57"/>
      <c r="G39" s="57"/>
      <c r="H39" s="57"/>
      <c r="I39" s="57"/>
      <c r="J39" s="57"/>
    </row>
    <row r="40" spans="1:10" ht="12.75">
      <c r="A40" s="57"/>
      <c r="B40" s="57" t="s">
        <v>93</v>
      </c>
      <c r="C40" s="57"/>
      <c r="D40" s="57"/>
      <c r="E40" s="80"/>
      <c r="F40" s="57"/>
      <c r="G40" s="504" t="s">
        <v>94</v>
      </c>
      <c r="H40" s="504"/>
      <c r="I40" s="504"/>
      <c r="J40" s="57"/>
    </row>
    <row r="41" spans="2:17" ht="12.75">
      <c r="B41" s="46"/>
      <c r="C41" s="46"/>
      <c r="D41" s="46"/>
      <c r="E41" s="46"/>
      <c r="F41" s="46"/>
      <c r="G41" s="46" t="s">
        <v>95</v>
      </c>
      <c r="H41" s="46"/>
      <c r="I41" s="46"/>
      <c r="J41" s="46"/>
      <c r="K41" s="46"/>
      <c r="L41" s="46"/>
      <c r="M41" s="46"/>
      <c r="N41" s="46"/>
      <c r="O41" s="46"/>
      <c r="P41" s="46"/>
      <c r="Q41" s="46"/>
    </row>
    <row r="42" spans="1:3" ht="12.75">
      <c r="A42" s="15"/>
      <c r="B42" s="15"/>
      <c r="C42" s="15"/>
    </row>
    <row r="43" spans="1:3" ht="12.75">
      <c r="A43" s="2"/>
      <c r="B43" s="15"/>
      <c r="C43" s="15"/>
    </row>
    <row r="44" spans="1:3" ht="12.75">
      <c r="A44" s="2"/>
      <c r="B44" s="16"/>
      <c r="C44" s="16"/>
    </row>
    <row r="45" spans="1:3" ht="12.75">
      <c r="A45" s="15"/>
      <c r="B45" s="15"/>
      <c r="C45" s="15"/>
    </row>
    <row r="46" spans="1:3" ht="12.75">
      <c r="A46" s="15"/>
      <c r="B46" s="15"/>
      <c r="C46" s="15"/>
    </row>
    <row r="47" spans="1:3" ht="12.75">
      <c r="A47" s="15"/>
      <c r="B47" s="15"/>
      <c r="C47" s="15"/>
    </row>
    <row r="48" spans="1:3" ht="12.75">
      <c r="A48" s="2"/>
      <c r="B48" s="15"/>
      <c r="C48" s="15"/>
    </row>
    <row r="49" spans="1:3" ht="12.75">
      <c r="A49" s="2"/>
      <c r="B49" s="15"/>
      <c r="C49" s="15"/>
    </row>
    <row r="50" spans="1:3" ht="12.75">
      <c r="A50" s="15"/>
      <c r="B50" s="15"/>
      <c r="C50" s="15"/>
    </row>
    <row r="51" spans="1:3" ht="12.75">
      <c r="A51" s="2"/>
      <c r="B51" s="17"/>
      <c r="C51" s="17"/>
    </row>
    <row r="52" spans="2:3" ht="12.75">
      <c r="B52" s="18"/>
      <c r="C52" s="18"/>
    </row>
    <row r="53" spans="2:3" ht="12.75">
      <c r="B53" s="19"/>
      <c r="C53" s="82"/>
    </row>
    <row r="54" spans="1:3" ht="12.75">
      <c r="A54" s="1"/>
      <c r="B54" s="1"/>
      <c r="C54" s="1"/>
    </row>
  </sheetData>
  <sheetProtection/>
  <mergeCells count="16">
    <mergeCell ref="A8:J8"/>
    <mergeCell ref="A16:K16"/>
    <mergeCell ref="A21:A22"/>
    <mergeCell ref="B21:C21"/>
    <mergeCell ref="D21:F21"/>
    <mergeCell ref="G21:I21"/>
    <mergeCell ref="G40:I40"/>
    <mergeCell ref="A31:C31"/>
    <mergeCell ref="D31:I31"/>
    <mergeCell ref="A28:C28"/>
    <mergeCell ref="A29:C29"/>
    <mergeCell ref="D29:F29"/>
    <mergeCell ref="G29:I29"/>
    <mergeCell ref="A30:C30"/>
    <mergeCell ref="D30:F30"/>
    <mergeCell ref="G30:I30"/>
  </mergeCells>
  <printOptions/>
  <pageMargins left="0.6299212598425197" right="0.5905511811023623" top="0.7480314960629921" bottom="0.984251968503937" header="0.5118110236220472" footer="0.5118110236220472"/>
  <pageSetup fitToHeight="1" fitToWidth="1" horizontalDpi="600" verticalDpi="600" orientation="portrait" paperSize="9" scale="89" r:id="rId1"/>
  <headerFooter alignWithMargins="0">
    <oddFooter>&amp;R1/5</oddFooter>
  </headerFooter>
</worksheet>
</file>

<file path=xl/worksheets/sheet2.xml><?xml version="1.0" encoding="utf-8"?>
<worksheet xmlns="http://schemas.openxmlformats.org/spreadsheetml/2006/main" xmlns:r="http://schemas.openxmlformats.org/officeDocument/2006/relationships">
  <sheetPr>
    <pageSetUpPr fitToPage="1"/>
  </sheetPr>
  <dimension ref="A3:J70"/>
  <sheetViews>
    <sheetView workbookViewId="0" topLeftCell="A1">
      <selection activeCell="I28" sqref="I28"/>
    </sheetView>
  </sheetViews>
  <sheetFormatPr defaultColWidth="9.140625" defaultRowHeight="12.75"/>
  <cols>
    <col min="1" max="1" width="33.28125" style="0" bestFit="1" customWidth="1"/>
    <col min="2" max="2" width="4.7109375" style="0" hidden="1" customWidth="1"/>
    <col min="3" max="3" width="9.140625" style="0" hidden="1" customWidth="1"/>
    <col min="42" max="42" width="0.2890625" style="0" hidden="1" customWidth="1"/>
    <col min="43" max="48" width="9.140625" style="0" hidden="1" customWidth="1"/>
  </cols>
  <sheetData>
    <row r="3" spans="1:3" ht="12.75">
      <c r="A3" s="6" t="s">
        <v>243</v>
      </c>
      <c r="B3" s="6"/>
      <c r="C3" s="6"/>
    </row>
    <row r="4" spans="1:3" ht="12.75">
      <c r="A4" s="6" t="s">
        <v>244</v>
      </c>
      <c r="B4" s="7"/>
      <c r="C4" s="7"/>
    </row>
    <row r="5" spans="1:3" ht="12.75">
      <c r="A5" s="8"/>
      <c r="B5" s="9"/>
      <c r="C5" s="9"/>
    </row>
    <row r="6" spans="1:3" ht="12.75">
      <c r="A6" s="8"/>
      <c r="B6" s="9"/>
      <c r="C6" s="9"/>
    </row>
    <row r="7" spans="1:3" ht="12.75">
      <c r="A7" s="8"/>
      <c r="B7" s="9"/>
      <c r="C7" s="9"/>
    </row>
    <row r="8" spans="1:3" ht="12.75">
      <c r="A8" s="8"/>
      <c r="B8" s="9"/>
      <c r="C8" s="9"/>
    </row>
    <row r="9" spans="1:3" ht="12.75">
      <c r="A9" s="8"/>
      <c r="B9" s="9"/>
      <c r="C9" s="9"/>
    </row>
    <row r="10" spans="1:3" ht="12.75">
      <c r="A10" s="8"/>
      <c r="B10" s="9"/>
      <c r="C10" s="9"/>
    </row>
    <row r="11" spans="1:3" ht="12.75">
      <c r="A11" s="8"/>
      <c r="B11" s="9"/>
      <c r="C11" s="9"/>
    </row>
    <row r="12" spans="1:3" ht="12.75">
      <c r="A12" s="8"/>
      <c r="B12" s="9"/>
      <c r="C12" s="9"/>
    </row>
    <row r="13" spans="1:3" ht="12.75">
      <c r="A13" s="8"/>
      <c r="B13" s="9"/>
      <c r="C13" s="9"/>
    </row>
    <row r="14" spans="1:3" ht="12.75">
      <c r="A14" s="8"/>
      <c r="B14" s="9"/>
      <c r="C14" s="9"/>
    </row>
    <row r="15" spans="1:3" ht="12.75">
      <c r="A15" s="8"/>
      <c r="B15" s="9"/>
      <c r="C15" s="9"/>
    </row>
    <row r="16" spans="1:10" ht="18" customHeight="1">
      <c r="A16" s="528" t="s">
        <v>20</v>
      </c>
      <c r="B16" s="528"/>
      <c r="C16" s="528"/>
      <c r="D16" s="528"/>
      <c r="E16" s="528"/>
      <c r="F16" s="528"/>
      <c r="G16" s="528"/>
      <c r="H16" s="528"/>
      <c r="I16" s="528"/>
      <c r="J16" s="528"/>
    </row>
    <row r="17" spans="1:3" ht="14.25" customHeight="1">
      <c r="A17" s="10"/>
      <c r="B17" s="10"/>
      <c r="C17" s="10"/>
    </row>
    <row r="18" spans="1:3" ht="14.25" customHeight="1">
      <c r="A18" s="10"/>
      <c r="B18" s="10"/>
      <c r="C18" s="10"/>
    </row>
    <row r="19" spans="1:3" ht="14.25" customHeight="1">
      <c r="A19" s="10"/>
      <c r="B19" s="10"/>
      <c r="C19" s="10"/>
    </row>
    <row r="20" spans="1:3" ht="14.25" customHeight="1">
      <c r="A20" s="10"/>
      <c r="B20" s="10"/>
      <c r="C20" s="10"/>
    </row>
    <row r="21" spans="1:3" ht="14.25" customHeight="1">
      <c r="A21" s="10"/>
      <c r="B21" s="10"/>
      <c r="C21" s="10"/>
    </row>
    <row r="22" spans="1:3" ht="14.25" customHeight="1">
      <c r="A22" s="10"/>
      <c r="B22" s="10"/>
      <c r="C22" s="10"/>
    </row>
    <row r="23" spans="1:3" ht="14.25" customHeight="1">
      <c r="A23" s="10"/>
      <c r="B23" s="10"/>
      <c r="C23" s="10"/>
    </row>
    <row r="24" spans="1:3" ht="12.75">
      <c r="A24" s="11"/>
      <c r="B24" s="11"/>
      <c r="C24" s="11"/>
    </row>
    <row r="25" spans="1:3" ht="12.75">
      <c r="A25" s="313" t="s">
        <v>148</v>
      </c>
      <c r="B25" s="4"/>
      <c r="C25" s="4"/>
    </row>
    <row r="26" spans="1:3" ht="12.75">
      <c r="A26" s="11" t="s">
        <v>149</v>
      </c>
      <c r="B26" s="11"/>
      <c r="C26" s="11"/>
    </row>
    <row r="27" spans="1:3" ht="12.75">
      <c r="A27" s="11" t="s">
        <v>19</v>
      </c>
      <c r="B27" s="11"/>
      <c r="C27" s="11"/>
    </row>
    <row r="28" spans="1:3" ht="12.75">
      <c r="A28" s="11" t="s">
        <v>22</v>
      </c>
      <c r="B28" s="11"/>
      <c r="C28" s="11"/>
    </row>
    <row r="29" spans="1:3" ht="12.75">
      <c r="A29" s="12" t="s">
        <v>142</v>
      </c>
      <c r="B29" s="4"/>
      <c r="C29" s="4"/>
    </row>
    <row r="30" spans="1:3" ht="12.75">
      <c r="A30" s="12"/>
      <c r="B30" s="13"/>
      <c r="C30" s="13"/>
    </row>
    <row r="31" spans="1:3" ht="12.75">
      <c r="A31" s="14"/>
      <c r="B31" s="14"/>
      <c r="C31" s="14"/>
    </row>
    <row r="32" spans="1:3" ht="12.75">
      <c r="A32" s="15"/>
      <c r="B32" s="15"/>
      <c r="C32" s="15"/>
    </row>
    <row r="33" spans="1:3" ht="12.75">
      <c r="A33" s="15"/>
      <c r="B33" s="15"/>
      <c r="C33" s="15"/>
    </row>
    <row r="34" spans="1:3" ht="12.75">
      <c r="A34" s="15"/>
      <c r="B34" s="15"/>
      <c r="C34" s="15"/>
    </row>
    <row r="35" spans="1:3" ht="12.75">
      <c r="A35" s="15"/>
      <c r="B35" s="15"/>
      <c r="C35" s="15"/>
    </row>
    <row r="36" spans="1:3" ht="12.75">
      <c r="A36" s="15"/>
      <c r="B36" s="15"/>
      <c r="C36" s="15"/>
    </row>
    <row r="37" spans="1:3" ht="12.75">
      <c r="A37" s="14"/>
      <c r="B37" s="14"/>
      <c r="C37" s="14"/>
    </row>
    <row r="38" spans="1:3" ht="12.75">
      <c r="A38" s="2"/>
      <c r="B38" s="2"/>
      <c r="C38" s="2"/>
    </row>
    <row r="39" spans="1:3" ht="12.75">
      <c r="A39" s="2"/>
      <c r="B39" s="2"/>
      <c r="C39" s="2"/>
    </row>
    <row r="40" spans="1:3" ht="12.75">
      <c r="A40" s="2"/>
      <c r="B40" s="2"/>
      <c r="C40" s="2"/>
    </row>
    <row r="41" spans="1:3" ht="12.75">
      <c r="A41" s="2"/>
      <c r="B41" s="2"/>
      <c r="C41" s="2"/>
    </row>
    <row r="42" spans="1:3" ht="12.75">
      <c r="A42" s="2"/>
      <c r="B42" s="2"/>
      <c r="C42" s="2"/>
    </row>
    <row r="43" spans="1:3" ht="12.75">
      <c r="A43" s="2"/>
      <c r="B43" s="2"/>
      <c r="C43" s="2"/>
    </row>
    <row r="44" spans="1:3" ht="12.75">
      <c r="A44" s="2"/>
      <c r="B44" s="2"/>
      <c r="C44" s="2"/>
    </row>
    <row r="45" spans="1:3" ht="12.75">
      <c r="A45" s="2"/>
      <c r="B45" s="2"/>
      <c r="C45" s="2"/>
    </row>
    <row r="46" spans="1:3" ht="12.75">
      <c r="A46" s="2"/>
      <c r="B46" s="2"/>
      <c r="C46" s="2"/>
    </row>
    <row r="47" spans="1:3" ht="12.75">
      <c r="A47" s="2"/>
      <c r="B47" s="2"/>
      <c r="C47" s="2"/>
    </row>
    <row r="48" spans="1:3" ht="12.75">
      <c r="A48" s="16"/>
      <c r="B48" s="16"/>
      <c r="C48" s="16"/>
    </row>
    <row r="49" spans="1:3" ht="12.75">
      <c r="A49" s="2"/>
      <c r="B49" s="2"/>
      <c r="C49" s="2"/>
    </row>
    <row r="50" spans="1:3" ht="12.75">
      <c r="A50" s="5"/>
      <c r="B50" s="5"/>
      <c r="C50" s="5"/>
    </row>
    <row r="51" spans="1:3" ht="12.75">
      <c r="A51" s="5"/>
      <c r="B51" s="5"/>
      <c r="C51" s="5"/>
    </row>
    <row r="52" spans="1:3" ht="12.75">
      <c r="A52" s="5"/>
      <c r="B52" s="5"/>
      <c r="C52" s="5"/>
    </row>
    <row r="53" spans="1:3" ht="12.75">
      <c r="A53" s="5"/>
      <c r="B53" s="5"/>
      <c r="C53" s="5"/>
    </row>
    <row r="54" spans="1:3" ht="12.75">
      <c r="A54" s="5"/>
      <c r="B54" s="5"/>
      <c r="C54" s="5"/>
    </row>
    <row r="55" spans="1:3" ht="12.75">
      <c r="A55" s="5"/>
      <c r="B55" s="5"/>
      <c r="C55" s="5"/>
    </row>
    <row r="56" spans="1:3" ht="12.75">
      <c r="A56" s="5"/>
      <c r="B56" s="5"/>
      <c r="C56" s="5"/>
    </row>
    <row r="57" spans="1:3" ht="12.75">
      <c r="A57" s="2"/>
      <c r="B57" s="2"/>
      <c r="C57" s="2"/>
    </row>
    <row r="58" spans="1:3" ht="12.75">
      <c r="A58" s="15"/>
      <c r="B58" s="15"/>
      <c r="C58" s="15"/>
    </row>
    <row r="59" spans="1:3" ht="12.75">
      <c r="A59" s="2"/>
      <c r="B59" s="15"/>
      <c r="C59" s="15"/>
    </row>
    <row r="60" spans="1:3" ht="12.75">
      <c r="A60" s="2"/>
      <c r="B60" s="16"/>
      <c r="C60" s="16"/>
    </row>
    <row r="61" spans="1:3" ht="12.75">
      <c r="A61" s="15"/>
      <c r="B61" s="15"/>
      <c r="C61" s="15"/>
    </row>
    <row r="62" spans="1:3" ht="12.75">
      <c r="A62" s="15"/>
      <c r="B62" s="15"/>
      <c r="C62" s="15"/>
    </row>
    <row r="63" spans="1:3" ht="12.75">
      <c r="A63" s="15"/>
      <c r="B63" s="15"/>
      <c r="C63" s="15"/>
    </row>
    <row r="64" spans="1:3" ht="12.75">
      <c r="A64" s="2"/>
      <c r="B64" s="15"/>
      <c r="C64" s="15"/>
    </row>
    <row r="65" spans="1:3" ht="12.75">
      <c r="A65" s="2"/>
      <c r="B65" s="15"/>
      <c r="C65" s="15"/>
    </row>
    <row r="66" spans="1:3" ht="12.75">
      <c r="A66" s="15"/>
      <c r="B66" s="15"/>
      <c r="C66" s="15"/>
    </row>
    <row r="67" spans="1:3" ht="12.75">
      <c r="A67" s="2"/>
      <c r="B67" s="17"/>
      <c r="C67" s="17"/>
    </row>
    <row r="68" spans="2:3" ht="12.75">
      <c r="B68" s="18"/>
      <c r="C68" s="18"/>
    </row>
    <row r="69" spans="2:3" ht="12.75">
      <c r="B69" s="19"/>
      <c r="C69" s="20"/>
    </row>
    <row r="70" spans="1:3" ht="12.75">
      <c r="A70" s="1"/>
      <c r="B70" s="1"/>
      <c r="C70" s="1"/>
    </row>
  </sheetData>
  <sheetProtection/>
  <mergeCells count="1">
    <mergeCell ref="A16:J16"/>
  </mergeCells>
  <printOptions/>
  <pageMargins left="0.6299212598425197" right="0.5905511811023623" top="0.7480314960629921" bottom="0.984251968503937" header="0.5118110236220472" footer="0.4330708661417323"/>
  <pageSetup fitToHeight="1" fitToWidth="1" horizontalDpi="600" verticalDpi="600" orientation="portrait" paperSize="9" scale="10" r:id="rId1"/>
  <headerFooter alignWithMargins="0">
    <oddFooter>&amp;R1/5</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E68"/>
  <sheetViews>
    <sheetView view="pageLayout" zoomScaleNormal="115" workbookViewId="0" topLeftCell="A49">
      <selection activeCell="L68" sqref="L68"/>
    </sheetView>
  </sheetViews>
  <sheetFormatPr defaultColWidth="9.140625" defaultRowHeight="12.75"/>
  <cols>
    <col min="1" max="1" width="3.28125" style="103" customWidth="1"/>
    <col min="2" max="2" width="34.140625" style="103" customWidth="1"/>
    <col min="3" max="3" width="11.00390625" style="107" customWidth="1"/>
    <col min="4" max="4" width="2.57421875" style="103" customWidth="1"/>
    <col min="5" max="5" width="2.8515625" style="103" customWidth="1"/>
    <col min="6" max="6" width="3.00390625" style="103" customWidth="1"/>
    <col min="7" max="7" width="2.8515625" style="103" customWidth="1"/>
    <col min="8" max="9" width="4.140625" style="103" customWidth="1"/>
    <col min="10" max="10" width="6.421875" style="103" customWidth="1"/>
    <col min="11" max="11" width="5.00390625" style="103" customWidth="1"/>
    <col min="12" max="12" width="2.7109375" style="103" customWidth="1"/>
    <col min="13" max="14" width="2.421875" style="103" customWidth="1"/>
    <col min="15" max="15" width="2.7109375" style="103" customWidth="1"/>
    <col min="16" max="17" width="3.7109375" style="103" customWidth="1"/>
    <col min="18" max="18" width="6.421875" style="103" customWidth="1"/>
    <col min="19" max="19" width="5.00390625" style="103" customWidth="1"/>
    <col min="20" max="21" width="9.140625" style="103" hidden="1" customWidth="1"/>
    <col min="22" max="22" width="2.28125" style="103" customWidth="1"/>
    <col min="23" max="23" width="9.140625" style="103" customWidth="1"/>
    <col min="24" max="24" width="12.140625" style="103" customWidth="1"/>
    <col min="25" max="16384" width="9.140625" style="103" customWidth="1"/>
  </cols>
  <sheetData>
    <row r="1" spans="1:19" s="92" customFormat="1" ht="12.75">
      <c r="A1" s="6" t="s">
        <v>245</v>
      </c>
      <c r="B1" s="6"/>
      <c r="C1" s="6"/>
      <c r="D1" s="23"/>
      <c r="E1" s="23"/>
      <c r="F1" s="23"/>
      <c r="G1" s="23"/>
      <c r="H1" s="23"/>
      <c r="I1" s="23"/>
      <c r="J1" s="23"/>
      <c r="K1" s="23"/>
      <c r="L1" s="23"/>
      <c r="M1" s="23"/>
      <c r="N1" s="23"/>
      <c r="O1" s="23"/>
      <c r="P1" s="23"/>
      <c r="Q1" s="23"/>
      <c r="R1" s="23"/>
      <c r="S1" s="206"/>
    </row>
    <row r="2" spans="1:19" s="92" customFormat="1" ht="12.75">
      <c r="A2" s="6" t="s">
        <v>246</v>
      </c>
      <c r="B2" s="6"/>
      <c r="C2" s="6"/>
      <c r="D2" s="23"/>
      <c r="E2" s="23"/>
      <c r="F2" s="23"/>
      <c r="G2" s="23"/>
      <c r="H2" s="23"/>
      <c r="I2" s="23"/>
      <c r="J2" s="23"/>
      <c r="K2" s="23"/>
      <c r="L2" s="23"/>
      <c r="M2" s="23"/>
      <c r="N2" s="23"/>
      <c r="O2" s="23"/>
      <c r="P2" s="23"/>
      <c r="Q2" s="23"/>
      <c r="R2" s="23"/>
      <c r="S2" s="206"/>
    </row>
    <row r="3" spans="1:21" ht="32.25" customHeight="1">
      <c r="A3" s="630" t="s">
        <v>27</v>
      </c>
      <c r="B3" s="630"/>
      <c r="C3" s="630"/>
      <c r="D3" s="630"/>
      <c r="E3" s="630"/>
      <c r="F3" s="630"/>
      <c r="G3" s="630"/>
      <c r="H3" s="630"/>
      <c r="I3" s="630"/>
      <c r="J3" s="630"/>
      <c r="K3" s="630"/>
      <c r="L3" s="630"/>
      <c r="M3" s="630"/>
      <c r="N3" s="630"/>
      <c r="O3" s="630"/>
      <c r="P3" s="630"/>
      <c r="Q3" s="630"/>
      <c r="R3" s="630"/>
      <c r="S3" s="207"/>
      <c r="T3" s="106"/>
      <c r="U3" s="106"/>
    </row>
    <row r="4" spans="1:21" ht="12.75">
      <c r="A4" s="208"/>
      <c r="B4" s="208"/>
      <c r="C4" s="115"/>
      <c r="D4" s="116"/>
      <c r="E4" s="116"/>
      <c r="F4" s="116"/>
      <c r="G4" s="116"/>
      <c r="H4" s="116"/>
      <c r="I4" s="116"/>
      <c r="J4" s="116"/>
      <c r="K4" s="116"/>
      <c r="L4" s="116"/>
      <c r="M4" s="116"/>
      <c r="N4" s="116"/>
      <c r="O4" s="116"/>
      <c r="P4" s="116"/>
      <c r="Q4" s="116"/>
      <c r="R4" s="116"/>
      <c r="S4" s="116"/>
      <c r="T4" s="108"/>
      <c r="U4" s="108"/>
    </row>
    <row r="5" spans="1:19" ht="12.75">
      <c r="A5" s="12" t="s">
        <v>150</v>
      </c>
      <c r="B5" s="13"/>
      <c r="C5" s="13"/>
      <c r="D5" s="23"/>
      <c r="E5" s="23"/>
      <c r="F5" s="23"/>
      <c r="G5" s="23"/>
      <c r="H5" s="23"/>
      <c r="I5" s="23"/>
      <c r="J5" s="23"/>
      <c r="K5" s="23"/>
      <c r="L5" s="23"/>
      <c r="M5" s="23"/>
      <c r="N5" s="23"/>
      <c r="O5" s="23"/>
      <c r="P5" s="23"/>
      <c r="Q5" s="23"/>
      <c r="R5" s="23"/>
      <c r="S5" s="23"/>
    </row>
    <row r="6" spans="1:19" ht="12.75">
      <c r="A6" s="12" t="s">
        <v>133</v>
      </c>
      <c r="B6" s="12"/>
      <c r="C6" s="12"/>
      <c r="D6" s="23"/>
      <c r="E6" s="23"/>
      <c r="F6" s="23"/>
      <c r="G6" s="23"/>
      <c r="H6" s="23"/>
      <c r="I6" s="23"/>
      <c r="J6" s="23"/>
      <c r="K6" s="23"/>
      <c r="L6" s="23"/>
      <c r="M6" s="23"/>
      <c r="N6" s="23"/>
      <c r="O6" s="23"/>
      <c r="P6" s="23"/>
      <c r="Q6" s="23"/>
      <c r="R6" s="23"/>
      <c r="S6" s="23"/>
    </row>
    <row r="7" spans="1:19" ht="12.75">
      <c r="A7" s="12" t="s">
        <v>19</v>
      </c>
      <c r="B7" s="12"/>
      <c r="C7" s="12"/>
      <c r="D7" s="23"/>
      <c r="E7" s="23"/>
      <c r="F7" s="23"/>
      <c r="G7" s="23"/>
      <c r="H7" s="23"/>
      <c r="I7" s="23"/>
      <c r="J7" s="23"/>
      <c r="K7" s="23"/>
      <c r="L7" s="23"/>
      <c r="M7" s="23"/>
      <c r="N7" s="23"/>
      <c r="O7" s="23"/>
      <c r="P7" s="23"/>
      <c r="Q7" s="23"/>
      <c r="R7" s="23"/>
      <c r="S7" s="23"/>
    </row>
    <row r="8" spans="1:19" ht="12.75">
      <c r="A8" s="12" t="s">
        <v>22</v>
      </c>
      <c r="B8" s="12"/>
      <c r="C8" s="12"/>
      <c r="D8" s="23"/>
      <c r="E8" s="23"/>
      <c r="F8" s="23"/>
      <c r="G8" s="23"/>
      <c r="H8" s="23"/>
      <c r="I8" s="23"/>
      <c r="J8" s="23"/>
      <c r="K8" s="23"/>
      <c r="L8" s="23"/>
      <c r="M8" s="23"/>
      <c r="N8" s="23"/>
      <c r="O8" s="23"/>
      <c r="P8" s="23"/>
      <c r="Q8" s="23"/>
      <c r="R8" s="23"/>
      <c r="S8" s="23"/>
    </row>
    <row r="9" spans="1:19" ht="13.5" thickBot="1">
      <c r="A9" s="12" t="s">
        <v>143</v>
      </c>
      <c r="B9" s="13"/>
      <c r="C9" s="13"/>
      <c r="D9" s="23"/>
      <c r="E9" s="23"/>
      <c r="F9" s="23"/>
      <c r="G9" s="23"/>
      <c r="H9" s="23"/>
      <c r="I9" s="23"/>
      <c r="J9" s="23"/>
      <c r="K9" s="23"/>
      <c r="L9" s="23"/>
      <c r="M9" s="23"/>
      <c r="N9" s="23"/>
      <c r="O9" s="23"/>
      <c r="P9" s="23"/>
      <c r="Q9" s="23"/>
      <c r="R9" s="23"/>
      <c r="S9" s="23"/>
    </row>
    <row r="10" spans="1:19" ht="18.75" customHeight="1" thickBot="1">
      <c r="A10" s="627" t="s">
        <v>0</v>
      </c>
      <c r="B10" s="628"/>
      <c r="C10" s="628"/>
      <c r="D10" s="628"/>
      <c r="E10" s="628"/>
      <c r="F10" s="628"/>
      <c r="G10" s="628"/>
      <c r="H10" s="628"/>
      <c r="I10" s="628"/>
      <c r="J10" s="628"/>
      <c r="K10" s="628"/>
      <c r="L10" s="628"/>
      <c r="M10" s="628"/>
      <c r="N10" s="628"/>
      <c r="O10" s="628"/>
      <c r="P10" s="628"/>
      <c r="Q10" s="628"/>
      <c r="R10" s="628"/>
      <c r="S10" s="629"/>
    </row>
    <row r="11" spans="1:31" ht="13.5" customHeight="1">
      <c r="A11" s="631" t="s">
        <v>11</v>
      </c>
      <c r="B11" s="580" t="s">
        <v>124</v>
      </c>
      <c r="C11" s="618" t="s">
        <v>161</v>
      </c>
      <c r="D11" s="612" t="s">
        <v>1</v>
      </c>
      <c r="E11" s="549"/>
      <c r="F11" s="549"/>
      <c r="G11" s="549"/>
      <c r="H11" s="549"/>
      <c r="I11" s="549"/>
      <c r="J11" s="549"/>
      <c r="K11" s="550"/>
      <c r="L11" s="612" t="s">
        <v>2</v>
      </c>
      <c r="M11" s="549"/>
      <c r="N11" s="549"/>
      <c r="O11" s="549"/>
      <c r="P11" s="549"/>
      <c r="Q11" s="549"/>
      <c r="R11" s="549"/>
      <c r="S11" s="550"/>
      <c r="X11" s="25" t="s">
        <v>225</v>
      </c>
      <c r="Y11" s="25">
        <f>(D23+L23)*14</f>
        <v>280</v>
      </c>
      <c r="Z11" s="25"/>
      <c r="AA11" s="25"/>
      <c r="AB11" s="25"/>
      <c r="AC11" s="495"/>
      <c r="AD11" s="495"/>
      <c r="AE11" s="495"/>
    </row>
    <row r="12" spans="1:31" ht="12.75" customHeight="1">
      <c r="A12" s="632"/>
      <c r="B12" s="581"/>
      <c r="C12" s="619"/>
      <c r="D12" s="623" t="s">
        <v>3</v>
      </c>
      <c r="E12" s="615" t="s">
        <v>4</v>
      </c>
      <c r="F12" s="615" t="s">
        <v>5</v>
      </c>
      <c r="G12" s="615" t="s">
        <v>6</v>
      </c>
      <c r="H12" s="615" t="s">
        <v>103</v>
      </c>
      <c r="I12" s="615" t="s">
        <v>111</v>
      </c>
      <c r="J12" s="584" t="s">
        <v>28</v>
      </c>
      <c r="K12" s="624" t="s">
        <v>29</v>
      </c>
      <c r="L12" s="623" t="s">
        <v>3</v>
      </c>
      <c r="M12" s="615" t="s">
        <v>4</v>
      </c>
      <c r="N12" s="615" t="s">
        <v>5</v>
      </c>
      <c r="O12" s="615" t="s">
        <v>6</v>
      </c>
      <c r="P12" s="615" t="s">
        <v>103</v>
      </c>
      <c r="Q12" s="615" t="s">
        <v>111</v>
      </c>
      <c r="R12" s="584" t="s">
        <v>28</v>
      </c>
      <c r="S12" s="624" t="s">
        <v>29</v>
      </c>
      <c r="X12" s="25" t="s">
        <v>226</v>
      </c>
      <c r="Y12" s="25">
        <f>(D33+L33)*14</f>
        <v>56</v>
      </c>
      <c r="Z12" s="25"/>
      <c r="AA12" s="25" t="s">
        <v>46</v>
      </c>
      <c r="AB12" s="25" t="s">
        <v>227</v>
      </c>
      <c r="AC12" s="495" t="s">
        <v>228</v>
      </c>
      <c r="AD12" s="495"/>
      <c r="AE12" s="495"/>
    </row>
    <row r="13" spans="1:31" ht="13.5" thickBot="1">
      <c r="A13" s="633"/>
      <c r="B13" s="582"/>
      <c r="C13" s="620"/>
      <c r="D13" s="622"/>
      <c r="E13" s="552"/>
      <c r="F13" s="552"/>
      <c r="G13" s="552"/>
      <c r="H13" s="552"/>
      <c r="I13" s="552"/>
      <c r="J13" s="585"/>
      <c r="K13" s="554"/>
      <c r="L13" s="622"/>
      <c r="M13" s="552"/>
      <c r="N13" s="552"/>
      <c r="O13" s="552"/>
      <c r="P13" s="552"/>
      <c r="Q13" s="552"/>
      <c r="R13" s="585"/>
      <c r="S13" s="554"/>
      <c r="X13" s="25" t="s">
        <v>229</v>
      </c>
      <c r="Y13" s="25">
        <f>SUM(D14:F15,D17:F17,L19:N21)*14</f>
        <v>224</v>
      </c>
      <c r="Z13" s="25"/>
      <c r="AA13" s="25">
        <f>SUM(D14:D15,D17,L19:L21)*14</f>
        <v>98</v>
      </c>
      <c r="AB13" s="496">
        <f>SUM(E14:F15,E17:F17,N19:N21)*14</f>
        <v>126</v>
      </c>
      <c r="AC13" s="495">
        <f>AA13+AB13</f>
        <v>224</v>
      </c>
      <c r="AD13" s="495"/>
      <c r="AE13" s="495"/>
    </row>
    <row r="14" spans="1:31" s="90" customFormat="1" ht="30" customHeight="1">
      <c r="A14" s="117">
        <v>1</v>
      </c>
      <c r="B14" s="209" t="s">
        <v>247</v>
      </c>
      <c r="C14" s="163" t="s">
        <v>60</v>
      </c>
      <c r="D14" s="118">
        <v>1</v>
      </c>
      <c r="E14" s="119"/>
      <c r="F14" s="120">
        <v>2</v>
      </c>
      <c r="G14" s="119"/>
      <c r="H14" s="119"/>
      <c r="I14" s="121"/>
      <c r="J14" s="119" t="s">
        <v>7</v>
      </c>
      <c r="K14" s="122">
        <v>6</v>
      </c>
      <c r="L14" s="123"/>
      <c r="M14" s="124"/>
      <c r="N14" s="124"/>
      <c r="O14" s="124"/>
      <c r="P14" s="124"/>
      <c r="Q14" s="124"/>
      <c r="R14" s="124"/>
      <c r="S14" s="125"/>
      <c r="X14" s="25" t="s">
        <v>230</v>
      </c>
      <c r="Y14" s="25">
        <f>SUM(D16:E16,L18:N18,D28:F29,L30:N31)*14</f>
        <v>112</v>
      </c>
      <c r="Z14" s="25"/>
      <c r="AA14" s="25">
        <f>SUM(D16,L18,D28,L30)*14</f>
        <v>56</v>
      </c>
      <c r="AB14" s="496">
        <f>SUM(E16,N18,F28,N30)*14</f>
        <v>56</v>
      </c>
      <c r="AC14" s="495">
        <f>AA14+AB14</f>
        <v>112</v>
      </c>
      <c r="AD14" s="495"/>
      <c r="AE14" s="495"/>
    </row>
    <row r="15" spans="1:31" s="90" customFormat="1" ht="12.75">
      <c r="A15" s="126">
        <v>2</v>
      </c>
      <c r="B15" s="311" t="s">
        <v>152</v>
      </c>
      <c r="C15" s="162" t="s">
        <v>129</v>
      </c>
      <c r="D15" s="302">
        <v>1</v>
      </c>
      <c r="E15" s="127"/>
      <c r="F15" s="127">
        <v>2</v>
      </c>
      <c r="G15" s="127"/>
      <c r="H15" s="127"/>
      <c r="I15" s="121"/>
      <c r="J15" s="127" t="s">
        <v>7</v>
      </c>
      <c r="K15" s="128">
        <v>7</v>
      </c>
      <c r="L15" s="129"/>
      <c r="M15" s="130"/>
      <c r="N15" s="130"/>
      <c r="O15" s="130"/>
      <c r="P15" s="130"/>
      <c r="Q15" s="130"/>
      <c r="R15" s="130"/>
      <c r="S15" s="131"/>
      <c r="X15" s="495"/>
      <c r="Y15" s="495"/>
      <c r="Z15" s="495"/>
      <c r="AA15" s="495"/>
      <c r="AB15" s="495"/>
      <c r="AC15" s="495">
        <f>Y13+Y14</f>
        <v>336</v>
      </c>
      <c r="AD15" s="495"/>
      <c r="AE15" s="495"/>
    </row>
    <row r="16" spans="1:31" s="90" customFormat="1" ht="12.75">
      <c r="A16" s="132">
        <v>3</v>
      </c>
      <c r="B16" s="210" t="s">
        <v>151</v>
      </c>
      <c r="C16" s="96" t="s">
        <v>23</v>
      </c>
      <c r="D16" s="133">
        <v>1</v>
      </c>
      <c r="E16" s="121">
        <v>1</v>
      </c>
      <c r="F16" s="121"/>
      <c r="G16" s="121"/>
      <c r="H16" s="121"/>
      <c r="I16" s="121"/>
      <c r="J16" s="121" t="s">
        <v>7</v>
      </c>
      <c r="K16" s="134">
        <v>6</v>
      </c>
      <c r="L16" s="135"/>
      <c r="M16" s="136"/>
      <c r="N16" s="136"/>
      <c r="O16" s="136"/>
      <c r="P16" s="136"/>
      <c r="Q16" s="136"/>
      <c r="R16" s="136"/>
      <c r="S16" s="137"/>
      <c r="X16" s="495" t="s">
        <v>231</v>
      </c>
      <c r="Y16" s="495">
        <f>(D54+L54)*14</f>
        <v>280</v>
      </c>
      <c r="Z16" s="495"/>
      <c r="AA16" s="495"/>
      <c r="AB16" s="495"/>
      <c r="AC16" s="495"/>
      <c r="AD16" s="495"/>
      <c r="AE16" s="495"/>
    </row>
    <row r="17" spans="1:31" s="90" customFormat="1" ht="22.5">
      <c r="A17" s="126">
        <v>4</v>
      </c>
      <c r="B17" s="210" t="s">
        <v>153</v>
      </c>
      <c r="C17" s="162" t="s">
        <v>69</v>
      </c>
      <c r="D17" s="304">
        <v>1</v>
      </c>
      <c r="E17" s="127"/>
      <c r="F17" s="127">
        <v>1</v>
      </c>
      <c r="G17" s="127"/>
      <c r="H17" s="127"/>
      <c r="I17" s="121"/>
      <c r="J17" s="127" t="s">
        <v>7</v>
      </c>
      <c r="K17" s="128">
        <v>6</v>
      </c>
      <c r="L17" s="129"/>
      <c r="M17" s="139"/>
      <c r="N17" s="139"/>
      <c r="O17" s="139"/>
      <c r="P17" s="139"/>
      <c r="Q17" s="139"/>
      <c r="R17" s="139"/>
      <c r="S17" s="131"/>
      <c r="X17" s="495"/>
      <c r="Y17" s="495"/>
      <c r="Z17" s="495"/>
      <c r="AA17" s="495"/>
      <c r="AB17" s="495"/>
      <c r="AC17" s="495"/>
      <c r="AD17" s="495"/>
      <c r="AE17" s="495"/>
    </row>
    <row r="18" spans="1:31" s="90" customFormat="1" ht="12.75">
      <c r="A18" s="126">
        <v>5</v>
      </c>
      <c r="B18" s="210" t="s">
        <v>132</v>
      </c>
      <c r="C18" s="212" t="s">
        <v>162</v>
      </c>
      <c r="D18" s="146"/>
      <c r="E18" s="147"/>
      <c r="F18" s="147"/>
      <c r="G18" s="148"/>
      <c r="H18" s="147"/>
      <c r="I18" s="149"/>
      <c r="J18" s="147"/>
      <c r="K18" s="150"/>
      <c r="L18" s="146">
        <v>1</v>
      </c>
      <c r="M18" s="147"/>
      <c r="N18" s="147">
        <v>1</v>
      </c>
      <c r="O18" s="148"/>
      <c r="P18" s="147"/>
      <c r="Q18" s="149"/>
      <c r="R18" s="147" t="s">
        <v>7</v>
      </c>
      <c r="S18" s="150">
        <v>6</v>
      </c>
      <c r="X18" s="495"/>
      <c r="Y18" s="495"/>
      <c r="Z18" s="495"/>
      <c r="AA18" s="495"/>
      <c r="AB18" s="495"/>
      <c r="AC18" s="495"/>
      <c r="AD18" s="495"/>
      <c r="AE18" s="495"/>
    </row>
    <row r="19" spans="1:25" s="91" customFormat="1" ht="12.75">
      <c r="A19" s="151">
        <v>6</v>
      </c>
      <c r="B19" s="210" t="s">
        <v>154</v>
      </c>
      <c r="C19" s="212" t="s">
        <v>163</v>
      </c>
      <c r="D19" s="213"/>
      <c r="E19" s="214"/>
      <c r="F19" s="214"/>
      <c r="G19" s="214"/>
      <c r="H19" s="214"/>
      <c r="I19" s="214"/>
      <c r="J19" s="214"/>
      <c r="K19" s="215"/>
      <c r="L19" s="146">
        <v>1</v>
      </c>
      <c r="M19" s="147"/>
      <c r="N19" s="147">
        <v>1</v>
      </c>
      <c r="O19" s="148"/>
      <c r="P19" s="147"/>
      <c r="Q19" s="149"/>
      <c r="R19" s="147" t="s">
        <v>7</v>
      </c>
      <c r="S19" s="150">
        <v>5</v>
      </c>
      <c r="X19" s="497" t="s">
        <v>232</v>
      </c>
      <c r="Y19" s="497">
        <f>Y11+Y12</f>
        <v>336</v>
      </c>
    </row>
    <row r="20" spans="1:19" s="91" customFormat="1" ht="25.5" customHeight="1">
      <c r="A20" s="126">
        <v>7</v>
      </c>
      <c r="B20" s="216" t="s">
        <v>155</v>
      </c>
      <c r="C20" s="162" t="s">
        <v>61</v>
      </c>
      <c r="D20" s="217"/>
      <c r="E20" s="218"/>
      <c r="F20" s="218"/>
      <c r="G20" s="218"/>
      <c r="H20" s="218"/>
      <c r="I20" s="218"/>
      <c r="J20" s="218"/>
      <c r="K20" s="219"/>
      <c r="L20" s="302">
        <v>2</v>
      </c>
      <c r="M20" s="127"/>
      <c r="N20" s="127">
        <v>1</v>
      </c>
      <c r="O20" s="138"/>
      <c r="P20" s="127"/>
      <c r="Q20" s="149"/>
      <c r="R20" s="152" t="s">
        <v>7</v>
      </c>
      <c r="S20" s="153">
        <v>6</v>
      </c>
    </row>
    <row r="21" spans="1:19" s="90" customFormat="1" ht="13.5" thickBot="1">
      <c r="A21" s="126">
        <v>8</v>
      </c>
      <c r="B21" s="211" t="s">
        <v>156</v>
      </c>
      <c r="C21" s="140" t="s">
        <v>62</v>
      </c>
      <c r="D21" s="141"/>
      <c r="E21" s="142"/>
      <c r="F21" s="142"/>
      <c r="G21" s="143"/>
      <c r="H21" s="142"/>
      <c r="I21" s="144"/>
      <c r="J21" s="142"/>
      <c r="K21" s="145"/>
      <c r="L21" s="141">
        <v>1</v>
      </c>
      <c r="M21" s="303"/>
      <c r="N21" s="127">
        <v>2</v>
      </c>
      <c r="O21" s="220"/>
      <c r="P21" s="154"/>
      <c r="Q21" s="149"/>
      <c r="R21" s="121" t="s">
        <v>7</v>
      </c>
      <c r="S21" s="153">
        <v>7</v>
      </c>
    </row>
    <row r="22" spans="1:19" s="90" customFormat="1" ht="12.75">
      <c r="A22" s="609" t="s">
        <v>125</v>
      </c>
      <c r="B22" s="610"/>
      <c r="C22" s="611"/>
      <c r="D22" s="146">
        <f>SUM(D14:D21)</f>
        <v>4</v>
      </c>
      <c r="E22" s="146">
        <f>SUM(E14:E21)</f>
        <v>1</v>
      </c>
      <c r="F22" s="155">
        <f>SUM(F14:F21)</f>
        <v>5</v>
      </c>
      <c r="G22" s="155"/>
      <c r="H22" s="535">
        <f>SUM(H14:H21)</f>
        <v>0</v>
      </c>
      <c r="I22" s="535">
        <f>SUM(I14:I21)</f>
        <v>0</v>
      </c>
      <c r="J22" s="535" t="s">
        <v>135</v>
      </c>
      <c r="K22" s="625">
        <f>SUM(K14:K21)</f>
        <v>25</v>
      </c>
      <c r="L22" s="156">
        <f>SUM(L14:L21)</f>
        <v>5</v>
      </c>
      <c r="M22" s="157"/>
      <c r="N22" s="157">
        <f>SUM(N14:N21)</f>
        <v>5</v>
      </c>
      <c r="O22" s="158"/>
      <c r="P22" s="542">
        <f>SUM(P14:P21)</f>
        <v>0</v>
      </c>
      <c r="Q22" s="542">
        <f>SUM(Q14:Q21)</f>
        <v>0</v>
      </c>
      <c r="R22" s="542" t="s">
        <v>135</v>
      </c>
      <c r="S22" s="600">
        <f>SUM(S14:S21)</f>
        <v>24</v>
      </c>
    </row>
    <row r="23" spans="1:19" ht="13.5" thickBot="1">
      <c r="A23" s="592"/>
      <c r="B23" s="593"/>
      <c r="C23" s="594"/>
      <c r="D23" s="597">
        <f>SUM(D22:G22)</f>
        <v>10</v>
      </c>
      <c r="E23" s="598"/>
      <c r="F23" s="598"/>
      <c r="G23" s="599"/>
      <c r="H23" s="541"/>
      <c r="I23" s="541"/>
      <c r="J23" s="541"/>
      <c r="K23" s="626"/>
      <c r="L23" s="597">
        <f>SUM(L22:O22)</f>
        <v>10</v>
      </c>
      <c r="M23" s="598"/>
      <c r="N23" s="598"/>
      <c r="O23" s="599"/>
      <c r="P23" s="541"/>
      <c r="Q23" s="541"/>
      <c r="R23" s="541"/>
      <c r="S23" s="601"/>
    </row>
    <row r="24" spans="1:19" ht="13.5" thickBot="1">
      <c r="A24" s="159"/>
      <c r="B24" s="159"/>
      <c r="C24" s="159"/>
      <c r="D24" s="160"/>
      <c r="E24" s="160"/>
      <c r="F24" s="160"/>
      <c r="G24" s="160"/>
      <c r="H24" s="160"/>
      <c r="I24" s="160"/>
      <c r="J24" s="161"/>
      <c r="K24" s="160"/>
      <c r="L24" s="160"/>
      <c r="M24" s="160"/>
      <c r="N24" s="160"/>
      <c r="O24" s="160"/>
      <c r="P24" s="160"/>
      <c r="Q24" s="160"/>
      <c r="R24" s="161"/>
      <c r="S24" s="160"/>
    </row>
    <row r="25" spans="1:19" ht="12.75" customHeight="1">
      <c r="A25" s="580" t="s">
        <v>11</v>
      </c>
      <c r="B25" s="580" t="s">
        <v>123</v>
      </c>
      <c r="C25" s="618" t="s">
        <v>161</v>
      </c>
      <c r="D25" s="612" t="s">
        <v>1</v>
      </c>
      <c r="E25" s="549"/>
      <c r="F25" s="549"/>
      <c r="G25" s="549"/>
      <c r="H25" s="549"/>
      <c r="I25" s="549"/>
      <c r="J25" s="549"/>
      <c r="K25" s="550"/>
      <c r="L25" s="612" t="s">
        <v>2</v>
      </c>
      <c r="M25" s="549"/>
      <c r="N25" s="549"/>
      <c r="O25" s="549"/>
      <c r="P25" s="549"/>
      <c r="Q25" s="549"/>
      <c r="R25" s="549"/>
      <c r="S25" s="550"/>
    </row>
    <row r="26" spans="1:19" ht="12.75" customHeight="1">
      <c r="A26" s="581"/>
      <c r="B26" s="581"/>
      <c r="C26" s="619"/>
      <c r="D26" s="621" t="s">
        <v>3</v>
      </c>
      <c r="E26" s="551" t="s">
        <v>4</v>
      </c>
      <c r="F26" s="551" t="s">
        <v>5</v>
      </c>
      <c r="G26" s="615" t="s">
        <v>6</v>
      </c>
      <c r="H26" s="551" t="s">
        <v>103</v>
      </c>
      <c r="I26" s="615" t="s">
        <v>111</v>
      </c>
      <c r="J26" s="584" t="s">
        <v>28</v>
      </c>
      <c r="K26" s="553" t="s">
        <v>29</v>
      </c>
      <c r="L26" s="621" t="s">
        <v>3</v>
      </c>
      <c r="M26" s="551" t="s">
        <v>4</v>
      </c>
      <c r="N26" s="551" t="s">
        <v>5</v>
      </c>
      <c r="O26" s="615" t="s">
        <v>6</v>
      </c>
      <c r="P26" s="551" t="s">
        <v>103</v>
      </c>
      <c r="Q26" s="615" t="s">
        <v>111</v>
      </c>
      <c r="R26" s="584" t="s">
        <v>28</v>
      </c>
      <c r="S26" s="553" t="s">
        <v>29</v>
      </c>
    </row>
    <row r="27" spans="1:19" ht="11.25" customHeight="1" thickBot="1">
      <c r="A27" s="582"/>
      <c r="B27" s="582"/>
      <c r="C27" s="620"/>
      <c r="D27" s="622"/>
      <c r="E27" s="552"/>
      <c r="F27" s="552"/>
      <c r="G27" s="616"/>
      <c r="H27" s="552"/>
      <c r="I27" s="552"/>
      <c r="J27" s="585"/>
      <c r="K27" s="554"/>
      <c r="L27" s="622"/>
      <c r="M27" s="552"/>
      <c r="N27" s="552"/>
      <c r="O27" s="616"/>
      <c r="P27" s="552"/>
      <c r="Q27" s="552"/>
      <c r="R27" s="585"/>
      <c r="S27" s="554"/>
    </row>
    <row r="28" spans="1:19" ht="22.5">
      <c r="A28" s="162">
        <v>9</v>
      </c>
      <c r="B28" s="83" t="s">
        <v>157</v>
      </c>
      <c r="C28" s="162" t="s">
        <v>164</v>
      </c>
      <c r="D28" s="566">
        <v>1</v>
      </c>
      <c r="E28" s="538"/>
      <c r="F28" s="538">
        <v>1</v>
      </c>
      <c r="G28" s="539"/>
      <c r="H28" s="535">
        <v>6</v>
      </c>
      <c r="I28" s="542">
        <f>K28*25-14*(D28+E28+F28+G28)</f>
        <v>97</v>
      </c>
      <c r="J28" s="538" t="s">
        <v>3</v>
      </c>
      <c r="K28" s="543">
        <v>5</v>
      </c>
      <c r="L28" s="643"/>
      <c r="M28" s="536"/>
      <c r="N28" s="536"/>
      <c r="O28" s="536"/>
      <c r="P28" s="535"/>
      <c r="Q28" s="535"/>
      <c r="R28" s="536"/>
      <c r="S28" s="543"/>
    </row>
    <row r="29" spans="1:19" ht="13.5" thickBot="1">
      <c r="A29" s="140">
        <v>10</v>
      </c>
      <c r="B29" s="211" t="s">
        <v>159</v>
      </c>
      <c r="C29" s="140" t="s">
        <v>165</v>
      </c>
      <c r="D29" s="567"/>
      <c r="E29" s="537"/>
      <c r="F29" s="537"/>
      <c r="G29" s="540"/>
      <c r="H29" s="541"/>
      <c r="I29" s="538">
        <f>K29*25-14*(D29+E29+F29+G29+H29)</f>
        <v>0</v>
      </c>
      <c r="J29" s="537"/>
      <c r="K29" s="544"/>
      <c r="L29" s="644"/>
      <c r="M29" s="537"/>
      <c r="N29" s="537"/>
      <c r="O29" s="537"/>
      <c r="P29" s="541"/>
      <c r="Q29" s="535"/>
      <c r="R29" s="537"/>
      <c r="S29" s="544"/>
    </row>
    <row r="30" spans="1:19" s="90" customFormat="1" ht="21" customHeight="1">
      <c r="A30" s="163">
        <v>11</v>
      </c>
      <c r="B30" s="216" t="s">
        <v>158</v>
      </c>
      <c r="C30" s="212" t="s">
        <v>24</v>
      </c>
      <c r="D30" s="613"/>
      <c r="E30" s="602"/>
      <c r="F30" s="602"/>
      <c r="G30" s="603"/>
      <c r="H30" s="542"/>
      <c r="I30" s="542"/>
      <c r="J30" s="605"/>
      <c r="K30" s="607"/>
      <c r="L30" s="608">
        <v>1</v>
      </c>
      <c r="M30" s="535"/>
      <c r="N30" s="535">
        <v>1</v>
      </c>
      <c r="O30" s="535"/>
      <c r="P30" s="542">
        <v>5</v>
      </c>
      <c r="Q30" s="542"/>
      <c r="R30" s="535" t="s">
        <v>7</v>
      </c>
      <c r="S30" s="617">
        <v>6</v>
      </c>
    </row>
    <row r="31" spans="1:19" s="90" customFormat="1" ht="23.25" thickBot="1">
      <c r="A31" s="162">
        <v>12</v>
      </c>
      <c r="B31" s="210" t="s">
        <v>160</v>
      </c>
      <c r="C31" s="212" t="s">
        <v>130</v>
      </c>
      <c r="D31" s="614"/>
      <c r="E31" s="536"/>
      <c r="F31" s="536"/>
      <c r="G31" s="604"/>
      <c r="H31" s="538"/>
      <c r="I31" s="538"/>
      <c r="J31" s="606"/>
      <c r="K31" s="607"/>
      <c r="L31" s="608"/>
      <c r="M31" s="535"/>
      <c r="N31" s="535"/>
      <c r="O31" s="535"/>
      <c r="P31" s="538"/>
      <c r="Q31" s="538">
        <f>S31*25-14*(L31+M31+N31+O31+P31)</f>
        <v>0</v>
      </c>
      <c r="R31" s="535"/>
      <c r="S31" s="617"/>
    </row>
    <row r="32" spans="1:22" ht="12.75" customHeight="1">
      <c r="A32" s="589" t="s">
        <v>30</v>
      </c>
      <c r="B32" s="590"/>
      <c r="C32" s="591"/>
      <c r="D32" s="166">
        <v>1</v>
      </c>
      <c r="E32" s="119"/>
      <c r="F32" s="119">
        <v>1</v>
      </c>
      <c r="G32" s="167"/>
      <c r="H32" s="542">
        <f>H28</f>
        <v>6</v>
      </c>
      <c r="I32" s="542">
        <f>I28</f>
        <v>97</v>
      </c>
      <c r="J32" s="542" t="s">
        <v>134</v>
      </c>
      <c r="K32" s="600">
        <f>K28</f>
        <v>5</v>
      </c>
      <c r="L32" s="117">
        <f>SUM(L30:L31)</f>
        <v>1</v>
      </c>
      <c r="M32" s="168"/>
      <c r="N32" s="168">
        <f>SUM(N30:N31)</f>
        <v>1</v>
      </c>
      <c r="O32" s="168">
        <f>SUM(O30:O31)</f>
        <v>0</v>
      </c>
      <c r="P32" s="595">
        <f>SUM(P30:P31)</f>
        <v>5</v>
      </c>
      <c r="Q32" s="595">
        <f>SUM(Q30:Q31)</f>
        <v>0</v>
      </c>
      <c r="R32" s="542" t="s">
        <v>96</v>
      </c>
      <c r="S32" s="600">
        <f>SUM(S30:S31)</f>
        <v>6</v>
      </c>
      <c r="T32" s="90"/>
      <c r="U32" s="90"/>
      <c r="V32" s="90"/>
    </row>
    <row r="33" spans="1:22" ht="12.75" customHeight="1" thickBot="1">
      <c r="A33" s="592"/>
      <c r="B33" s="593"/>
      <c r="C33" s="594"/>
      <c r="D33" s="597">
        <f>SUM(D32:G32)</f>
        <v>2</v>
      </c>
      <c r="E33" s="598"/>
      <c r="F33" s="598"/>
      <c r="G33" s="599"/>
      <c r="H33" s="541"/>
      <c r="I33" s="541"/>
      <c r="J33" s="541"/>
      <c r="K33" s="601"/>
      <c r="L33" s="597">
        <f>SUM(L32:O32)</f>
        <v>2</v>
      </c>
      <c r="M33" s="598"/>
      <c r="N33" s="598"/>
      <c r="O33" s="599"/>
      <c r="P33" s="596"/>
      <c r="Q33" s="596"/>
      <c r="R33" s="541"/>
      <c r="S33" s="601"/>
      <c r="T33" s="90"/>
      <c r="U33" s="90"/>
      <c r="V33" s="90"/>
    </row>
    <row r="34" spans="1:19" ht="12.75" customHeight="1" thickBot="1">
      <c r="A34" s="221"/>
      <c r="B34" s="221"/>
      <c r="C34" s="169"/>
      <c r="D34" s="221"/>
      <c r="E34" s="221"/>
      <c r="F34" s="221"/>
      <c r="G34" s="221"/>
      <c r="H34" s="221"/>
      <c r="I34" s="221"/>
      <c r="J34" s="221"/>
      <c r="K34" s="221"/>
      <c r="L34" s="221"/>
      <c r="M34" s="221"/>
      <c r="N34" s="221"/>
      <c r="O34" s="221"/>
      <c r="P34" s="221"/>
      <c r="Q34" s="221"/>
      <c r="R34" s="221"/>
      <c r="S34" s="221"/>
    </row>
    <row r="35" spans="1:19" ht="12.75" customHeight="1">
      <c r="A35" s="170"/>
      <c r="B35" s="171" t="s">
        <v>31</v>
      </c>
      <c r="C35" s="27"/>
      <c r="D35" s="172">
        <f>D22+D32</f>
        <v>5</v>
      </c>
      <c r="E35" s="172">
        <f>E22+E32</f>
        <v>1</v>
      </c>
      <c r="F35" s="173">
        <f>F22+F32</f>
        <v>6</v>
      </c>
      <c r="G35" s="174"/>
      <c r="H35" s="577">
        <f>H22+H32</f>
        <v>6</v>
      </c>
      <c r="I35" s="568">
        <f>I22+I32</f>
        <v>97</v>
      </c>
      <c r="J35" s="568" t="s">
        <v>138</v>
      </c>
      <c r="K35" s="570">
        <f>IF((K22+K32)&lt;&gt;30,"NU",30)</f>
        <v>30</v>
      </c>
      <c r="L35" s="175">
        <f>L22+L32</f>
        <v>6</v>
      </c>
      <c r="M35" s="176"/>
      <c r="N35" s="176">
        <f>N22+N32</f>
        <v>6</v>
      </c>
      <c r="O35" s="176">
        <f>O22+O32</f>
        <v>0</v>
      </c>
      <c r="P35" s="577">
        <f>P22+P32</f>
        <v>5</v>
      </c>
      <c r="Q35" s="579">
        <f>Q22+Q32</f>
        <v>0</v>
      </c>
      <c r="R35" s="568" t="s">
        <v>147</v>
      </c>
      <c r="S35" s="570">
        <f>IF((S22+S32)&lt;&gt;30,"NU",30)</f>
        <v>30</v>
      </c>
    </row>
    <row r="36" spans="1:19" ht="12.75" customHeight="1" thickBot="1">
      <c r="A36" s="170"/>
      <c r="B36" s="171"/>
      <c r="C36" s="27"/>
      <c r="D36" s="572">
        <v>12</v>
      </c>
      <c r="E36" s="573"/>
      <c r="F36" s="573"/>
      <c r="G36" s="573"/>
      <c r="H36" s="578"/>
      <c r="I36" s="569"/>
      <c r="J36" s="569"/>
      <c r="K36" s="571"/>
      <c r="L36" s="574">
        <f>SUM(L35:O35)</f>
        <v>12</v>
      </c>
      <c r="M36" s="575"/>
      <c r="N36" s="575"/>
      <c r="O36" s="576"/>
      <c r="P36" s="578"/>
      <c r="Q36" s="569"/>
      <c r="R36" s="569"/>
      <c r="S36" s="571"/>
    </row>
    <row r="37" spans="1:19" ht="13.5" thickBot="1">
      <c r="A37" s="177"/>
      <c r="B37" s="159"/>
      <c r="C37" s="159"/>
      <c r="D37" s="178"/>
      <c r="E37" s="178"/>
      <c r="F37" s="178"/>
      <c r="G37" s="178"/>
      <c r="H37" s="178"/>
      <c r="I37" s="178"/>
      <c r="J37" s="178"/>
      <c r="K37" s="178"/>
      <c r="L37" s="178"/>
      <c r="M37" s="178"/>
      <c r="N37" s="178"/>
      <c r="O37" s="178"/>
      <c r="P37" s="178"/>
      <c r="Q37" s="178"/>
      <c r="R37" s="178"/>
      <c r="S37" s="178"/>
    </row>
    <row r="38" spans="1:19" ht="12.75" customHeight="1">
      <c r="A38" s="580" t="s">
        <v>11</v>
      </c>
      <c r="B38" s="580" t="s">
        <v>9</v>
      </c>
      <c r="C38" s="618" t="s">
        <v>161</v>
      </c>
      <c r="D38" s="612" t="s">
        <v>1</v>
      </c>
      <c r="E38" s="549"/>
      <c r="F38" s="549"/>
      <c r="G38" s="549"/>
      <c r="H38" s="549"/>
      <c r="I38" s="549"/>
      <c r="J38" s="549"/>
      <c r="K38" s="550"/>
      <c r="L38" s="549" t="s">
        <v>2</v>
      </c>
      <c r="M38" s="549"/>
      <c r="N38" s="549"/>
      <c r="O38" s="549"/>
      <c r="P38" s="549"/>
      <c r="Q38" s="549"/>
      <c r="R38" s="549"/>
      <c r="S38" s="550"/>
    </row>
    <row r="39" spans="1:19" s="109" customFormat="1" ht="11.25" customHeight="1">
      <c r="A39" s="581"/>
      <c r="B39" s="581"/>
      <c r="C39" s="619"/>
      <c r="D39" s="621" t="s">
        <v>3</v>
      </c>
      <c r="E39" s="615" t="s">
        <v>4</v>
      </c>
      <c r="F39" s="551" t="s">
        <v>5</v>
      </c>
      <c r="G39" s="551" t="s">
        <v>6</v>
      </c>
      <c r="H39" s="551" t="s">
        <v>103</v>
      </c>
      <c r="I39" s="615" t="s">
        <v>111</v>
      </c>
      <c r="J39" s="584" t="s">
        <v>28</v>
      </c>
      <c r="K39" s="553" t="s">
        <v>29</v>
      </c>
      <c r="L39" s="634" t="s">
        <v>3</v>
      </c>
      <c r="M39" s="551" t="s">
        <v>4</v>
      </c>
      <c r="N39" s="615" t="s">
        <v>5</v>
      </c>
      <c r="O39" s="551" t="s">
        <v>6</v>
      </c>
      <c r="P39" s="551" t="s">
        <v>103</v>
      </c>
      <c r="Q39" s="615" t="s">
        <v>111</v>
      </c>
      <c r="R39" s="584" t="s">
        <v>28</v>
      </c>
      <c r="S39" s="553" t="s">
        <v>29</v>
      </c>
    </row>
    <row r="40" spans="1:19" ht="13.5" thickBot="1">
      <c r="A40" s="582"/>
      <c r="B40" s="582"/>
      <c r="C40" s="620"/>
      <c r="D40" s="622"/>
      <c r="E40" s="616"/>
      <c r="F40" s="552"/>
      <c r="G40" s="552"/>
      <c r="H40" s="552"/>
      <c r="I40" s="552"/>
      <c r="J40" s="585"/>
      <c r="K40" s="554"/>
      <c r="L40" s="635"/>
      <c r="M40" s="552"/>
      <c r="N40" s="616"/>
      <c r="O40" s="552"/>
      <c r="P40" s="552"/>
      <c r="Q40" s="552"/>
      <c r="R40" s="585"/>
      <c r="S40" s="554"/>
    </row>
    <row r="41" spans="1:19" ht="12.75">
      <c r="A41" s="179">
        <v>13</v>
      </c>
      <c r="B41" s="114" t="s">
        <v>127</v>
      </c>
      <c r="C41" s="224" t="s">
        <v>170</v>
      </c>
      <c r="D41" s="184">
        <v>2</v>
      </c>
      <c r="E41" s="185">
        <v>2</v>
      </c>
      <c r="F41" s="185"/>
      <c r="G41" s="185"/>
      <c r="H41" s="185"/>
      <c r="I41" s="185"/>
      <c r="J41" s="185" t="s">
        <v>7</v>
      </c>
      <c r="K41" s="165">
        <v>5</v>
      </c>
      <c r="L41" s="182"/>
      <c r="M41" s="181"/>
      <c r="N41" s="181"/>
      <c r="O41" s="181"/>
      <c r="P41" s="181"/>
      <c r="Q41" s="149"/>
      <c r="R41" s="181"/>
      <c r="S41" s="223"/>
    </row>
    <row r="42" spans="1:19" ht="12.75">
      <c r="A42" s="314">
        <v>14</v>
      </c>
      <c r="B42" s="337" t="s">
        <v>166</v>
      </c>
      <c r="C42" s="222" t="s">
        <v>167</v>
      </c>
      <c r="D42" s="180"/>
      <c r="E42" s="181"/>
      <c r="F42" s="181"/>
      <c r="G42" s="181"/>
      <c r="H42" s="181"/>
      <c r="I42" s="181"/>
      <c r="J42" s="181"/>
      <c r="K42" s="223"/>
      <c r="L42" s="182">
        <v>1</v>
      </c>
      <c r="M42" s="181">
        <v>1</v>
      </c>
      <c r="N42" s="181"/>
      <c r="O42" s="181"/>
      <c r="P42" s="181"/>
      <c r="Q42" s="149"/>
      <c r="R42" s="181" t="s">
        <v>3</v>
      </c>
      <c r="S42" s="223">
        <v>5</v>
      </c>
    </row>
    <row r="43" spans="1:21" s="109" customFormat="1" ht="12" thickBot="1">
      <c r="A43" s="338">
        <v>15</v>
      </c>
      <c r="B43" s="339" t="s">
        <v>168</v>
      </c>
      <c r="C43" s="340" t="s">
        <v>169</v>
      </c>
      <c r="D43" s="341"/>
      <c r="E43" s="342"/>
      <c r="F43" s="342"/>
      <c r="G43" s="342"/>
      <c r="H43" s="318"/>
      <c r="I43" s="318"/>
      <c r="J43" s="343"/>
      <c r="K43" s="344"/>
      <c r="L43" s="345">
        <v>1</v>
      </c>
      <c r="M43" s="346"/>
      <c r="N43" s="346"/>
      <c r="O43" s="346">
        <v>1</v>
      </c>
      <c r="P43" s="346"/>
      <c r="Q43" s="144"/>
      <c r="R43" s="346" t="s">
        <v>3</v>
      </c>
      <c r="S43" s="347">
        <v>5</v>
      </c>
      <c r="T43" s="107"/>
      <c r="U43" s="107"/>
    </row>
    <row r="44" spans="1:21" s="109" customFormat="1" ht="12" thickBot="1">
      <c r="A44" s="648" t="s">
        <v>184</v>
      </c>
      <c r="B44" s="649"/>
      <c r="C44" s="649"/>
      <c r="D44" s="649"/>
      <c r="E44" s="649"/>
      <c r="F44" s="649"/>
      <c r="G44" s="649"/>
      <c r="H44" s="649"/>
      <c r="I44" s="649"/>
      <c r="J44" s="649"/>
      <c r="K44" s="649"/>
      <c r="L44" s="649"/>
      <c r="M44" s="649"/>
      <c r="N44" s="649"/>
      <c r="O44" s="649"/>
      <c r="P44" s="649"/>
      <c r="Q44" s="649"/>
      <c r="R44" s="649"/>
      <c r="S44" s="650"/>
      <c r="T44" s="107"/>
      <c r="U44" s="107"/>
    </row>
    <row r="45" spans="1:21" s="109" customFormat="1" ht="45" customHeight="1" thickBot="1">
      <c r="A45" s="363"/>
      <c r="B45" s="361"/>
      <c r="C45" s="364" t="s">
        <v>196</v>
      </c>
      <c r="D45" s="348"/>
      <c r="E45" s="348"/>
      <c r="F45" s="348"/>
      <c r="G45" s="348"/>
      <c r="H45" s="348"/>
      <c r="I45" s="348"/>
      <c r="J45" s="348"/>
      <c r="K45" s="362"/>
      <c r="L45" s="361"/>
      <c r="M45" s="348"/>
      <c r="N45" s="348"/>
      <c r="O45" s="348"/>
      <c r="P45" s="348"/>
      <c r="Q45" s="348"/>
      <c r="R45" s="348"/>
      <c r="S45" s="349"/>
      <c r="T45" s="107"/>
      <c r="U45" s="107"/>
    </row>
    <row r="46" spans="1:19" s="91" customFormat="1" ht="24" customHeight="1" thickBot="1">
      <c r="A46" s="326">
        <v>16</v>
      </c>
      <c r="B46" s="352" t="s">
        <v>186</v>
      </c>
      <c r="C46" s="353" t="s">
        <v>185</v>
      </c>
      <c r="D46" s="354">
        <v>2</v>
      </c>
      <c r="E46" s="354">
        <v>1</v>
      </c>
      <c r="F46" s="354"/>
      <c r="G46" s="354"/>
      <c r="H46" s="354"/>
      <c r="I46" s="354"/>
      <c r="J46" s="354" t="s">
        <v>7</v>
      </c>
      <c r="K46" s="355">
        <v>5</v>
      </c>
      <c r="L46" s="356"/>
      <c r="M46" s="357"/>
      <c r="N46" s="357"/>
      <c r="O46" s="357"/>
      <c r="P46" s="357"/>
      <c r="Q46" s="358"/>
      <c r="R46" s="357"/>
      <c r="S46" s="359"/>
    </row>
    <row r="47" spans="1:19" s="91" customFormat="1" ht="15.75" customHeight="1">
      <c r="A47" s="186">
        <v>17</v>
      </c>
      <c r="B47" s="351" t="s">
        <v>104</v>
      </c>
      <c r="C47" s="333" t="s">
        <v>187</v>
      </c>
      <c r="D47" s="651">
        <v>1</v>
      </c>
      <c r="E47" s="651">
        <v>2</v>
      </c>
      <c r="F47" s="333"/>
      <c r="G47" s="333"/>
      <c r="H47" s="333"/>
      <c r="I47" s="651"/>
      <c r="J47" s="651" t="s">
        <v>7</v>
      </c>
      <c r="K47" s="653">
        <v>5</v>
      </c>
      <c r="L47" s="319"/>
      <c r="M47" s="324"/>
      <c r="N47" s="324"/>
      <c r="O47" s="324"/>
      <c r="P47" s="324"/>
      <c r="Q47" s="149"/>
      <c r="R47" s="324"/>
      <c r="S47" s="325"/>
    </row>
    <row r="48" spans="1:19" s="91" customFormat="1" ht="14.25" customHeight="1">
      <c r="A48" s="186">
        <v>18</v>
      </c>
      <c r="B48" s="350" t="s">
        <v>107</v>
      </c>
      <c r="C48" s="274" t="s">
        <v>23</v>
      </c>
      <c r="D48" s="651"/>
      <c r="E48" s="651"/>
      <c r="F48" s="274"/>
      <c r="G48" s="274"/>
      <c r="H48" s="274"/>
      <c r="I48" s="651"/>
      <c r="J48" s="651"/>
      <c r="K48" s="654"/>
      <c r="L48" s="502"/>
      <c r="M48" s="187"/>
      <c r="N48" s="187"/>
      <c r="O48" s="187"/>
      <c r="P48" s="187"/>
      <c r="Q48" s="121"/>
      <c r="R48" s="187"/>
      <c r="S48" s="188"/>
    </row>
    <row r="49" spans="1:19" s="91" customFormat="1" ht="13.5" customHeight="1">
      <c r="A49" s="186">
        <v>19</v>
      </c>
      <c r="B49" s="350" t="s">
        <v>188</v>
      </c>
      <c r="C49" s="274" t="s">
        <v>189</v>
      </c>
      <c r="D49" s="651"/>
      <c r="E49" s="651"/>
      <c r="F49" s="274"/>
      <c r="G49" s="274"/>
      <c r="H49" s="274"/>
      <c r="I49" s="651"/>
      <c r="J49" s="651"/>
      <c r="K49" s="654"/>
      <c r="L49" s="502"/>
      <c r="M49" s="187"/>
      <c r="N49" s="187"/>
      <c r="O49" s="187"/>
      <c r="P49" s="187"/>
      <c r="Q49" s="121"/>
      <c r="R49" s="187"/>
      <c r="S49" s="188"/>
    </row>
    <row r="50" spans="1:19" s="91" customFormat="1" ht="17.25" customHeight="1" thickBot="1">
      <c r="A50" s="189">
        <v>20</v>
      </c>
      <c r="B50" s="278" t="s">
        <v>105</v>
      </c>
      <c r="C50" s="332" t="s">
        <v>190</v>
      </c>
      <c r="D50" s="652"/>
      <c r="E50" s="652"/>
      <c r="F50" s="332"/>
      <c r="G50" s="332"/>
      <c r="H50" s="332"/>
      <c r="I50" s="652"/>
      <c r="J50" s="652"/>
      <c r="K50" s="655"/>
      <c r="L50" s="190"/>
      <c r="M50" s="191"/>
      <c r="N50" s="191"/>
      <c r="O50" s="191"/>
      <c r="P50" s="191"/>
      <c r="Q50" s="144"/>
      <c r="R50" s="191"/>
      <c r="S50" s="192"/>
    </row>
    <row r="51" spans="1:19" s="91" customFormat="1" ht="27.75" customHeight="1">
      <c r="A51" s="327">
        <v>21</v>
      </c>
      <c r="B51" s="360" t="s">
        <v>108</v>
      </c>
      <c r="C51" s="333" t="s">
        <v>191</v>
      </c>
      <c r="D51" s="333"/>
      <c r="E51" s="333"/>
      <c r="F51" s="333"/>
      <c r="G51" s="333"/>
      <c r="H51" s="333"/>
      <c r="I51" s="333"/>
      <c r="J51" s="333"/>
      <c r="K51" s="334"/>
      <c r="L51" s="334">
        <v>2</v>
      </c>
      <c r="M51" s="334">
        <v>1</v>
      </c>
      <c r="N51" s="334"/>
      <c r="O51" s="334"/>
      <c r="P51" s="334"/>
      <c r="Q51" s="334"/>
      <c r="R51" s="319" t="s">
        <v>7</v>
      </c>
      <c r="S51" s="325">
        <v>5</v>
      </c>
    </row>
    <row r="52" spans="1:19" s="91" customFormat="1" ht="40.5" customHeight="1" thickBot="1">
      <c r="A52" s="189">
        <v>22</v>
      </c>
      <c r="B52" s="335" t="s">
        <v>192</v>
      </c>
      <c r="C52" s="332" t="s">
        <v>193</v>
      </c>
      <c r="D52" s="332"/>
      <c r="E52" s="332"/>
      <c r="F52" s="332"/>
      <c r="G52" s="332"/>
      <c r="H52" s="332"/>
      <c r="I52" s="332"/>
      <c r="J52" s="332"/>
      <c r="K52" s="336"/>
      <c r="L52" s="336">
        <v>2</v>
      </c>
      <c r="M52" s="336">
        <v>1</v>
      </c>
      <c r="N52" s="336"/>
      <c r="O52" s="336"/>
      <c r="P52" s="336"/>
      <c r="Q52" s="336"/>
      <c r="R52" s="190" t="s">
        <v>7</v>
      </c>
      <c r="S52" s="192">
        <v>5</v>
      </c>
    </row>
    <row r="53" spans="1:19" s="91" customFormat="1" ht="12.75" customHeight="1">
      <c r="A53" s="557" t="s">
        <v>32</v>
      </c>
      <c r="B53" s="558"/>
      <c r="C53" s="559"/>
      <c r="D53" s="184">
        <v>5</v>
      </c>
      <c r="E53" s="185">
        <v>5</v>
      </c>
      <c r="F53" s="149"/>
      <c r="G53" s="194"/>
      <c r="H53" s="563"/>
      <c r="I53" s="563"/>
      <c r="J53" s="545" t="s">
        <v>194</v>
      </c>
      <c r="K53" s="564">
        <v>15</v>
      </c>
      <c r="L53" s="184">
        <v>6</v>
      </c>
      <c r="M53" s="149">
        <v>3</v>
      </c>
      <c r="N53" s="149"/>
      <c r="O53" s="194">
        <v>1</v>
      </c>
      <c r="P53" s="563"/>
      <c r="Q53" s="547"/>
      <c r="R53" s="545" t="s">
        <v>131</v>
      </c>
      <c r="S53" s="588">
        <v>20</v>
      </c>
    </row>
    <row r="54" spans="1:19" s="91" customFormat="1" ht="12.75" customHeight="1" thickBot="1">
      <c r="A54" s="560"/>
      <c r="B54" s="561"/>
      <c r="C54" s="562"/>
      <c r="D54" s="555">
        <f>SUM(D53:G53)</f>
        <v>10</v>
      </c>
      <c r="E54" s="556"/>
      <c r="F54" s="556"/>
      <c r="G54" s="556"/>
      <c r="H54" s="548"/>
      <c r="I54" s="548"/>
      <c r="J54" s="546"/>
      <c r="K54" s="565"/>
      <c r="L54" s="555">
        <v>10</v>
      </c>
      <c r="M54" s="556"/>
      <c r="N54" s="556"/>
      <c r="O54" s="556"/>
      <c r="P54" s="548"/>
      <c r="Q54" s="548"/>
      <c r="R54" s="546"/>
      <c r="S54" s="565"/>
    </row>
    <row r="55" spans="1:19" s="91" customFormat="1" ht="12.75" customHeight="1">
      <c r="A55" s="196"/>
      <c r="B55" s="196"/>
      <c r="C55" s="196"/>
      <c r="D55" s="197"/>
      <c r="E55" s="197"/>
      <c r="F55" s="197"/>
      <c r="G55" s="197"/>
      <c r="H55" s="196"/>
      <c r="I55" s="196"/>
      <c r="J55" s="198"/>
      <c r="K55" s="197"/>
      <c r="L55" s="197"/>
      <c r="M55" s="197"/>
      <c r="N55" s="197"/>
      <c r="O55" s="197"/>
      <c r="P55" s="196"/>
      <c r="Q55" s="196"/>
      <c r="R55" s="198"/>
      <c r="S55" s="197"/>
    </row>
    <row r="56" spans="1:19" ht="12.75" customHeight="1" hidden="1">
      <c r="A56" s="159"/>
      <c r="B56" s="199" t="s">
        <v>31</v>
      </c>
      <c r="C56" s="115"/>
      <c r="D56" s="200" t="e">
        <f>#REF!+D53</f>
        <v>#REF!</v>
      </c>
      <c r="E56" s="200" t="e">
        <f>#REF!+E53</f>
        <v>#REF!</v>
      </c>
      <c r="F56" s="200" t="e">
        <f>#REF!+F53</f>
        <v>#REF!</v>
      </c>
      <c r="G56" s="200" t="e">
        <f>#REF!+G53</f>
        <v>#REF!</v>
      </c>
      <c r="H56" s="645" t="e">
        <f>#REF!+H53</f>
        <v>#REF!</v>
      </c>
      <c r="I56" s="636" t="e">
        <f>#REF!+I53</f>
        <v>#REF!</v>
      </c>
      <c r="J56" s="636" t="s">
        <v>113</v>
      </c>
      <c r="K56" s="638">
        <v>16</v>
      </c>
      <c r="L56" s="201" t="e">
        <f>#REF!+L53</f>
        <v>#REF!</v>
      </c>
      <c r="M56" s="201" t="e">
        <f>#REF!+M53</f>
        <v>#REF!</v>
      </c>
      <c r="N56" s="201" t="e">
        <f>#REF!+N53</f>
        <v>#REF!</v>
      </c>
      <c r="O56" s="201" t="e">
        <f>#REF!+O53</f>
        <v>#REF!</v>
      </c>
      <c r="P56" s="645" t="e">
        <f>#REF!+P53</f>
        <v>#REF!</v>
      </c>
      <c r="Q56" s="647" t="e">
        <f>#REF!+Q53</f>
        <v>#REF!</v>
      </c>
      <c r="R56" s="636" t="s">
        <v>113</v>
      </c>
      <c r="S56" s="638">
        <v>15</v>
      </c>
    </row>
    <row r="57" spans="1:19" ht="12.75" customHeight="1" hidden="1">
      <c r="A57" s="159"/>
      <c r="B57" s="199" t="s">
        <v>112</v>
      </c>
      <c r="C57" s="115"/>
      <c r="D57" s="586" t="e">
        <f>SUM(D56:G56)</f>
        <v>#REF!</v>
      </c>
      <c r="E57" s="587"/>
      <c r="F57" s="587"/>
      <c r="G57" s="587"/>
      <c r="H57" s="646"/>
      <c r="I57" s="637"/>
      <c r="J57" s="637"/>
      <c r="K57" s="639"/>
      <c r="L57" s="640" t="e">
        <f>SUM(L56:O56)</f>
        <v>#REF!</v>
      </c>
      <c r="M57" s="641"/>
      <c r="N57" s="641"/>
      <c r="O57" s="642"/>
      <c r="P57" s="646"/>
      <c r="Q57" s="637"/>
      <c r="R57" s="637"/>
      <c r="S57" s="639"/>
    </row>
    <row r="58" spans="1:19" s="91" customFormat="1" ht="12.75" customHeight="1">
      <c r="A58" s="202" t="s">
        <v>121</v>
      </c>
      <c r="B58" s="196"/>
      <c r="C58" s="196"/>
      <c r="D58" s="197"/>
      <c r="E58" s="197"/>
      <c r="F58" s="197"/>
      <c r="G58" s="197"/>
      <c r="H58" s="196"/>
      <c r="I58" s="196"/>
      <c r="J58" s="198"/>
      <c r="K58" s="197"/>
      <c r="L58" s="197"/>
      <c r="M58" s="197"/>
      <c r="N58" s="197"/>
      <c r="O58" s="197"/>
      <c r="P58" s="196"/>
      <c r="Q58" s="196"/>
      <c r="R58" s="198"/>
      <c r="S58" s="197"/>
    </row>
    <row r="59" spans="1:19" ht="5.25" customHeight="1">
      <c r="A59" s="159"/>
      <c r="B59" s="203"/>
      <c r="C59" s="203"/>
      <c r="D59" s="203"/>
      <c r="E59" s="203"/>
      <c r="F59" s="203"/>
      <c r="G59" s="203"/>
      <c r="H59" s="203"/>
      <c r="I59" s="203"/>
      <c r="J59" s="203"/>
      <c r="K59" s="203"/>
      <c r="L59" s="203"/>
      <c r="M59" s="203"/>
      <c r="N59" s="203"/>
      <c r="O59" s="203"/>
      <c r="P59" s="203"/>
      <c r="Q59" s="203"/>
      <c r="R59" s="203"/>
      <c r="S59" s="203"/>
    </row>
    <row r="60" spans="1:19" s="92" customFormat="1" ht="12.75">
      <c r="A60" s="204"/>
      <c r="B60" s="583" t="s">
        <v>195</v>
      </c>
      <c r="C60" s="583"/>
      <c r="D60" s="583"/>
      <c r="E60" s="583"/>
      <c r="F60" s="583"/>
      <c r="G60" s="583"/>
      <c r="H60" s="583"/>
      <c r="I60" s="583"/>
      <c r="J60" s="583"/>
      <c r="K60" s="583"/>
      <c r="L60" s="583"/>
      <c r="M60" s="583"/>
      <c r="N60" s="583"/>
      <c r="O60" s="583"/>
      <c r="P60" s="583"/>
      <c r="Q60" s="583"/>
      <c r="R60" s="583"/>
      <c r="S60" s="583"/>
    </row>
    <row r="61" spans="1:22" ht="3" customHeight="1">
      <c r="A61" s="208"/>
      <c r="B61" s="205"/>
      <c r="C61" s="115"/>
      <c r="D61" s="208"/>
      <c r="E61" s="208"/>
      <c r="F61" s="208"/>
      <c r="G61" s="208"/>
      <c r="H61" s="208"/>
      <c r="I61" s="208"/>
      <c r="J61" s="208"/>
      <c r="K61" s="208"/>
      <c r="L61" s="208"/>
      <c r="M61" s="208"/>
      <c r="N61" s="208"/>
      <c r="O61" s="208"/>
      <c r="P61" s="208"/>
      <c r="Q61" s="208"/>
      <c r="R61" s="208"/>
      <c r="S61" s="208"/>
      <c r="V61" s="110"/>
    </row>
    <row r="62" spans="1:24" ht="12.75">
      <c r="A62" s="12" t="s">
        <v>248</v>
      </c>
      <c r="B62" s="55"/>
      <c r="C62" s="55"/>
      <c r="D62" s="55"/>
      <c r="E62" s="55"/>
      <c r="F62" s="55"/>
      <c r="G62" s="55"/>
      <c r="H62" s="55"/>
      <c r="I62" s="55"/>
      <c r="J62" s="55"/>
      <c r="K62" s="55"/>
      <c r="L62" s="55"/>
      <c r="M62" s="55"/>
      <c r="N62" s="55"/>
      <c r="O62" s="55"/>
      <c r="P62" s="55"/>
      <c r="Q62" s="55"/>
      <c r="R62" s="23"/>
      <c r="S62" s="23"/>
      <c r="T62" s="24"/>
      <c r="U62" s="24"/>
      <c r="V62" s="24"/>
      <c r="X62" s="18"/>
    </row>
    <row r="63" spans="1:19" ht="12.75">
      <c r="A63" s="12" t="s">
        <v>172</v>
      </c>
      <c r="B63" s="12"/>
      <c r="C63" s="12"/>
      <c r="D63" s="12"/>
      <c r="E63" s="12"/>
      <c r="F63" s="12"/>
      <c r="G63" s="12"/>
      <c r="H63" s="12"/>
      <c r="I63" s="12"/>
      <c r="J63" s="12"/>
      <c r="K63" s="12"/>
      <c r="L63" s="12"/>
      <c r="M63" s="12"/>
      <c r="N63" s="12"/>
      <c r="O63" s="12"/>
      <c r="P63" s="12"/>
      <c r="Q63" s="12"/>
      <c r="R63" s="23"/>
      <c r="S63" s="23"/>
    </row>
    <row r="64" spans="1:19" ht="6.75" customHeight="1">
      <c r="A64" s="55"/>
      <c r="B64" s="55"/>
      <c r="C64" s="55"/>
      <c r="D64" s="55"/>
      <c r="E64" s="55"/>
      <c r="F64" s="55"/>
      <c r="G64" s="55"/>
      <c r="H64" s="55"/>
      <c r="I64" s="55"/>
      <c r="J64" s="55"/>
      <c r="K64" s="55"/>
      <c r="L64" s="55"/>
      <c r="M64" s="55"/>
      <c r="N64" s="55"/>
      <c r="O64" s="55"/>
      <c r="P64" s="55"/>
      <c r="Q64" s="55"/>
      <c r="R64" s="23"/>
      <c r="S64" s="23"/>
    </row>
    <row r="65" spans="1:19" ht="9" customHeight="1">
      <c r="A65" s="23"/>
      <c r="B65" s="23"/>
      <c r="C65" s="22"/>
      <c r="D65" s="23"/>
      <c r="E65" s="23"/>
      <c r="F65" s="23"/>
      <c r="G65" s="23"/>
      <c r="H65" s="23"/>
      <c r="I65" s="23"/>
      <c r="J65" s="23"/>
      <c r="K65" s="23"/>
      <c r="L65" s="23"/>
      <c r="M65" s="23"/>
      <c r="N65" s="23"/>
      <c r="O65" s="23"/>
      <c r="P65" s="23"/>
      <c r="Q65" s="23"/>
      <c r="R65" s="23"/>
      <c r="S65" s="23"/>
    </row>
    <row r="66" spans="1:19" ht="14.25" customHeight="1">
      <c r="A66" s="23"/>
      <c r="B66" s="46"/>
      <c r="C66" s="225"/>
      <c r="D66" s="46"/>
      <c r="E66" s="46"/>
      <c r="F66" s="226" t="s">
        <v>66</v>
      </c>
      <c r="G66" s="225"/>
      <c r="H66" s="46"/>
      <c r="I66" s="46"/>
      <c r="J66" s="23"/>
      <c r="K66" s="46"/>
      <c r="L66" s="46"/>
      <c r="M66" s="46"/>
      <c r="N66" s="46"/>
      <c r="O66" s="46"/>
      <c r="P66" s="46"/>
      <c r="Q66" s="46"/>
      <c r="R66" s="23"/>
      <c r="S66" s="23"/>
    </row>
    <row r="67" spans="1:19" ht="12.75">
      <c r="A67" s="23"/>
      <c r="B67" s="46"/>
      <c r="C67" s="225"/>
      <c r="D67" s="46"/>
      <c r="E67" s="46"/>
      <c r="F67" s="226" t="s">
        <v>171</v>
      </c>
      <c r="G67" s="225"/>
      <c r="H67" s="46"/>
      <c r="I67" s="46"/>
      <c r="J67" s="23"/>
      <c r="K67" s="46"/>
      <c r="L67" s="46"/>
      <c r="M67" s="46"/>
      <c r="N67" s="46"/>
      <c r="O67" s="46"/>
      <c r="P67" s="46"/>
      <c r="Q67" s="46"/>
      <c r="R67" s="23"/>
      <c r="S67" s="23"/>
    </row>
    <row r="68" ht="12.75">
      <c r="S68" s="111"/>
    </row>
    <row r="69" ht="16.5" customHeight="1"/>
  </sheetData>
  <sheetProtection/>
  <mergeCells count="157">
    <mergeCell ref="A44:S44"/>
    <mergeCell ref="D47:D50"/>
    <mergeCell ref="E47:E50"/>
    <mergeCell ref="I47:I50"/>
    <mergeCell ref="J47:J50"/>
    <mergeCell ref="K47:K50"/>
    <mergeCell ref="H56:H57"/>
    <mergeCell ref="I56:I57"/>
    <mergeCell ref="J56:J57"/>
    <mergeCell ref="K56:K57"/>
    <mergeCell ref="P56:P57"/>
    <mergeCell ref="Q56:Q57"/>
    <mergeCell ref="Q22:Q23"/>
    <mergeCell ref="I22:I23"/>
    <mergeCell ref="Q26:Q27"/>
    <mergeCell ref="I26:I27"/>
    <mergeCell ref="R56:R57"/>
    <mergeCell ref="S56:S57"/>
    <mergeCell ref="L57:O57"/>
    <mergeCell ref="L28:L29"/>
    <mergeCell ref="I39:I40"/>
    <mergeCell ref="Q39:Q40"/>
    <mergeCell ref="O39:O40"/>
    <mergeCell ref="P39:P40"/>
    <mergeCell ref="Q32:Q33"/>
    <mergeCell ref="L39:L40"/>
    <mergeCell ref="R32:R33"/>
    <mergeCell ref="S32:S33"/>
    <mergeCell ref="P35:P36"/>
    <mergeCell ref="A10:S10"/>
    <mergeCell ref="A3:R3"/>
    <mergeCell ref="H12:H13"/>
    <mergeCell ref="J12:J13"/>
    <mergeCell ref="K12:K13"/>
    <mergeCell ref="A11:A13"/>
    <mergeCell ref="B11:B13"/>
    <mergeCell ref="I12:I13"/>
    <mergeCell ref="Q12:Q13"/>
    <mergeCell ref="C11:C13"/>
    <mergeCell ref="D11:K11"/>
    <mergeCell ref="S12:S13"/>
    <mergeCell ref="K22:K23"/>
    <mergeCell ref="S22:S23"/>
    <mergeCell ref="M12:M13"/>
    <mergeCell ref="N12:N13"/>
    <mergeCell ref="L11:S11"/>
    <mergeCell ref="O12:O13"/>
    <mergeCell ref="P12:P13"/>
    <mergeCell ref="L12:L13"/>
    <mergeCell ref="R12:R13"/>
    <mergeCell ref="D12:D13"/>
    <mergeCell ref="E12:E13"/>
    <mergeCell ref="F12:F13"/>
    <mergeCell ref="G12:G13"/>
    <mergeCell ref="L26:L27"/>
    <mergeCell ref="R26:R27"/>
    <mergeCell ref="M26:M27"/>
    <mergeCell ref="N26:N27"/>
    <mergeCell ref="O26:O27"/>
    <mergeCell ref="A25:A27"/>
    <mergeCell ref="B25:B27"/>
    <mergeCell ref="C25:C27"/>
    <mergeCell ref="D25:K25"/>
    <mergeCell ref="D26:D27"/>
    <mergeCell ref="E26:E27"/>
    <mergeCell ref="F26:F27"/>
    <mergeCell ref="H26:H27"/>
    <mergeCell ref="J26:J27"/>
    <mergeCell ref="P26:P27"/>
    <mergeCell ref="R30:R31"/>
    <mergeCell ref="K26:K27"/>
    <mergeCell ref="S26:S27"/>
    <mergeCell ref="C38:C40"/>
    <mergeCell ref="D38:K38"/>
    <mergeCell ref="H39:H40"/>
    <mergeCell ref="J39:J40"/>
    <mergeCell ref="K39:K40"/>
    <mergeCell ref="D39:D40"/>
    <mergeCell ref="L25:S25"/>
    <mergeCell ref="R22:R23"/>
    <mergeCell ref="D30:D31"/>
    <mergeCell ref="E39:E40"/>
    <mergeCell ref="N39:N40"/>
    <mergeCell ref="G26:G27"/>
    <mergeCell ref="I30:I31"/>
    <mergeCell ref="Q30:Q31"/>
    <mergeCell ref="S30:S31"/>
    <mergeCell ref="O30:O31"/>
    <mergeCell ref="A22:C23"/>
    <mergeCell ref="H22:H23"/>
    <mergeCell ref="P22:P23"/>
    <mergeCell ref="D23:G23"/>
    <mergeCell ref="L23:O23"/>
    <mergeCell ref="J22:J23"/>
    <mergeCell ref="E30:E31"/>
    <mergeCell ref="N30:N31"/>
    <mergeCell ref="F30:F31"/>
    <mergeCell ref="G30:G31"/>
    <mergeCell ref="H30:H31"/>
    <mergeCell ref="P30:P31"/>
    <mergeCell ref="M30:M31"/>
    <mergeCell ref="J30:J31"/>
    <mergeCell ref="K30:K31"/>
    <mergeCell ref="L30:L31"/>
    <mergeCell ref="A32:C33"/>
    <mergeCell ref="H32:H33"/>
    <mergeCell ref="P32:P33"/>
    <mergeCell ref="D33:G33"/>
    <mergeCell ref="L33:O33"/>
    <mergeCell ref="K32:K33"/>
    <mergeCell ref="J32:J33"/>
    <mergeCell ref="I32:I33"/>
    <mergeCell ref="A38:A40"/>
    <mergeCell ref="B38:B40"/>
    <mergeCell ref="B60:S60"/>
    <mergeCell ref="R39:R40"/>
    <mergeCell ref="F39:F40"/>
    <mergeCell ref="G39:G40"/>
    <mergeCell ref="I53:I54"/>
    <mergeCell ref="D57:G57"/>
    <mergeCell ref="S53:S54"/>
    <mergeCell ref="P53:P54"/>
    <mergeCell ref="D28:D29"/>
    <mergeCell ref="R35:R36"/>
    <mergeCell ref="S35:S36"/>
    <mergeCell ref="D36:G36"/>
    <mergeCell ref="L36:O36"/>
    <mergeCell ref="H35:H36"/>
    <mergeCell ref="J35:J36"/>
    <mergeCell ref="K35:K36"/>
    <mergeCell ref="I35:I36"/>
    <mergeCell ref="Q35:Q36"/>
    <mergeCell ref="D54:G54"/>
    <mergeCell ref="L54:O54"/>
    <mergeCell ref="A53:C54"/>
    <mergeCell ref="H53:H54"/>
    <mergeCell ref="J53:J54"/>
    <mergeCell ref="K53:K54"/>
    <mergeCell ref="S28:S29"/>
    <mergeCell ref="M28:M29"/>
    <mergeCell ref="N28:N29"/>
    <mergeCell ref="O28:O29"/>
    <mergeCell ref="P28:P29"/>
    <mergeCell ref="R53:R54"/>
    <mergeCell ref="Q53:Q54"/>
    <mergeCell ref="L38:S38"/>
    <mergeCell ref="M39:M40"/>
    <mergeCell ref="S39:S40"/>
    <mergeCell ref="Q28:Q29"/>
    <mergeCell ref="R28:R29"/>
    <mergeCell ref="J28:J29"/>
    <mergeCell ref="E28:E29"/>
    <mergeCell ref="F28:F29"/>
    <mergeCell ref="G28:G29"/>
    <mergeCell ref="H28:H29"/>
    <mergeCell ref="I28:I29"/>
    <mergeCell ref="K28:K29"/>
  </mergeCells>
  <printOptions/>
  <pageMargins left="0.4724409448818898" right="0.2362204724409449" top="0.35433070866141736" bottom="0.4724409448818898" header="0.5118110236220472" footer="0.5118110236220472"/>
  <pageSetup fitToHeight="1" fitToWidth="1" horizontalDpi="600" verticalDpi="600" orientation="portrait" paperSize="9" scale="55" r:id="rId1"/>
  <headerFooter alignWithMargins="0">
    <oddFooter>&amp;R2/5</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B68"/>
  <sheetViews>
    <sheetView view="pageLayout" zoomScaleNormal="130" workbookViewId="0" topLeftCell="A59">
      <selection activeCell="B32" sqref="B32"/>
    </sheetView>
  </sheetViews>
  <sheetFormatPr defaultColWidth="8.8515625" defaultRowHeight="12.75"/>
  <cols>
    <col min="1" max="1" width="3.28125" style="92" customWidth="1"/>
    <col min="2" max="2" width="33.140625" style="92" customWidth="1"/>
    <col min="3" max="3" width="11.00390625" style="101" customWidth="1"/>
    <col min="4" max="5" width="3.28125" style="92" customWidth="1"/>
    <col min="6" max="6" width="2.421875" style="92" customWidth="1"/>
    <col min="7" max="7" width="2.140625" style="92" customWidth="1"/>
    <col min="8" max="9" width="3.57421875" style="92" customWidth="1"/>
    <col min="10" max="10" width="6.421875" style="92" customWidth="1"/>
    <col min="11" max="11" width="5.00390625" style="92" customWidth="1"/>
    <col min="12" max="12" width="2.7109375" style="92" customWidth="1"/>
    <col min="13" max="13" width="4.00390625" style="92" customWidth="1"/>
    <col min="14" max="14" width="2.421875" style="92" customWidth="1"/>
    <col min="15" max="15" width="2.7109375" style="92" customWidth="1"/>
    <col min="16" max="17" width="3.7109375" style="92" customWidth="1"/>
    <col min="18" max="18" width="6.421875" style="92" customWidth="1"/>
    <col min="19" max="19" width="5.00390625" style="92" customWidth="1"/>
    <col min="20" max="21" width="9.140625" style="92" hidden="1" customWidth="1"/>
    <col min="22" max="22" width="1.28515625" style="92" customWidth="1"/>
    <col min="23" max="23" width="12.140625" style="92" customWidth="1"/>
    <col min="24" max="16384" width="8.8515625" style="92" customWidth="1"/>
  </cols>
  <sheetData>
    <row r="1" spans="1:3" ht="12.75">
      <c r="A1" s="6" t="s">
        <v>245</v>
      </c>
      <c r="B1" s="6"/>
      <c r="C1" s="98"/>
    </row>
    <row r="2" spans="1:3" ht="12.75">
      <c r="A2" s="6" t="s">
        <v>246</v>
      </c>
      <c r="B2" s="6"/>
      <c r="C2" s="98"/>
    </row>
    <row r="3" spans="1:21" ht="15.75">
      <c r="A3" s="736" t="s">
        <v>27</v>
      </c>
      <c r="B3" s="736"/>
      <c r="C3" s="736"/>
      <c r="D3" s="736"/>
      <c r="E3" s="736"/>
      <c r="F3" s="736"/>
      <c r="G3" s="736"/>
      <c r="H3" s="736"/>
      <c r="I3" s="736"/>
      <c r="J3" s="736"/>
      <c r="K3" s="736"/>
      <c r="L3" s="736"/>
      <c r="M3" s="736"/>
      <c r="N3" s="736"/>
      <c r="O3" s="736"/>
      <c r="P3" s="736"/>
      <c r="Q3" s="736"/>
      <c r="R3" s="736"/>
      <c r="S3" s="99"/>
      <c r="T3" s="100"/>
      <c r="U3" s="100"/>
    </row>
    <row r="4" spans="4:22" ht="12.75">
      <c r="D4" s="102"/>
      <c r="E4" s="102"/>
      <c r="F4" s="102"/>
      <c r="G4" s="102"/>
      <c r="H4" s="102"/>
      <c r="I4" s="102"/>
      <c r="J4" s="102"/>
      <c r="K4" s="102"/>
      <c r="L4" s="102"/>
      <c r="M4" s="102"/>
      <c r="N4" s="102"/>
      <c r="O4" s="102"/>
      <c r="P4" s="102"/>
      <c r="Q4" s="102"/>
      <c r="R4" s="102"/>
      <c r="S4" s="102"/>
      <c r="T4" s="98"/>
      <c r="U4" s="98"/>
      <c r="V4" s="98"/>
    </row>
    <row r="5" spans="1:19" ht="12.75">
      <c r="A5" s="12" t="s">
        <v>173</v>
      </c>
      <c r="B5" s="13"/>
      <c r="C5" s="13"/>
      <c r="D5" s="23"/>
      <c r="E5" s="23"/>
      <c r="F5" s="23"/>
      <c r="G5" s="23"/>
      <c r="H5" s="23"/>
      <c r="I5" s="23"/>
      <c r="J5" s="23"/>
      <c r="K5" s="23"/>
      <c r="L5" s="23"/>
      <c r="M5" s="23"/>
      <c r="N5" s="23"/>
      <c r="O5" s="23"/>
      <c r="P5" s="23"/>
      <c r="Q5" s="23"/>
      <c r="R5" s="23"/>
      <c r="S5" s="23"/>
    </row>
    <row r="6" spans="1:19" ht="12.75">
      <c r="A6" s="12" t="s">
        <v>149</v>
      </c>
      <c r="B6" s="12"/>
      <c r="C6" s="12"/>
      <c r="D6" s="23"/>
      <c r="E6" s="23"/>
      <c r="F6" s="23"/>
      <c r="G6" s="23"/>
      <c r="H6" s="23"/>
      <c r="I6" s="23"/>
      <c r="J6" s="23"/>
      <c r="K6" s="23"/>
      <c r="L6" s="23"/>
      <c r="M6" s="23"/>
      <c r="N6" s="23"/>
      <c r="O6" s="23"/>
      <c r="P6" s="23"/>
      <c r="Q6" s="23"/>
      <c r="R6" s="23"/>
      <c r="S6" s="23"/>
    </row>
    <row r="7" spans="1:19" ht="12.75">
      <c r="A7" s="12" t="s">
        <v>19</v>
      </c>
      <c r="B7" s="12"/>
      <c r="C7" s="12"/>
      <c r="D7" s="23"/>
      <c r="E7" s="23"/>
      <c r="F7" s="23"/>
      <c r="G7" s="23"/>
      <c r="H7" s="23"/>
      <c r="I7" s="23"/>
      <c r="J7" s="23"/>
      <c r="K7" s="23"/>
      <c r="L7" s="23"/>
      <c r="M7" s="23"/>
      <c r="N7" s="23"/>
      <c r="O7" s="23"/>
      <c r="P7" s="23"/>
      <c r="Q7" s="23"/>
      <c r="R7" s="23"/>
      <c r="S7" s="23"/>
    </row>
    <row r="8" spans="1:19" ht="12.75">
      <c r="A8" s="12" t="s">
        <v>22</v>
      </c>
      <c r="B8" s="12"/>
      <c r="C8" s="12"/>
      <c r="D8" s="23"/>
      <c r="E8" s="23"/>
      <c r="F8" s="23"/>
      <c r="G8" s="23"/>
      <c r="H8" s="23"/>
      <c r="I8" s="23"/>
      <c r="J8" s="23"/>
      <c r="K8" s="23"/>
      <c r="L8" s="23"/>
      <c r="M8" s="23"/>
      <c r="N8" s="23"/>
      <c r="O8" s="23"/>
      <c r="P8" s="23"/>
      <c r="Q8" s="23"/>
      <c r="R8" s="23"/>
      <c r="S8" s="23"/>
    </row>
    <row r="9" spans="1:19" ht="12.75">
      <c r="A9" s="12" t="s">
        <v>143</v>
      </c>
      <c r="B9" s="13"/>
      <c r="C9" s="13"/>
      <c r="D9" s="23"/>
      <c r="E9" s="23"/>
      <c r="F9" s="23"/>
      <c r="G9" s="23"/>
      <c r="H9" s="23"/>
      <c r="I9" s="23"/>
      <c r="J9" s="23"/>
      <c r="K9" s="23"/>
      <c r="L9" s="23"/>
      <c r="M9" s="23"/>
      <c r="N9" s="23"/>
      <c r="O9" s="23"/>
      <c r="P9" s="23"/>
      <c r="Q9" s="23"/>
      <c r="R9" s="23"/>
      <c r="S9" s="23"/>
    </row>
    <row r="10" spans="1:19" ht="18.75" customHeight="1" thickBot="1">
      <c r="A10" s="737" t="s">
        <v>10</v>
      </c>
      <c r="B10" s="737"/>
      <c r="C10" s="737"/>
      <c r="D10" s="737"/>
      <c r="E10" s="737"/>
      <c r="F10" s="737"/>
      <c r="G10" s="737"/>
      <c r="H10" s="737"/>
      <c r="I10" s="737"/>
      <c r="J10" s="737"/>
      <c r="K10" s="737"/>
      <c r="L10" s="737"/>
      <c r="M10" s="737"/>
      <c r="N10" s="737"/>
      <c r="O10" s="737"/>
      <c r="P10" s="737"/>
      <c r="Q10" s="737"/>
      <c r="R10" s="737"/>
      <c r="S10" s="737"/>
    </row>
    <row r="11" spans="1:28" ht="13.5" customHeight="1">
      <c r="A11" s="738" t="s">
        <v>11</v>
      </c>
      <c r="B11" s="738" t="s">
        <v>124</v>
      </c>
      <c r="C11" s="618" t="s">
        <v>161</v>
      </c>
      <c r="D11" s="688" t="s">
        <v>34</v>
      </c>
      <c r="E11" s="689"/>
      <c r="F11" s="689"/>
      <c r="G11" s="689"/>
      <c r="H11" s="689"/>
      <c r="I11" s="689"/>
      <c r="J11" s="689"/>
      <c r="K11" s="690"/>
      <c r="L11" s="688" t="s">
        <v>33</v>
      </c>
      <c r="M11" s="689"/>
      <c r="N11" s="689"/>
      <c r="O11" s="689"/>
      <c r="P11" s="689"/>
      <c r="Q11" s="689"/>
      <c r="R11" s="689"/>
      <c r="S11" s="690"/>
      <c r="W11" s="25" t="s">
        <v>225</v>
      </c>
      <c r="X11" s="25">
        <f>D19*14+SUM(L25:M25)*12+192+40</f>
        <v>420</v>
      </c>
      <c r="Y11" s="25"/>
      <c r="Z11" s="25"/>
      <c r="AA11" s="25"/>
      <c r="AB11" s="495"/>
    </row>
    <row r="12" spans="1:28" ht="12.75" customHeight="1">
      <c r="A12" s="739"/>
      <c r="B12" s="739"/>
      <c r="C12" s="619"/>
      <c r="D12" s="729" t="s">
        <v>3</v>
      </c>
      <c r="E12" s="677" t="s">
        <v>4</v>
      </c>
      <c r="F12" s="677" t="s">
        <v>5</v>
      </c>
      <c r="G12" s="677" t="s">
        <v>6</v>
      </c>
      <c r="H12" s="677" t="s">
        <v>103</v>
      </c>
      <c r="I12" s="677" t="s">
        <v>111</v>
      </c>
      <c r="J12" s="584" t="s">
        <v>28</v>
      </c>
      <c r="K12" s="735" t="s">
        <v>29</v>
      </c>
      <c r="L12" s="729" t="s">
        <v>3</v>
      </c>
      <c r="M12" s="677" t="s">
        <v>4</v>
      </c>
      <c r="N12" s="677" t="s">
        <v>5</v>
      </c>
      <c r="O12" s="677" t="s">
        <v>6</v>
      </c>
      <c r="P12" s="677" t="s">
        <v>103</v>
      </c>
      <c r="Q12" s="677" t="s">
        <v>111</v>
      </c>
      <c r="R12" s="584" t="s">
        <v>28</v>
      </c>
      <c r="S12" s="735" t="s">
        <v>29</v>
      </c>
      <c r="W12" s="25" t="s">
        <v>226</v>
      </c>
      <c r="X12" s="25">
        <f>D34*14</f>
        <v>28</v>
      </c>
      <c r="Y12" s="25"/>
      <c r="Z12" s="25" t="s">
        <v>46</v>
      </c>
      <c r="AA12" s="25" t="s">
        <v>227</v>
      </c>
      <c r="AB12" s="495" t="s">
        <v>228</v>
      </c>
    </row>
    <row r="13" spans="1:28" ht="13.5" thickBot="1">
      <c r="A13" s="740"/>
      <c r="B13" s="740"/>
      <c r="C13" s="620"/>
      <c r="D13" s="712"/>
      <c r="E13" s="585"/>
      <c r="F13" s="585"/>
      <c r="G13" s="585"/>
      <c r="H13" s="585"/>
      <c r="I13" s="585"/>
      <c r="J13" s="585"/>
      <c r="K13" s="728"/>
      <c r="L13" s="712"/>
      <c r="M13" s="585"/>
      <c r="N13" s="585"/>
      <c r="O13" s="585"/>
      <c r="P13" s="585"/>
      <c r="Q13" s="585"/>
      <c r="R13" s="585"/>
      <c r="S13" s="728"/>
      <c r="W13" s="25" t="s">
        <v>229</v>
      </c>
      <c r="X13" s="25">
        <f>SUM(D14:G15,D17:E17)*14+192</f>
        <v>304</v>
      </c>
      <c r="Y13" s="25"/>
      <c r="Z13" s="25">
        <f>SUM(D14:D15,D17)*14</f>
        <v>42</v>
      </c>
      <c r="AA13" s="496">
        <f>SUM(F14:G15,E17)*14+192</f>
        <v>262</v>
      </c>
      <c r="AB13" s="495">
        <f>Z13+AA13</f>
        <v>304</v>
      </c>
    </row>
    <row r="14" spans="1:28" ht="12.75">
      <c r="A14" s="227">
        <v>1</v>
      </c>
      <c r="B14" s="299" t="s">
        <v>174</v>
      </c>
      <c r="C14" s="193" t="s">
        <v>63</v>
      </c>
      <c r="D14" s="228">
        <v>1</v>
      </c>
      <c r="E14" s="195"/>
      <c r="F14" s="195">
        <v>1</v>
      </c>
      <c r="G14" s="195">
        <v>1</v>
      </c>
      <c r="H14" s="164"/>
      <c r="I14" s="195"/>
      <c r="J14" s="195" t="s">
        <v>7</v>
      </c>
      <c r="K14" s="229">
        <v>7</v>
      </c>
      <c r="L14" s="230"/>
      <c r="M14" s="231"/>
      <c r="N14" s="231"/>
      <c r="O14" s="231"/>
      <c r="P14" s="231"/>
      <c r="Q14" s="231"/>
      <c r="R14" s="231"/>
      <c r="S14" s="232"/>
      <c r="W14" s="25" t="s">
        <v>230</v>
      </c>
      <c r="X14" s="25">
        <f>SUM(D16:F16,D31:E32)*14+SUM(L20:M22)*12+40</f>
        <v>144</v>
      </c>
      <c r="Y14" s="25"/>
      <c r="Z14" s="25">
        <f>SUM(D16,D31)*14+SUM(L20:L22)*12</f>
        <v>52</v>
      </c>
      <c r="AA14" s="496">
        <f>SUM(F16,E31)*14+SUM(M20:M22)*12+40</f>
        <v>92</v>
      </c>
      <c r="AB14" s="495">
        <f>Z14+AA14</f>
        <v>144</v>
      </c>
    </row>
    <row r="15" spans="1:28" ht="12.75">
      <c r="A15" s="96">
        <v>2</v>
      </c>
      <c r="B15" s="83" t="s">
        <v>197</v>
      </c>
      <c r="C15" s="132" t="s">
        <v>114</v>
      </c>
      <c r="D15" s="133">
        <v>1</v>
      </c>
      <c r="E15" s="121"/>
      <c r="F15" s="121">
        <v>2</v>
      </c>
      <c r="G15" s="121"/>
      <c r="H15" s="121"/>
      <c r="I15" s="121"/>
      <c r="J15" s="121" t="s">
        <v>7</v>
      </c>
      <c r="K15" s="134">
        <v>7</v>
      </c>
      <c r="L15" s="233"/>
      <c r="M15" s="234"/>
      <c r="N15" s="234"/>
      <c r="O15" s="234"/>
      <c r="P15" s="234"/>
      <c r="Q15" s="234"/>
      <c r="R15" s="234"/>
      <c r="S15" s="235"/>
      <c r="W15" s="495"/>
      <c r="X15" s="495"/>
      <c r="Y15" s="495"/>
      <c r="Z15" s="495"/>
      <c r="AA15" s="495"/>
      <c r="AB15" s="495">
        <f>X13+X14</f>
        <v>448</v>
      </c>
    </row>
    <row r="16" spans="1:28" s="90" customFormat="1" ht="12.75">
      <c r="A16" s="162">
        <v>3</v>
      </c>
      <c r="B16" s="305" t="s">
        <v>175</v>
      </c>
      <c r="C16" s="162" t="s">
        <v>117</v>
      </c>
      <c r="D16" s="302">
        <v>1</v>
      </c>
      <c r="E16" s="127"/>
      <c r="F16" s="127">
        <v>1</v>
      </c>
      <c r="G16" s="127"/>
      <c r="H16" s="127"/>
      <c r="I16" s="121"/>
      <c r="J16" s="127" t="s">
        <v>7</v>
      </c>
      <c r="K16" s="128">
        <v>6</v>
      </c>
      <c r="L16" s="236"/>
      <c r="M16" s="237"/>
      <c r="N16" s="237"/>
      <c r="O16" s="237"/>
      <c r="P16" s="237"/>
      <c r="Q16" s="238"/>
      <c r="R16" s="237"/>
      <c r="S16" s="239"/>
      <c r="W16" s="495" t="s">
        <v>231</v>
      </c>
      <c r="X16" s="495">
        <f>(D55)*14</f>
        <v>168</v>
      </c>
      <c r="Y16" s="495"/>
      <c r="Z16" s="495"/>
      <c r="AA16" s="495"/>
      <c r="AB16" s="495"/>
    </row>
    <row r="17" spans="1:28" ht="13.5" thickBot="1">
      <c r="A17" s="183">
        <v>4</v>
      </c>
      <c r="B17" s="298" t="s">
        <v>176</v>
      </c>
      <c r="C17" s="288" t="s">
        <v>64</v>
      </c>
      <c r="D17" s="184">
        <v>1</v>
      </c>
      <c r="E17" s="149">
        <v>1</v>
      </c>
      <c r="F17" s="149"/>
      <c r="G17" s="149"/>
      <c r="H17" s="185"/>
      <c r="I17" s="121"/>
      <c r="J17" s="149" t="s">
        <v>3</v>
      </c>
      <c r="K17" s="134">
        <v>5</v>
      </c>
      <c r="L17" s="240"/>
      <c r="M17" s="241"/>
      <c r="N17" s="241"/>
      <c r="O17" s="241"/>
      <c r="P17" s="241"/>
      <c r="Q17" s="241"/>
      <c r="R17" s="241"/>
      <c r="S17" s="242"/>
      <c r="W17" s="495"/>
      <c r="X17" s="495"/>
      <c r="Y17" s="495"/>
      <c r="Z17" s="495"/>
      <c r="AA17" s="495"/>
      <c r="AB17" s="495"/>
    </row>
    <row r="18" spans="1:28" ht="12.75">
      <c r="A18" s="730" t="s">
        <v>125</v>
      </c>
      <c r="B18" s="731"/>
      <c r="C18" s="732"/>
      <c r="D18" s="300">
        <f aca="true" t="shared" si="0" ref="D18:I18">SUM(D14:D17)</f>
        <v>4</v>
      </c>
      <c r="E18" s="301">
        <f t="shared" si="0"/>
        <v>1</v>
      </c>
      <c r="F18" s="185">
        <f t="shared" si="0"/>
        <v>4</v>
      </c>
      <c r="G18" s="185">
        <f t="shared" si="0"/>
        <v>1</v>
      </c>
      <c r="H18" s="547">
        <f t="shared" si="0"/>
        <v>0</v>
      </c>
      <c r="I18" s="741">
        <f t="shared" si="0"/>
        <v>0</v>
      </c>
      <c r="J18" s="545" t="s">
        <v>136</v>
      </c>
      <c r="K18" s="564">
        <f>SUM(K14:K17)</f>
        <v>25</v>
      </c>
      <c r="L18" s="243"/>
      <c r="M18" s="244"/>
      <c r="N18" s="244"/>
      <c r="O18" s="245"/>
      <c r="P18" s="733"/>
      <c r="Q18" s="733"/>
      <c r="R18" s="722"/>
      <c r="S18" s="742"/>
      <c r="W18" s="495"/>
      <c r="X18" s="495"/>
      <c r="Y18" s="495"/>
      <c r="Z18" s="495"/>
      <c r="AA18" s="495"/>
      <c r="AB18" s="495"/>
    </row>
    <row r="19" spans="1:28" ht="13.5" thickBot="1">
      <c r="A19" s="560"/>
      <c r="B19" s="561"/>
      <c r="C19" s="562"/>
      <c r="D19" s="555">
        <f>SUM(D18:G18)</f>
        <v>10</v>
      </c>
      <c r="E19" s="556"/>
      <c r="F19" s="556"/>
      <c r="G19" s="708"/>
      <c r="H19" s="548"/>
      <c r="I19" s="548"/>
      <c r="J19" s="546"/>
      <c r="K19" s="565"/>
      <c r="L19" s="724"/>
      <c r="M19" s="725"/>
      <c r="N19" s="725"/>
      <c r="O19" s="726"/>
      <c r="P19" s="734"/>
      <c r="Q19" s="734"/>
      <c r="R19" s="723"/>
      <c r="S19" s="743"/>
      <c r="W19" s="497" t="s">
        <v>232</v>
      </c>
      <c r="X19" s="497">
        <f>X11+X12</f>
        <v>448</v>
      </c>
      <c r="Y19" s="91"/>
      <c r="Z19" s="91"/>
      <c r="AA19" s="91"/>
      <c r="AB19" s="91"/>
    </row>
    <row r="20" spans="1:19" ht="12.75">
      <c r="A20" s="315">
        <v>5</v>
      </c>
      <c r="B20" s="298" t="s">
        <v>177</v>
      </c>
      <c r="C20" s="400" t="s">
        <v>180</v>
      </c>
      <c r="D20" s="297"/>
      <c r="E20" s="296"/>
      <c r="F20" s="294"/>
      <c r="G20" s="294"/>
      <c r="H20" s="294"/>
      <c r="I20" s="294"/>
      <c r="J20" s="294"/>
      <c r="K20" s="295"/>
      <c r="L20" s="297">
        <v>1</v>
      </c>
      <c r="M20" s="294">
        <v>1</v>
      </c>
      <c r="N20" s="296"/>
      <c r="O20" s="294"/>
      <c r="P20" s="294"/>
      <c r="Q20" s="294"/>
      <c r="R20" s="294" t="s">
        <v>7</v>
      </c>
      <c r="S20" s="503">
        <v>4</v>
      </c>
    </row>
    <row r="21" spans="1:19" ht="12.75">
      <c r="A21" s="315">
        <v>6</v>
      </c>
      <c r="B21" s="83" t="s">
        <v>98</v>
      </c>
      <c r="C21" s="401" t="s">
        <v>181</v>
      </c>
      <c r="D21" s="297"/>
      <c r="E21" s="296"/>
      <c r="F21" s="294"/>
      <c r="G21" s="294"/>
      <c r="H21" s="294"/>
      <c r="I21" s="294"/>
      <c r="J21" s="294"/>
      <c r="K21" s="295"/>
      <c r="L21" s="365">
        <v>0.5</v>
      </c>
      <c r="M21" s="294">
        <v>0.5</v>
      </c>
      <c r="N21" s="296"/>
      <c r="O21" s="294"/>
      <c r="P21" s="294"/>
      <c r="Q21" s="294"/>
      <c r="R21" s="294" t="s">
        <v>7</v>
      </c>
      <c r="S21" s="503">
        <v>4</v>
      </c>
    </row>
    <row r="22" spans="1:19" ht="22.5">
      <c r="A22" s="315">
        <v>7</v>
      </c>
      <c r="B22" s="83" t="s">
        <v>178</v>
      </c>
      <c r="C22" s="401" t="s">
        <v>119</v>
      </c>
      <c r="D22" s="297"/>
      <c r="E22" s="296"/>
      <c r="F22" s="294"/>
      <c r="G22" s="294"/>
      <c r="H22" s="294"/>
      <c r="I22" s="294"/>
      <c r="J22" s="294"/>
      <c r="K22" s="295"/>
      <c r="L22" s="365">
        <v>0.5</v>
      </c>
      <c r="M22" s="294">
        <v>0.5</v>
      </c>
      <c r="N22" s="296"/>
      <c r="O22" s="294"/>
      <c r="P22" s="294"/>
      <c r="Q22" s="294"/>
      <c r="R22" s="294" t="s">
        <v>7</v>
      </c>
      <c r="S22" s="503">
        <v>4</v>
      </c>
    </row>
    <row r="23" spans="1:25" ht="23.25" customHeight="1">
      <c r="A23" s="246">
        <v>8</v>
      </c>
      <c r="B23" s="398" t="s">
        <v>215</v>
      </c>
      <c r="C23" s="312" t="s">
        <v>118</v>
      </c>
      <c r="D23" s="247"/>
      <c r="E23" s="112"/>
      <c r="F23" s="112"/>
      <c r="G23" s="112"/>
      <c r="H23" s="112"/>
      <c r="I23" s="112"/>
      <c r="J23" s="112"/>
      <c r="K23" s="248"/>
      <c r="L23" s="249"/>
      <c r="M23" s="274"/>
      <c r="N23" s="250"/>
      <c r="O23" s="274">
        <v>4</v>
      </c>
      <c r="P23" s="251"/>
      <c r="Q23" s="251"/>
      <c r="R23" s="274" t="s">
        <v>3</v>
      </c>
      <c r="S23" s="275">
        <v>10</v>
      </c>
      <c r="Y23" s="91"/>
    </row>
    <row r="24" spans="1:19" ht="23.25" thickBot="1">
      <c r="A24" s="246">
        <v>9</v>
      </c>
      <c r="B24" s="402" t="s">
        <v>216</v>
      </c>
      <c r="C24" s="309" t="s">
        <v>119</v>
      </c>
      <c r="D24" s="113"/>
      <c r="E24" s="70"/>
      <c r="F24" s="70"/>
      <c r="G24" s="70"/>
      <c r="H24" s="70"/>
      <c r="I24" s="70"/>
      <c r="J24" s="70"/>
      <c r="K24" s="69"/>
      <c r="L24" s="68"/>
      <c r="M24" s="70"/>
      <c r="N24" s="70"/>
      <c r="O24" s="332">
        <v>4</v>
      </c>
      <c r="P24" s="251"/>
      <c r="Q24" s="252"/>
      <c r="R24" s="332" t="s">
        <v>3</v>
      </c>
      <c r="S24" s="399">
        <v>8</v>
      </c>
    </row>
    <row r="25" spans="1:19" ht="12.75">
      <c r="A25" s="661" t="s">
        <v>125</v>
      </c>
      <c r="B25" s="662"/>
      <c r="C25" s="663"/>
      <c r="D25" s="253"/>
      <c r="E25" s="254"/>
      <c r="F25" s="254"/>
      <c r="G25" s="254"/>
      <c r="H25" s="651"/>
      <c r="I25" s="721"/>
      <c r="J25" s="687"/>
      <c r="K25" s="717"/>
      <c r="L25" s="253">
        <f>SUM(L20:L24)</f>
        <v>2</v>
      </c>
      <c r="M25" s="253">
        <f>SUM(M20:M24)</f>
        <v>2</v>
      </c>
      <c r="N25" s="253">
        <f>SUM(N20:N24)</f>
        <v>0</v>
      </c>
      <c r="O25" s="253">
        <f>SUM(O20:O24)</f>
        <v>8</v>
      </c>
      <c r="P25" s="721">
        <f>SUM(P23:P24)</f>
        <v>0</v>
      </c>
      <c r="Q25" s="660">
        <f>Q23+Q24</f>
        <v>0</v>
      </c>
      <c r="R25" s="656" t="s">
        <v>146</v>
      </c>
      <c r="S25" s="658">
        <f>SUM(S20:S24)</f>
        <v>30</v>
      </c>
    </row>
    <row r="26" spans="1:19" ht="13.5" thickBot="1">
      <c r="A26" s="664"/>
      <c r="B26" s="665"/>
      <c r="C26" s="666"/>
      <c r="D26" s="718"/>
      <c r="E26" s="719"/>
      <c r="F26" s="719"/>
      <c r="G26" s="720"/>
      <c r="H26" s="652"/>
      <c r="I26" s="652"/>
      <c r="J26" s="657"/>
      <c r="K26" s="659"/>
      <c r="L26" s="555">
        <f>SUM(L25:O25)</f>
        <v>12</v>
      </c>
      <c r="M26" s="556"/>
      <c r="N26" s="556"/>
      <c r="O26" s="708"/>
      <c r="P26" s="652"/>
      <c r="Q26" s="652"/>
      <c r="R26" s="657"/>
      <c r="S26" s="659"/>
    </row>
    <row r="27" spans="1:19" ht="13.5" thickBot="1">
      <c r="A27" s="316"/>
      <c r="B27" s="316"/>
      <c r="C27" s="316"/>
      <c r="D27" s="255"/>
      <c r="E27" s="255"/>
      <c r="F27" s="255"/>
      <c r="G27" s="255"/>
      <c r="H27" s="255"/>
      <c r="I27" s="255"/>
      <c r="J27" s="256"/>
      <c r="K27" s="255"/>
      <c r="L27" s="255"/>
      <c r="M27" s="255"/>
      <c r="N27" s="255"/>
      <c r="O27" s="255"/>
      <c r="P27" s="255"/>
      <c r="Q27" s="255"/>
      <c r="R27" s="256"/>
      <c r="S27" s="255"/>
    </row>
    <row r="28" spans="1:19" ht="12.75" customHeight="1">
      <c r="A28" s="714" t="s">
        <v>11</v>
      </c>
      <c r="B28" s="714" t="s">
        <v>8</v>
      </c>
      <c r="C28" s="618" t="s">
        <v>161</v>
      </c>
      <c r="D28" s="688" t="s">
        <v>34</v>
      </c>
      <c r="E28" s="689"/>
      <c r="F28" s="689"/>
      <c r="G28" s="689"/>
      <c r="H28" s="689"/>
      <c r="I28" s="689"/>
      <c r="J28" s="689"/>
      <c r="K28" s="690"/>
      <c r="L28" s="688" t="s">
        <v>33</v>
      </c>
      <c r="M28" s="689"/>
      <c r="N28" s="689"/>
      <c r="O28" s="689"/>
      <c r="P28" s="689"/>
      <c r="Q28" s="689"/>
      <c r="R28" s="689"/>
      <c r="S28" s="690"/>
    </row>
    <row r="29" spans="1:19" ht="12.75" customHeight="1">
      <c r="A29" s="715"/>
      <c r="B29" s="715"/>
      <c r="C29" s="619"/>
      <c r="D29" s="711" t="s">
        <v>3</v>
      </c>
      <c r="E29" s="584" t="s">
        <v>4</v>
      </c>
      <c r="F29" s="584" t="s">
        <v>5</v>
      </c>
      <c r="G29" s="677" t="s">
        <v>6</v>
      </c>
      <c r="H29" s="584" t="s">
        <v>103</v>
      </c>
      <c r="I29" s="677" t="s">
        <v>111</v>
      </c>
      <c r="J29" s="584" t="s">
        <v>28</v>
      </c>
      <c r="K29" s="727" t="s">
        <v>29</v>
      </c>
      <c r="L29" s="711" t="s">
        <v>3</v>
      </c>
      <c r="M29" s="584" t="s">
        <v>4</v>
      </c>
      <c r="N29" s="584" t="s">
        <v>5</v>
      </c>
      <c r="O29" s="677" t="s">
        <v>6</v>
      </c>
      <c r="P29" s="584" t="s">
        <v>103</v>
      </c>
      <c r="Q29" s="677"/>
      <c r="R29" s="584" t="s">
        <v>28</v>
      </c>
      <c r="S29" s="727" t="s">
        <v>29</v>
      </c>
    </row>
    <row r="30" spans="1:19" ht="11.25" customHeight="1" thickBot="1">
      <c r="A30" s="716"/>
      <c r="B30" s="716"/>
      <c r="C30" s="620"/>
      <c r="D30" s="712"/>
      <c r="E30" s="585"/>
      <c r="F30" s="585"/>
      <c r="G30" s="713"/>
      <c r="H30" s="585"/>
      <c r="I30" s="585"/>
      <c r="J30" s="585"/>
      <c r="K30" s="728"/>
      <c r="L30" s="712"/>
      <c r="M30" s="585"/>
      <c r="N30" s="585"/>
      <c r="O30" s="713"/>
      <c r="P30" s="585"/>
      <c r="Q30" s="585"/>
      <c r="R30" s="585"/>
      <c r="S30" s="728"/>
    </row>
    <row r="31" spans="1:22" ht="22.5">
      <c r="A31" s="257">
        <v>10</v>
      </c>
      <c r="B31" s="310" t="s">
        <v>179</v>
      </c>
      <c r="C31" s="132" t="s">
        <v>25</v>
      </c>
      <c r="D31" s="709">
        <v>1</v>
      </c>
      <c r="E31" s="563">
        <v>1</v>
      </c>
      <c r="F31" s="563"/>
      <c r="G31" s="563"/>
      <c r="H31" s="563"/>
      <c r="I31" s="563"/>
      <c r="J31" s="563" t="s">
        <v>7</v>
      </c>
      <c r="K31" s="653">
        <v>5</v>
      </c>
      <c r="L31" s="709"/>
      <c r="M31" s="563"/>
      <c r="N31" s="563"/>
      <c r="O31" s="563"/>
      <c r="P31" s="563"/>
      <c r="Q31" s="563"/>
      <c r="R31" s="563"/>
      <c r="S31" s="653"/>
      <c r="T31" s="91"/>
      <c r="U31" s="91"/>
      <c r="V31" s="91"/>
    </row>
    <row r="32" spans="1:22" ht="23.25" thickBot="1">
      <c r="A32" s="258">
        <v>11</v>
      </c>
      <c r="B32" s="83" t="s">
        <v>249</v>
      </c>
      <c r="C32" s="132" t="s">
        <v>26</v>
      </c>
      <c r="D32" s="710"/>
      <c r="E32" s="548"/>
      <c r="F32" s="548"/>
      <c r="G32" s="548"/>
      <c r="H32" s="548"/>
      <c r="I32" s="548"/>
      <c r="J32" s="548"/>
      <c r="K32" s="655"/>
      <c r="L32" s="710"/>
      <c r="M32" s="548"/>
      <c r="N32" s="548"/>
      <c r="O32" s="548"/>
      <c r="P32" s="548"/>
      <c r="Q32" s="548"/>
      <c r="R32" s="548"/>
      <c r="S32" s="655"/>
      <c r="T32" s="91"/>
      <c r="U32" s="91"/>
      <c r="V32" s="91"/>
    </row>
    <row r="33" spans="1:22" ht="12.75" customHeight="1">
      <c r="A33" s="557" t="s">
        <v>30</v>
      </c>
      <c r="B33" s="558"/>
      <c r="C33" s="559"/>
      <c r="D33" s="259">
        <f>SUM(D31:D32)</f>
        <v>1</v>
      </c>
      <c r="E33" s="164"/>
      <c r="F33" s="164">
        <v>1</v>
      </c>
      <c r="G33" s="260"/>
      <c r="H33" s="563">
        <f>SUM(H31:H32)</f>
        <v>0</v>
      </c>
      <c r="I33" s="563">
        <f>I31</f>
        <v>0</v>
      </c>
      <c r="J33" s="563" t="s">
        <v>96</v>
      </c>
      <c r="K33" s="703">
        <f>SUM(K31:K32)</f>
        <v>5</v>
      </c>
      <c r="L33" s="259"/>
      <c r="M33" s="260"/>
      <c r="N33" s="260"/>
      <c r="O33" s="260"/>
      <c r="P33" s="707"/>
      <c r="Q33" s="707"/>
      <c r="R33" s="563"/>
      <c r="S33" s="703"/>
      <c r="T33" s="91"/>
      <c r="U33" s="91"/>
      <c r="V33" s="91"/>
    </row>
    <row r="34" spans="1:22" ht="12.75" customHeight="1" thickBot="1">
      <c r="A34" s="560"/>
      <c r="B34" s="561"/>
      <c r="C34" s="562"/>
      <c r="D34" s="555">
        <f>SUM(D33:G33)</f>
        <v>2</v>
      </c>
      <c r="E34" s="556"/>
      <c r="F34" s="556"/>
      <c r="G34" s="708"/>
      <c r="H34" s="548"/>
      <c r="I34" s="548"/>
      <c r="J34" s="548"/>
      <c r="K34" s="565"/>
      <c r="L34" s="555"/>
      <c r="M34" s="556"/>
      <c r="N34" s="556"/>
      <c r="O34" s="708"/>
      <c r="P34" s="744"/>
      <c r="Q34" s="744"/>
      <c r="R34" s="548"/>
      <c r="S34" s="565"/>
      <c r="T34" s="91"/>
      <c r="U34" s="91"/>
      <c r="V34" s="91"/>
    </row>
    <row r="35" spans="1:22" ht="12.75" customHeight="1" thickBot="1">
      <c r="A35" s="289"/>
      <c r="B35" s="289"/>
      <c r="C35" s="261"/>
      <c r="D35" s="289"/>
      <c r="E35" s="289"/>
      <c r="F35" s="289"/>
      <c r="G35" s="289"/>
      <c r="H35" s="289"/>
      <c r="I35" s="289"/>
      <c r="J35" s="289"/>
      <c r="K35" s="289"/>
      <c r="L35" s="289"/>
      <c r="M35" s="289"/>
      <c r="N35" s="289"/>
      <c r="O35" s="289"/>
      <c r="P35" s="289"/>
      <c r="Q35" s="289"/>
      <c r="R35" s="289"/>
      <c r="S35" s="289"/>
      <c r="T35" s="91"/>
      <c r="U35" s="91"/>
      <c r="V35" s="91"/>
    </row>
    <row r="36" spans="1:22" ht="12.75" customHeight="1">
      <c r="A36" s="196"/>
      <c r="B36" s="262" t="s">
        <v>31</v>
      </c>
      <c r="C36" s="261"/>
      <c r="D36" s="263">
        <f>D18+D33</f>
        <v>5</v>
      </c>
      <c r="E36" s="264">
        <f>E18+E33</f>
        <v>1</v>
      </c>
      <c r="F36" s="264">
        <f>F18+F33</f>
        <v>5</v>
      </c>
      <c r="G36" s="264">
        <f>G18+G33</f>
        <v>1</v>
      </c>
      <c r="H36" s="605">
        <f>H18+H33</f>
        <v>0</v>
      </c>
      <c r="I36" s="563">
        <f>I18+I25+I33</f>
        <v>0</v>
      </c>
      <c r="J36" s="699" t="s">
        <v>137</v>
      </c>
      <c r="K36" s="701">
        <f>IF((K18+K33)&lt;&gt;30,"NU",30)</f>
        <v>30</v>
      </c>
      <c r="L36" s="265">
        <v>2</v>
      </c>
      <c r="M36" s="264">
        <v>12</v>
      </c>
      <c r="N36" s="265">
        <v>0</v>
      </c>
      <c r="O36" s="265">
        <v>0</v>
      </c>
      <c r="P36" s="707">
        <f>P25+P33</f>
        <v>0</v>
      </c>
      <c r="Q36" s="707">
        <f>Q18+Q25+Q33</f>
        <v>0</v>
      </c>
      <c r="R36" s="563" t="s">
        <v>198</v>
      </c>
      <c r="S36" s="701">
        <f>IF((S18+S25+S33)&lt;&gt;30,"NU",30)</f>
        <v>30</v>
      </c>
      <c r="T36" s="91"/>
      <c r="U36" s="91"/>
      <c r="V36" s="91"/>
    </row>
    <row r="37" spans="1:22" ht="12.75" customHeight="1" thickBot="1">
      <c r="A37" s="196"/>
      <c r="B37" s="262"/>
      <c r="C37" s="261"/>
      <c r="D37" s="696">
        <f>SUM(D36:G36)</f>
        <v>12</v>
      </c>
      <c r="E37" s="697"/>
      <c r="F37" s="697"/>
      <c r="G37" s="697"/>
      <c r="H37" s="698"/>
      <c r="I37" s="548"/>
      <c r="J37" s="700"/>
      <c r="K37" s="702"/>
      <c r="L37" s="696">
        <f>SUM(L36:O36)</f>
        <v>14</v>
      </c>
      <c r="M37" s="697"/>
      <c r="N37" s="697"/>
      <c r="O37" s="697"/>
      <c r="P37" s="548"/>
      <c r="Q37" s="548"/>
      <c r="R37" s="548"/>
      <c r="S37" s="702"/>
      <c r="T37" s="91"/>
      <c r="U37" s="91"/>
      <c r="V37" s="91"/>
    </row>
    <row r="38" spans="1:19" ht="12.75">
      <c r="A38" s="204"/>
      <c r="B38" s="204"/>
      <c r="C38" s="204"/>
      <c r="D38" s="266"/>
      <c r="E38" s="266"/>
      <c r="F38" s="266"/>
      <c r="G38" s="266"/>
      <c r="H38" s="266"/>
      <c r="I38" s="266"/>
      <c r="J38" s="266"/>
      <c r="K38" s="266"/>
      <c r="L38" s="266"/>
      <c r="M38" s="266"/>
      <c r="N38" s="266"/>
      <c r="O38" s="266"/>
      <c r="P38" s="266"/>
      <c r="Q38" s="266"/>
      <c r="R38" s="266"/>
      <c r="S38" s="266"/>
    </row>
    <row r="39" spans="1:22" ht="13.5" thickBot="1">
      <c r="A39" s="206"/>
      <c r="B39" s="267"/>
      <c r="C39" s="268"/>
      <c r="D39" s="206"/>
      <c r="E39" s="206"/>
      <c r="F39" s="206"/>
      <c r="G39" s="206"/>
      <c r="H39" s="206"/>
      <c r="I39" s="206"/>
      <c r="J39" s="206"/>
      <c r="K39" s="206"/>
      <c r="L39" s="206"/>
      <c r="M39" s="206"/>
      <c r="N39" s="206"/>
      <c r="O39" s="206"/>
      <c r="P39" s="206"/>
      <c r="Q39" s="206"/>
      <c r="R39" s="206"/>
      <c r="S39" s="206"/>
      <c r="V39" s="104"/>
    </row>
    <row r="40" spans="1:19" ht="12.75" customHeight="1">
      <c r="A40" s="704" t="s">
        <v>11</v>
      </c>
      <c r="B40" s="704" t="s">
        <v>9</v>
      </c>
      <c r="C40" s="618" t="s">
        <v>161</v>
      </c>
      <c r="D40" s="688" t="s">
        <v>34</v>
      </c>
      <c r="E40" s="689"/>
      <c r="F40" s="689"/>
      <c r="G40" s="689"/>
      <c r="H40" s="689"/>
      <c r="I40" s="689"/>
      <c r="J40" s="689"/>
      <c r="K40" s="690"/>
      <c r="L40" s="688" t="s">
        <v>33</v>
      </c>
      <c r="M40" s="689"/>
      <c r="N40" s="689"/>
      <c r="O40" s="689"/>
      <c r="P40" s="689"/>
      <c r="Q40" s="689"/>
      <c r="R40" s="689"/>
      <c r="S40" s="690"/>
    </row>
    <row r="41" spans="1:19" s="89" customFormat="1" ht="11.25">
      <c r="A41" s="705"/>
      <c r="B41" s="705"/>
      <c r="C41" s="619"/>
      <c r="D41" s="691" t="s">
        <v>3</v>
      </c>
      <c r="E41" s="673" t="s">
        <v>4</v>
      </c>
      <c r="F41" s="673" t="s">
        <v>5</v>
      </c>
      <c r="G41" s="673" t="s">
        <v>6</v>
      </c>
      <c r="H41" s="673" t="s">
        <v>103</v>
      </c>
      <c r="I41" s="677" t="s">
        <v>111</v>
      </c>
      <c r="J41" s="673" t="s">
        <v>28</v>
      </c>
      <c r="K41" s="694" t="s">
        <v>29</v>
      </c>
      <c r="L41" s="691" t="s">
        <v>3</v>
      </c>
      <c r="M41" s="673" t="s">
        <v>4</v>
      </c>
      <c r="N41" s="673" t="s">
        <v>5</v>
      </c>
      <c r="O41" s="673" t="s">
        <v>6</v>
      </c>
      <c r="P41" s="673" t="s">
        <v>103</v>
      </c>
      <c r="Q41" s="677" t="s">
        <v>111</v>
      </c>
      <c r="R41" s="673" t="s">
        <v>28</v>
      </c>
      <c r="S41" s="694" t="s">
        <v>29</v>
      </c>
    </row>
    <row r="42" spans="1:19" ht="13.5" thickBot="1">
      <c r="A42" s="705"/>
      <c r="B42" s="706"/>
      <c r="C42" s="620"/>
      <c r="D42" s="692"/>
      <c r="E42" s="693"/>
      <c r="F42" s="674"/>
      <c r="G42" s="674"/>
      <c r="H42" s="674"/>
      <c r="I42" s="585"/>
      <c r="J42" s="674"/>
      <c r="K42" s="695"/>
      <c r="L42" s="692"/>
      <c r="M42" s="674"/>
      <c r="N42" s="693"/>
      <c r="O42" s="674"/>
      <c r="P42" s="674"/>
      <c r="Q42" s="585"/>
      <c r="R42" s="674"/>
      <c r="S42" s="695"/>
    </row>
    <row r="43" spans="1:19" ht="12.75">
      <c r="A43" s="246">
        <v>12</v>
      </c>
      <c r="B43" s="366" t="s">
        <v>144</v>
      </c>
      <c r="C43" s="269" t="s">
        <v>115</v>
      </c>
      <c r="D43" s="270">
        <v>1</v>
      </c>
      <c r="E43" s="66"/>
      <c r="F43" s="66">
        <v>1</v>
      </c>
      <c r="G43" s="66"/>
      <c r="H43" s="66"/>
      <c r="I43" s="66"/>
      <c r="J43" s="66" t="s">
        <v>3</v>
      </c>
      <c r="K43" s="65">
        <v>4</v>
      </c>
      <c r="L43" s="271"/>
      <c r="M43" s="272"/>
      <c r="N43" s="290"/>
      <c r="O43" s="272"/>
      <c r="P43" s="272"/>
      <c r="Q43" s="272"/>
      <c r="R43" s="272"/>
      <c r="S43" s="291"/>
    </row>
    <row r="44" spans="1:19" ht="12.75">
      <c r="A44" s="246">
        <v>13</v>
      </c>
      <c r="B44" s="367" t="s">
        <v>145</v>
      </c>
      <c r="C44" s="269" t="s">
        <v>102</v>
      </c>
      <c r="D44" s="273">
        <v>1</v>
      </c>
      <c r="E44" s="274">
        <v>1</v>
      </c>
      <c r="F44" s="274"/>
      <c r="G44" s="274"/>
      <c r="H44" s="274"/>
      <c r="I44" s="274"/>
      <c r="J44" s="274" t="s">
        <v>3</v>
      </c>
      <c r="K44" s="275">
        <v>4</v>
      </c>
      <c r="L44" s="276"/>
      <c r="M44" s="277"/>
      <c r="N44" s="292"/>
      <c r="O44" s="277"/>
      <c r="P44" s="277"/>
      <c r="Q44" s="277"/>
      <c r="R44" s="277"/>
      <c r="S44" s="293"/>
    </row>
    <row r="45" spans="1:22" s="89" customFormat="1" ht="13.5" thickBot="1">
      <c r="A45" s="67">
        <v>14</v>
      </c>
      <c r="B45" s="368" t="s">
        <v>128</v>
      </c>
      <c r="C45" s="369" t="s">
        <v>116</v>
      </c>
      <c r="D45" s="61">
        <v>1</v>
      </c>
      <c r="E45" s="62"/>
      <c r="F45" s="62">
        <v>1</v>
      </c>
      <c r="G45" s="62"/>
      <c r="H45" s="62"/>
      <c r="I45" s="62"/>
      <c r="J45" s="62" t="s">
        <v>3</v>
      </c>
      <c r="K45" s="370">
        <v>4</v>
      </c>
      <c r="L45" s="371"/>
      <c r="M45" s="372"/>
      <c r="N45" s="373"/>
      <c r="O45" s="372"/>
      <c r="P45" s="372"/>
      <c r="Q45" s="372"/>
      <c r="R45" s="372"/>
      <c r="S45" s="374"/>
      <c r="T45" s="101"/>
      <c r="U45" s="101"/>
      <c r="V45" s="95"/>
    </row>
    <row r="46" spans="1:22" s="89" customFormat="1" ht="13.5" thickBot="1">
      <c r="A46" s="680" t="s">
        <v>199</v>
      </c>
      <c r="B46" s="681"/>
      <c r="C46" s="681"/>
      <c r="D46" s="681"/>
      <c r="E46" s="681"/>
      <c r="F46" s="681"/>
      <c r="G46" s="681"/>
      <c r="H46" s="681"/>
      <c r="I46" s="681"/>
      <c r="J46" s="681"/>
      <c r="K46" s="681"/>
      <c r="L46" s="681"/>
      <c r="M46" s="681"/>
      <c r="N46" s="681"/>
      <c r="O46" s="681"/>
      <c r="P46" s="681"/>
      <c r="Q46" s="681"/>
      <c r="R46" s="681"/>
      <c r="S46" s="682"/>
      <c r="T46" s="101"/>
      <c r="U46" s="101"/>
      <c r="V46" s="95"/>
    </row>
    <row r="47" spans="1:22" s="89" customFormat="1" ht="33.75" customHeight="1">
      <c r="A47" s="383"/>
      <c r="B47" s="383"/>
      <c r="C47" s="390" t="s">
        <v>200</v>
      </c>
      <c r="D47" s="254"/>
      <c r="E47" s="333"/>
      <c r="F47" s="333"/>
      <c r="G47" s="333"/>
      <c r="H47" s="375"/>
      <c r="I47" s="375"/>
      <c r="J47" s="375"/>
      <c r="K47" s="395"/>
      <c r="L47" s="382"/>
      <c r="M47" s="375"/>
      <c r="N47" s="375"/>
      <c r="O47" s="375"/>
      <c r="P47" s="375"/>
      <c r="Q47" s="375"/>
      <c r="R47" s="375"/>
      <c r="S47" s="395"/>
      <c r="T47" s="101"/>
      <c r="U47" s="101"/>
      <c r="V47" s="95"/>
    </row>
    <row r="48" spans="1:22" ht="22.5">
      <c r="A48" s="330">
        <v>15</v>
      </c>
      <c r="B48" s="386" t="s">
        <v>109</v>
      </c>
      <c r="C48" s="331" t="s">
        <v>63</v>
      </c>
      <c r="D48" s="389"/>
      <c r="E48" s="328"/>
      <c r="F48" s="328"/>
      <c r="G48" s="328">
        <v>3</v>
      </c>
      <c r="H48" s="328"/>
      <c r="I48" s="328"/>
      <c r="J48" s="328" t="s">
        <v>3</v>
      </c>
      <c r="K48" s="396">
        <v>5</v>
      </c>
      <c r="L48" s="392"/>
      <c r="M48" s="376"/>
      <c r="N48" s="376"/>
      <c r="O48" s="376"/>
      <c r="P48" s="376"/>
      <c r="Q48" s="376"/>
      <c r="R48" s="376"/>
      <c r="S48" s="377"/>
      <c r="T48" s="105"/>
      <c r="U48" s="105"/>
      <c r="V48" s="105"/>
    </row>
    <row r="49" spans="1:22" ht="12.75">
      <c r="A49" s="384">
        <v>16</v>
      </c>
      <c r="B49" s="387" t="s">
        <v>201</v>
      </c>
      <c r="C49" s="391" t="s">
        <v>202</v>
      </c>
      <c r="D49" s="683">
        <v>1</v>
      </c>
      <c r="E49" s="686">
        <v>2</v>
      </c>
      <c r="F49" s="380"/>
      <c r="G49" s="380"/>
      <c r="H49" s="380"/>
      <c r="I49" s="380"/>
      <c r="J49" s="686" t="s">
        <v>7</v>
      </c>
      <c r="K49" s="752">
        <v>5</v>
      </c>
      <c r="L49" s="393"/>
      <c r="M49" s="381"/>
      <c r="N49" s="381"/>
      <c r="O49" s="381"/>
      <c r="P49" s="381"/>
      <c r="Q49" s="381"/>
      <c r="R49" s="381"/>
      <c r="S49" s="397"/>
      <c r="T49" s="105"/>
      <c r="U49" s="105"/>
      <c r="V49" s="105"/>
    </row>
    <row r="50" spans="1:22" ht="12.75">
      <c r="A50" s="384">
        <v>17</v>
      </c>
      <c r="B50" s="387" t="s">
        <v>203</v>
      </c>
      <c r="C50" s="391" t="s">
        <v>117</v>
      </c>
      <c r="D50" s="684"/>
      <c r="E50" s="687"/>
      <c r="F50" s="380"/>
      <c r="G50" s="380"/>
      <c r="H50" s="380"/>
      <c r="I50" s="380"/>
      <c r="J50" s="687"/>
      <c r="K50" s="753"/>
      <c r="L50" s="393"/>
      <c r="M50" s="381"/>
      <c r="N50" s="381"/>
      <c r="O50" s="381"/>
      <c r="P50" s="381"/>
      <c r="Q50" s="381"/>
      <c r="R50" s="381"/>
      <c r="S50" s="397"/>
      <c r="T50" s="105"/>
      <c r="U50" s="105"/>
      <c r="V50" s="105"/>
    </row>
    <row r="51" spans="1:22" ht="12.75">
      <c r="A51" s="384">
        <v>18</v>
      </c>
      <c r="B51" s="387" t="s">
        <v>204</v>
      </c>
      <c r="C51" s="391" t="s">
        <v>205</v>
      </c>
      <c r="D51" s="684"/>
      <c r="E51" s="687"/>
      <c r="F51" s="380"/>
      <c r="G51" s="380"/>
      <c r="H51" s="380"/>
      <c r="I51" s="380"/>
      <c r="J51" s="687"/>
      <c r="K51" s="753"/>
      <c r="L51" s="393"/>
      <c r="M51" s="381"/>
      <c r="N51" s="381"/>
      <c r="O51" s="381"/>
      <c r="P51" s="381"/>
      <c r="Q51" s="381"/>
      <c r="R51" s="381"/>
      <c r="S51" s="397"/>
      <c r="T51" s="105"/>
      <c r="U51" s="105"/>
      <c r="V51" s="105"/>
    </row>
    <row r="52" spans="1:22" ht="12.75">
      <c r="A52" s="384">
        <v>19</v>
      </c>
      <c r="B52" s="387" t="s">
        <v>206</v>
      </c>
      <c r="C52" s="391" t="s">
        <v>207</v>
      </c>
      <c r="D52" s="684"/>
      <c r="E52" s="687"/>
      <c r="F52" s="380"/>
      <c r="G52" s="380"/>
      <c r="H52" s="380"/>
      <c r="I52" s="380"/>
      <c r="J52" s="687"/>
      <c r="K52" s="753"/>
      <c r="L52" s="393"/>
      <c r="M52" s="381"/>
      <c r="N52" s="381"/>
      <c r="O52" s="381"/>
      <c r="P52" s="381"/>
      <c r="Q52" s="381"/>
      <c r="R52" s="381"/>
      <c r="S52" s="397"/>
      <c r="T52" s="105"/>
      <c r="U52" s="105"/>
      <c r="V52" s="105"/>
    </row>
    <row r="53" spans="1:22" ht="12.75" customHeight="1" thickBot="1">
      <c r="A53" s="317">
        <v>20</v>
      </c>
      <c r="B53" s="388" t="s">
        <v>106</v>
      </c>
      <c r="C53" s="385" t="s">
        <v>208</v>
      </c>
      <c r="D53" s="685"/>
      <c r="E53" s="657"/>
      <c r="F53" s="329"/>
      <c r="G53" s="329"/>
      <c r="H53" s="329"/>
      <c r="I53" s="329"/>
      <c r="J53" s="657"/>
      <c r="K53" s="754"/>
      <c r="L53" s="394"/>
      <c r="M53" s="378"/>
      <c r="N53" s="378"/>
      <c r="O53" s="378"/>
      <c r="P53" s="378"/>
      <c r="Q53" s="329"/>
      <c r="R53" s="378"/>
      <c r="S53" s="379"/>
      <c r="T53" s="105"/>
      <c r="U53" s="105"/>
      <c r="V53" s="105"/>
    </row>
    <row r="54" spans="1:19" ht="12.75">
      <c r="A54" s="661" t="s">
        <v>32</v>
      </c>
      <c r="B54" s="662"/>
      <c r="C54" s="663"/>
      <c r="D54" s="279">
        <f>SUM(D48:D53)+SUM(D43:D45)</f>
        <v>4</v>
      </c>
      <c r="E54" s="279">
        <v>3</v>
      </c>
      <c r="F54" s="279">
        <v>2</v>
      </c>
      <c r="G54" s="279">
        <f>SUM(G48:G53)+SUM(G43:G45)</f>
        <v>3</v>
      </c>
      <c r="H54" s="762">
        <f>SUM(H48:H53)+SUM(H43:H45)</f>
        <v>0</v>
      </c>
      <c r="I54" s="721">
        <f>SUM(I48:I53)+SUM(I43:I45)</f>
        <v>0</v>
      </c>
      <c r="J54" s="762" t="s">
        <v>120</v>
      </c>
      <c r="K54" s="671">
        <v>22</v>
      </c>
      <c r="L54" s="280"/>
      <c r="M54" s="281"/>
      <c r="N54" s="281"/>
      <c r="O54" s="281"/>
      <c r="P54" s="678"/>
      <c r="Q54" s="678"/>
      <c r="R54" s="678"/>
      <c r="S54" s="675"/>
    </row>
    <row r="55" spans="1:19" ht="13.5" thickBot="1">
      <c r="A55" s="664"/>
      <c r="B55" s="665"/>
      <c r="C55" s="666"/>
      <c r="D55" s="667">
        <f>SUM(D54:G54)</f>
        <v>12</v>
      </c>
      <c r="E55" s="668"/>
      <c r="F55" s="668"/>
      <c r="G55" s="668"/>
      <c r="H55" s="763"/>
      <c r="I55" s="652"/>
      <c r="J55" s="763"/>
      <c r="K55" s="672"/>
      <c r="L55" s="669"/>
      <c r="M55" s="669"/>
      <c r="N55" s="669"/>
      <c r="O55" s="670"/>
      <c r="P55" s="679"/>
      <c r="Q55" s="679"/>
      <c r="R55" s="679"/>
      <c r="S55" s="676"/>
    </row>
    <row r="56" spans="1:19" ht="12.75">
      <c r="A56" s="204"/>
      <c r="B56" s="204"/>
      <c r="C56" s="204"/>
      <c r="D56" s="204"/>
      <c r="E56" s="204"/>
      <c r="F56" s="204"/>
      <c r="G56" s="204"/>
      <c r="H56" s="204"/>
      <c r="I56" s="204"/>
      <c r="J56" s="204"/>
      <c r="K56" s="255"/>
      <c r="L56" s="204"/>
      <c r="M56" s="204"/>
      <c r="N56" s="204"/>
      <c r="O56" s="204"/>
      <c r="P56" s="204"/>
      <c r="Q56" s="204"/>
      <c r="R56" s="204"/>
      <c r="S56" s="255"/>
    </row>
    <row r="57" spans="1:20" ht="12.75" hidden="1">
      <c r="A57" s="196"/>
      <c r="B57" s="262" t="s">
        <v>31</v>
      </c>
      <c r="C57" s="261"/>
      <c r="D57" s="282">
        <f>D54</f>
        <v>4</v>
      </c>
      <c r="E57" s="282" t="e">
        <f>#REF!+E54</f>
        <v>#REF!</v>
      </c>
      <c r="F57" s="282" t="e">
        <f>#REF!+F54</f>
        <v>#REF!</v>
      </c>
      <c r="G57" s="282" t="e">
        <f>#REF!+G54</f>
        <v>#REF!</v>
      </c>
      <c r="H57" s="756" t="e">
        <f>#REF!+H54</f>
        <v>#REF!</v>
      </c>
      <c r="I57" s="733" t="e">
        <f>#REF!+I54</f>
        <v>#REF!</v>
      </c>
      <c r="J57" s="758" t="s">
        <v>101</v>
      </c>
      <c r="K57" s="760"/>
      <c r="L57" s="283">
        <f>M43+M54</f>
        <v>0</v>
      </c>
      <c r="M57" s="283">
        <f>N43+N54</f>
        <v>0</v>
      </c>
      <c r="N57" s="283">
        <f>O43+O54</f>
        <v>0</v>
      </c>
      <c r="O57" s="283">
        <f>P43+P54</f>
        <v>0</v>
      </c>
      <c r="P57" s="751"/>
      <c r="Q57" s="751"/>
      <c r="R57" s="733"/>
      <c r="S57" s="745"/>
      <c r="T57" s="97"/>
    </row>
    <row r="58" spans="1:20" ht="13.5" hidden="1" thickBot="1">
      <c r="A58" s="755" t="s">
        <v>112</v>
      </c>
      <c r="B58" s="755"/>
      <c r="C58" s="261"/>
      <c r="D58" s="746" t="e">
        <f>SUM(D57:G57)</f>
        <v>#REF!</v>
      </c>
      <c r="E58" s="747"/>
      <c r="F58" s="747"/>
      <c r="G58" s="747"/>
      <c r="H58" s="757"/>
      <c r="I58" s="734"/>
      <c r="J58" s="759"/>
      <c r="K58" s="761"/>
      <c r="L58" s="748">
        <f>SUM(L57:O57)</f>
        <v>0</v>
      </c>
      <c r="M58" s="749"/>
      <c r="N58" s="749"/>
      <c r="O58" s="750"/>
      <c r="P58" s="734"/>
      <c r="Q58" s="734"/>
      <c r="R58" s="734"/>
      <c r="S58" s="745"/>
      <c r="T58" s="97"/>
    </row>
    <row r="59" spans="1:20" ht="12.75">
      <c r="A59" s="267" t="s">
        <v>121</v>
      </c>
      <c r="B59" s="284"/>
      <c r="C59" s="284"/>
      <c r="D59" s="261"/>
      <c r="E59" s="285"/>
      <c r="F59" s="285"/>
      <c r="G59" s="285"/>
      <c r="H59" s="285"/>
      <c r="I59" s="196"/>
      <c r="J59" s="196"/>
      <c r="K59" s="286"/>
      <c r="L59" s="196"/>
      <c r="M59" s="285"/>
      <c r="N59" s="285"/>
      <c r="O59" s="285"/>
      <c r="P59" s="285"/>
      <c r="Q59" s="196"/>
      <c r="R59" s="196"/>
      <c r="S59" s="196"/>
      <c r="T59" s="97"/>
    </row>
    <row r="60" spans="1:19" ht="12.75">
      <c r="A60" s="204"/>
      <c r="B60" s="583" t="s">
        <v>211</v>
      </c>
      <c r="C60" s="583"/>
      <c r="D60" s="583"/>
      <c r="E60" s="583"/>
      <c r="F60" s="583"/>
      <c r="G60" s="583"/>
      <c r="H60" s="583"/>
      <c r="I60" s="583"/>
      <c r="J60" s="583"/>
      <c r="K60" s="583"/>
      <c r="L60" s="583"/>
      <c r="M60" s="583"/>
      <c r="N60" s="583"/>
      <c r="O60" s="583"/>
      <c r="P60" s="583"/>
      <c r="Q60" s="583"/>
      <c r="R60" s="583"/>
      <c r="S60" s="583"/>
    </row>
    <row r="61" spans="1:19" ht="12.75">
      <c r="A61" s="204"/>
      <c r="B61" s="287"/>
      <c r="C61" s="287"/>
      <c r="D61" s="287"/>
      <c r="E61" s="287"/>
      <c r="F61" s="287"/>
      <c r="G61" s="287"/>
      <c r="H61" s="287"/>
      <c r="I61" s="287"/>
      <c r="J61" s="287"/>
      <c r="K61" s="287"/>
      <c r="L61" s="287"/>
      <c r="M61" s="287"/>
      <c r="N61" s="287"/>
      <c r="O61" s="287"/>
      <c r="P61" s="287"/>
      <c r="Q61" s="287"/>
      <c r="R61" s="287"/>
      <c r="S61" s="287"/>
    </row>
    <row r="62" spans="1:26" ht="12.75">
      <c r="A62" s="12" t="s">
        <v>209</v>
      </c>
      <c r="B62" s="55"/>
      <c r="C62" s="55"/>
      <c r="D62" s="55"/>
      <c r="E62" s="55"/>
      <c r="F62" s="55"/>
      <c r="G62" s="55"/>
      <c r="H62" s="55"/>
      <c r="I62" s="55"/>
      <c r="J62" s="55"/>
      <c r="K62" s="55"/>
      <c r="L62" s="55"/>
      <c r="M62" s="55"/>
      <c r="N62" s="55"/>
      <c r="O62" s="55"/>
      <c r="P62" s="55"/>
      <c r="Q62" s="55"/>
      <c r="R62" s="23"/>
      <c r="S62" s="23"/>
      <c r="T62" s="24"/>
      <c r="U62" s="24"/>
      <c r="V62" s="24"/>
      <c r="Z62" s="18"/>
    </row>
    <row r="63" spans="1:19" ht="12.75">
      <c r="A63" s="12" t="s">
        <v>172</v>
      </c>
      <c r="B63" s="12"/>
      <c r="C63" s="12"/>
      <c r="D63" s="12"/>
      <c r="E63" s="12"/>
      <c r="F63" s="12"/>
      <c r="G63" s="12"/>
      <c r="H63" s="12"/>
      <c r="I63" s="12"/>
      <c r="J63" s="12"/>
      <c r="K63" s="12"/>
      <c r="L63" s="12"/>
      <c r="M63" s="12"/>
      <c r="N63" s="12"/>
      <c r="O63" s="12"/>
      <c r="P63" s="12"/>
      <c r="Q63" s="12"/>
      <c r="R63" s="23"/>
      <c r="S63" s="23"/>
    </row>
    <row r="64" spans="1:19" ht="6.75" customHeight="1">
      <c r="A64" s="55"/>
      <c r="B64" s="55"/>
      <c r="C64" s="55"/>
      <c r="D64" s="55"/>
      <c r="E64" s="55"/>
      <c r="F64" s="55"/>
      <c r="G64" s="55"/>
      <c r="H64" s="55"/>
      <c r="I64" s="55"/>
      <c r="J64" s="55"/>
      <c r="K64" s="55"/>
      <c r="L64" s="55"/>
      <c r="M64" s="55"/>
      <c r="N64" s="55"/>
      <c r="O64" s="55"/>
      <c r="P64" s="55"/>
      <c r="Q64" s="55"/>
      <c r="R64" s="23"/>
      <c r="S64" s="23"/>
    </row>
    <row r="65" spans="1:19" ht="9" customHeight="1">
      <c r="A65" s="23"/>
      <c r="B65" s="23"/>
      <c r="C65" s="22"/>
      <c r="D65" s="23"/>
      <c r="E65" s="23"/>
      <c r="F65" s="23"/>
      <c r="G65" s="23"/>
      <c r="H65" s="23"/>
      <c r="I65" s="23"/>
      <c r="J65" s="23"/>
      <c r="K65" s="23"/>
      <c r="L65" s="23"/>
      <c r="M65" s="23"/>
      <c r="N65" s="23"/>
      <c r="O65" s="23"/>
      <c r="P65" s="23"/>
      <c r="Q65" s="23"/>
      <c r="R65" s="23"/>
      <c r="S65" s="23"/>
    </row>
    <row r="66" spans="1:19" ht="14.25" customHeight="1">
      <c r="A66" s="23"/>
      <c r="B66" s="46"/>
      <c r="C66" s="225"/>
      <c r="D66" s="46"/>
      <c r="E66" s="46"/>
      <c r="F66" s="226" t="s">
        <v>66</v>
      </c>
      <c r="G66" s="225"/>
      <c r="H66" s="46"/>
      <c r="I66" s="46"/>
      <c r="J66" s="23"/>
      <c r="K66" s="46"/>
      <c r="L66" s="46"/>
      <c r="M66" s="46"/>
      <c r="N66" s="46"/>
      <c r="O66" s="46"/>
      <c r="P66" s="46"/>
      <c r="Q66" s="46"/>
      <c r="R66" s="23"/>
      <c r="S66" s="23"/>
    </row>
    <row r="67" spans="1:19" ht="12.75">
      <c r="A67" s="23"/>
      <c r="B67" s="46"/>
      <c r="C67" s="225"/>
      <c r="D67" s="46"/>
      <c r="E67" s="46"/>
      <c r="F67" s="226" t="s">
        <v>210</v>
      </c>
      <c r="G67" s="225"/>
      <c r="H67" s="46"/>
      <c r="I67" s="46"/>
      <c r="J67" s="23"/>
      <c r="K67" s="46"/>
      <c r="L67" s="46"/>
      <c r="M67" s="46"/>
      <c r="N67" s="46"/>
      <c r="O67" s="46"/>
      <c r="P67" s="46"/>
      <c r="Q67" s="46"/>
      <c r="R67" s="23"/>
      <c r="S67" s="23"/>
    </row>
    <row r="68" ht="12.75">
      <c r="C68" s="92"/>
    </row>
  </sheetData>
  <sheetProtection/>
  <mergeCells count="152">
    <mergeCell ref="E49:E53"/>
    <mergeCell ref="A58:B58"/>
    <mergeCell ref="H57:H58"/>
    <mergeCell ref="I57:I58"/>
    <mergeCell ref="J57:J58"/>
    <mergeCell ref="K57:K58"/>
    <mergeCell ref="I54:I55"/>
    <mergeCell ref="H54:H55"/>
    <mergeCell ref="J54:J55"/>
    <mergeCell ref="S57:S58"/>
    <mergeCell ref="R57:R58"/>
    <mergeCell ref="D58:G58"/>
    <mergeCell ref="L58:O58"/>
    <mergeCell ref="L28:S28"/>
    <mergeCell ref="P57:P58"/>
    <mergeCell ref="Q57:Q58"/>
    <mergeCell ref="R54:R55"/>
    <mergeCell ref="I33:I34"/>
    <mergeCell ref="L29:L30"/>
    <mergeCell ref="S12:S13"/>
    <mergeCell ref="R12:R13"/>
    <mergeCell ref="S29:S30"/>
    <mergeCell ref="S31:S32"/>
    <mergeCell ref="S18:S19"/>
    <mergeCell ref="P33:P34"/>
    <mergeCell ref="Q33:Q34"/>
    <mergeCell ref="Q29:Q30"/>
    <mergeCell ref="R33:R34"/>
    <mergeCell ref="Q31:Q32"/>
    <mergeCell ref="L26:O26"/>
    <mergeCell ref="P25:P26"/>
    <mergeCell ref="E12:E13"/>
    <mergeCell ref="I18:I19"/>
    <mergeCell ref="Q18:Q19"/>
    <mergeCell ref="I31:I32"/>
    <mergeCell ref="I29:I30"/>
    <mergeCell ref="P12:P13"/>
    <mergeCell ref="L12:L13"/>
    <mergeCell ref="M12:M13"/>
    <mergeCell ref="N12:N13"/>
    <mergeCell ref="O12:O13"/>
    <mergeCell ref="I12:I13"/>
    <mergeCell ref="A3:R3"/>
    <mergeCell ref="A10:S10"/>
    <mergeCell ref="A11:A13"/>
    <mergeCell ref="B11:B13"/>
    <mergeCell ref="C11:C13"/>
    <mergeCell ref="D11:K11"/>
    <mergeCell ref="L11:S11"/>
    <mergeCell ref="D12:D13"/>
    <mergeCell ref="Q12:Q13"/>
    <mergeCell ref="A18:C19"/>
    <mergeCell ref="H18:H19"/>
    <mergeCell ref="J18:J19"/>
    <mergeCell ref="K18:K19"/>
    <mergeCell ref="P18:P19"/>
    <mergeCell ref="H12:H13"/>
    <mergeCell ref="J12:J13"/>
    <mergeCell ref="K12:K13"/>
    <mergeCell ref="R18:R19"/>
    <mergeCell ref="D19:G19"/>
    <mergeCell ref="L19:O19"/>
    <mergeCell ref="F12:F13"/>
    <mergeCell ref="P29:P30"/>
    <mergeCell ref="F29:F30"/>
    <mergeCell ref="G29:G30"/>
    <mergeCell ref="H29:H30"/>
    <mergeCell ref="K29:K30"/>
    <mergeCell ref="G12:G13"/>
    <mergeCell ref="A28:A30"/>
    <mergeCell ref="B28:B30"/>
    <mergeCell ref="C28:C30"/>
    <mergeCell ref="D28:K28"/>
    <mergeCell ref="A25:C26"/>
    <mergeCell ref="H25:H26"/>
    <mergeCell ref="J25:J26"/>
    <mergeCell ref="K25:K26"/>
    <mergeCell ref="D26:G26"/>
    <mergeCell ref="I25:I26"/>
    <mergeCell ref="R29:R30"/>
    <mergeCell ref="D29:D30"/>
    <mergeCell ref="E29:E30"/>
    <mergeCell ref="N29:N30"/>
    <mergeCell ref="O29:O30"/>
    <mergeCell ref="M29:M30"/>
    <mergeCell ref="J29:J30"/>
    <mergeCell ref="D34:G34"/>
    <mergeCell ref="L34:O34"/>
    <mergeCell ref="L31:L32"/>
    <mergeCell ref="M31:M32"/>
    <mergeCell ref="N31:N32"/>
    <mergeCell ref="O31:O32"/>
    <mergeCell ref="D31:D32"/>
    <mergeCell ref="E31:E32"/>
    <mergeCell ref="F31:F32"/>
    <mergeCell ref="G31:G32"/>
    <mergeCell ref="H33:H34"/>
    <mergeCell ref="J33:J34"/>
    <mergeCell ref="K33:K34"/>
    <mergeCell ref="K31:K32"/>
    <mergeCell ref="H31:H32"/>
    <mergeCell ref="J31:J32"/>
    <mergeCell ref="S33:S34"/>
    <mergeCell ref="P31:P32"/>
    <mergeCell ref="R31:R32"/>
    <mergeCell ref="A40:A42"/>
    <mergeCell ref="B40:B42"/>
    <mergeCell ref="C40:C42"/>
    <mergeCell ref="P36:P37"/>
    <mergeCell ref="R36:R37"/>
    <mergeCell ref="S36:S37"/>
    <mergeCell ref="Q36:Q37"/>
    <mergeCell ref="I36:I37"/>
    <mergeCell ref="K41:K42"/>
    <mergeCell ref="L41:L42"/>
    <mergeCell ref="D37:G37"/>
    <mergeCell ref="L37:O37"/>
    <mergeCell ref="H36:H37"/>
    <mergeCell ref="J36:J37"/>
    <mergeCell ref="K36:K37"/>
    <mergeCell ref="N41:N42"/>
    <mergeCell ref="M41:M42"/>
    <mergeCell ref="D40:K40"/>
    <mergeCell ref="L40:S40"/>
    <mergeCell ref="D41:D42"/>
    <mergeCell ref="E41:E42"/>
    <mergeCell ref="F41:F42"/>
    <mergeCell ref="H41:H42"/>
    <mergeCell ref="J41:J42"/>
    <mergeCell ref="G41:G42"/>
    <mergeCell ref="S41:S42"/>
    <mergeCell ref="P41:P42"/>
    <mergeCell ref="S54:S55"/>
    <mergeCell ref="Q41:Q42"/>
    <mergeCell ref="P54:P55"/>
    <mergeCell ref="Q54:Q55"/>
    <mergeCell ref="A46:S46"/>
    <mergeCell ref="D49:D53"/>
    <mergeCell ref="O41:O42"/>
    <mergeCell ref="I41:I42"/>
    <mergeCell ref="J49:J53"/>
    <mergeCell ref="K49:K53"/>
    <mergeCell ref="R25:R26"/>
    <mergeCell ref="S25:S26"/>
    <mergeCell ref="Q25:Q26"/>
    <mergeCell ref="B60:S60"/>
    <mergeCell ref="A54:C55"/>
    <mergeCell ref="A33:C34"/>
    <mergeCell ref="D55:G55"/>
    <mergeCell ref="L55:O55"/>
    <mergeCell ref="K54:K55"/>
    <mergeCell ref="R41:R42"/>
  </mergeCells>
  <printOptions/>
  <pageMargins left="0.4724409448818898" right="0.2362204724409449" top="0.35433070866141736" bottom="0.4724409448818898" header="0.5118110236220472" footer="0.5118110236220472"/>
  <pageSetup fitToHeight="1" fitToWidth="1" horizontalDpi="600" verticalDpi="600" orientation="portrait" paperSize="9" scale="59" r:id="rId1"/>
  <headerFooter alignWithMargins="0">
    <oddFooter>&amp;R3/5</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B49"/>
  <sheetViews>
    <sheetView tabSelected="1" view="pageLayout" zoomScaleNormal="115" workbookViewId="0" topLeftCell="A1">
      <selection activeCell="A1" sqref="A1"/>
    </sheetView>
  </sheetViews>
  <sheetFormatPr defaultColWidth="9.140625" defaultRowHeight="12.75"/>
  <cols>
    <col min="1" max="1" width="2.8515625" style="26" customWidth="1"/>
    <col min="2" max="2" width="5.28125" style="26" customWidth="1"/>
    <col min="3" max="3" width="31.00390625" style="26" customWidth="1"/>
    <col min="4" max="4" width="12.28125" style="26" customWidth="1"/>
    <col min="5" max="5" width="10.7109375" style="26" customWidth="1"/>
    <col min="6" max="6" width="9.28125" style="26" customWidth="1"/>
    <col min="7" max="7" width="9.00390625" style="26" customWidth="1"/>
    <col min="8" max="8" width="11.00390625" style="26" customWidth="1"/>
    <col min="9" max="9" width="5.140625" style="26" customWidth="1"/>
    <col min="10" max="10" width="8.28125" style="26" customWidth="1"/>
    <col min="11" max="11" width="9.140625" style="26" hidden="1" customWidth="1"/>
    <col min="12" max="16384" width="9.140625" style="26" customWidth="1"/>
  </cols>
  <sheetData>
    <row r="1" spans="1:3" ht="12.75">
      <c r="A1" s="6" t="s">
        <v>245</v>
      </c>
      <c r="B1" s="6"/>
      <c r="C1" s="6"/>
    </row>
    <row r="2" spans="1:3" ht="12.75">
      <c r="A2" s="98" t="s">
        <v>212</v>
      </c>
      <c r="B2" s="7"/>
      <c r="C2" s="7"/>
    </row>
    <row r="3" spans="1:19" ht="19.5" customHeight="1">
      <c r="A3" s="777" t="s">
        <v>27</v>
      </c>
      <c r="B3" s="777"/>
      <c r="C3" s="777"/>
      <c r="D3" s="777"/>
      <c r="E3" s="777"/>
      <c r="F3" s="777"/>
      <c r="G3" s="777"/>
      <c r="H3" s="777"/>
      <c r="I3" s="36"/>
      <c r="J3" s="36"/>
      <c r="K3" s="36"/>
      <c r="L3" s="36"/>
      <c r="M3" s="36"/>
      <c r="N3" s="36"/>
      <c r="O3" s="36"/>
      <c r="P3" s="29"/>
      <c r="Q3" s="32"/>
      <c r="R3" s="31"/>
      <c r="S3" s="31"/>
    </row>
    <row r="4" spans="3:16" ht="12.75">
      <c r="C4" s="27"/>
      <c r="D4" s="35"/>
      <c r="E4" s="35"/>
      <c r="F4" s="35"/>
      <c r="G4" s="35"/>
      <c r="H4" s="35"/>
      <c r="I4" s="35"/>
      <c r="J4" s="30"/>
      <c r="K4" s="30"/>
      <c r="L4" s="30"/>
      <c r="M4" s="34"/>
      <c r="N4" s="34"/>
      <c r="O4" s="33"/>
      <c r="P4" s="33"/>
    </row>
    <row r="5" spans="1:5" ht="12.75">
      <c r="A5" s="11" t="s">
        <v>213</v>
      </c>
      <c r="B5" s="85"/>
      <c r="C5" s="85"/>
      <c r="D5" s="3"/>
      <c r="E5" s="3"/>
    </row>
    <row r="6" spans="1:3" ht="12.75">
      <c r="A6" s="11" t="s">
        <v>214</v>
      </c>
      <c r="B6" s="11"/>
      <c r="C6" s="11"/>
    </row>
    <row r="7" spans="1:3" ht="12.75">
      <c r="A7" s="11" t="s">
        <v>19</v>
      </c>
      <c r="B7" s="11"/>
      <c r="C7" s="11"/>
    </row>
    <row r="8" spans="1:3" ht="12.75">
      <c r="A8" s="11" t="s">
        <v>22</v>
      </c>
      <c r="B8" s="11"/>
      <c r="C8" s="11"/>
    </row>
    <row r="9" spans="1:3" ht="12.75">
      <c r="A9" s="12" t="s">
        <v>143</v>
      </c>
      <c r="B9" s="85"/>
      <c r="C9" s="85"/>
    </row>
    <row r="10" ht="15" customHeight="1"/>
    <row r="11" ht="15" customHeight="1" thickBot="1"/>
    <row r="12" spans="2:10" ht="30" customHeight="1">
      <c r="B12" s="225"/>
      <c r="C12" s="408" t="s">
        <v>35</v>
      </c>
      <c r="D12" s="778" t="s">
        <v>36</v>
      </c>
      <c r="E12" s="779"/>
      <c r="F12" s="780" t="s">
        <v>122</v>
      </c>
      <c r="G12" s="781"/>
      <c r="H12" s="409" t="s">
        <v>37</v>
      </c>
      <c r="I12" s="225"/>
      <c r="J12" s="225"/>
    </row>
    <row r="13" spans="2:10" ht="15" customHeight="1" thickBot="1">
      <c r="B13" s="225"/>
      <c r="C13" s="322" t="s">
        <v>38</v>
      </c>
      <c r="D13" s="320" t="s">
        <v>13</v>
      </c>
      <c r="E13" s="410" t="s">
        <v>14</v>
      </c>
      <c r="F13" s="323" t="s">
        <v>13</v>
      </c>
      <c r="G13" s="410" t="s">
        <v>14</v>
      </c>
      <c r="H13" s="323" t="s">
        <v>13</v>
      </c>
      <c r="I13" s="225"/>
      <c r="J13" s="225"/>
    </row>
    <row r="14" spans="2:10" ht="15" customHeight="1">
      <c r="B14" s="225"/>
      <c r="C14" s="411" t="s">
        <v>15</v>
      </c>
      <c r="D14" s="412">
        <v>14</v>
      </c>
      <c r="E14" s="413">
        <v>14</v>
      </c>
      <c r="F14" s="414" t="s">
        <v>224</v>
      </c>
      <c r="G14" s="413" t="s">
        <v>224</v>
      </c>
      <c r="H14" s="414">
        <v>14</v>
      </c>
      <c r="I14" s="225"/>
      <c r="J14" s="225"/>
    </row>
    <row r="15" spans="2:10" ht="15" customHeight="1" thickBot="1">
      <c r="B15" s="225"/>
      <c r="C15" s="322" t="s">
        <v>16</v>
      </c>
      <c r="D15" s="320">
        <v>14</v>
      </c>
      <c r="E15" s="410">
        <v>14</v>
      </c>
      <c r="F15" s="323" t="s">
        <v>224</v>
      </c>
      <c r="G15" s="410">
        <v>192</v>
      </c>
      <c r="H15" s="323">
        <v>14</v>
      </c>
      <c r="I15" s="225"/>
      <c r="J15" s="225"/>
    </row>
    <row r="16" spans="2:10" ht="15" customHeight="1">
      <c r="B16" s="225"/>
      <c r="C16" s="415"/>
      <c r="D16" s="225"/>
      <c r="E16" s="225"/>
      <c r="F16" s="225"/>
      <c r="G16" s="225"/>
      <c r="H16" s="225"/>
      <c r="I16" s="225"/>
      <c r="J16" s="225"/>
    </row>
    <row r="17" spans="2:10" ht="15" customHeight="1">
      <c r="B17" s="225"/>
      <c r="C17" s="415"/>
      <c r="D17" s="225"/>
      <c r="E17" s="225"/>
      <c r="F17" s="225"/>
      <c r="G17" s="225"/>
      <c r="H17" s="225"/>
      <c r="I17" s="225"/>
      <c r="J17" s="225"/>
    </row>
    <row r="18" spans="2:10" ht="15.75" customHeight="1">
      <c r="B18" s="225"/>
      <c r="C18" s="782" t="s">
        <v>39</v>
      </c>
      <c r="D18" s="783"/>
      <c r="E18" s="783"/>
      <c r="F18" s="783"/>
      <c r="G18" s="783"/>
      <c r="H18" s="225"/>
      <c r="I18" s="225"/>
      <c r="J18" s="225"/>
    </row>
    <row r="19" spans="2:10" ht="13.5" thickBot="1">
      <c r="B19" s="225"/>
      <c r="C19" s="225"/>
      <c r="D19" s="225"/>
      <c r="E19" s="225"/>
      <c r="F19" s="225"/>
      <c r="G19" s="225"/>
      <c r="H19" s="225"/>
      <c r="I19" s="225"/>
      <c r="J19" s="225"/>
    </row>
    <row r="20" spans="2:10" ht="14.25" customHeight="1">
      <c r="B20" s="765" t="s">
        <v>11</v>
      </c>
      <c r="C20" s="784" t="s">
        <v>40</v>
      </c>
      <c r="D20" s="786" t="s">
        <v>41</v>
      </c>
      <c r="E20" s="416" t="s">
        <v>42</v>
      </c>
      <c r="F20" s="416" t="s">
        <v>42</v>
      </c>
      <c r="G20" s="417"/>
      <c r="H20" s="225"/>
      <c r="I20" s="225"/>
      <c r="J20" s="225"/>
    </row>
    <row r="21" spans="2:10" ht="13.5" customHeight="1" thickBot="1">
      <c r="B21" s="766"/>
      <c r="C21" s="785"/>
      <c r="D21" s="787"/>
      <c r="E21" s="418" t="s">
        <v>43</v>
      </c>
      <c r="F21" s="418" t="s">
        <v>44</v>
      </c>
      <c r="G21" s="419"/>
      <c r="H21" s="225"/>
      <c r="I21" s="225"/>
      <c r="J21" s="225"/>
    </row>
    <row r="22" spans="2:10" ht="15" customHeight="1">
      <c r="B22" s="420">
        <v>1</v>
      </c>
      <c r="C22" s="421" t="s">
        <v>124</v>
      </c>
      <c r="D22" s="463">
        <f>'an I'!Y11+'an II'!X11</f>
        <v>700</v>
      </c>
      <c r="E22" s="464">
        <f>100*D22/D24</f>
        <v>89.28571428571429</v>
      </c>
      <c r="F22" s="464" t="s">
        <v>224</v>
      </c>
      <c r="G22" s="422"/>
      <c r="H22" s="225"/>
      <c r="I22" s="225"/>
      <c r="J22" s="225"/>
    </row>
    <row r="23" spans="2:10" ht="15" customHeight="1" thickBot="1">
      <c r="B23" s="423">
        <v>2</v>
      </c>
      <c r="C23" s="424" t="s">
        <v>123</v>
      </c>
      <c r="D23" s="465">
        <f>'an I'!Y12+'an II'!X12</f>
        <v>84</v>
      </c>
      <c r="E23" s="466">
        <f>100*D23/D24</f>
        <v>10.714285714285714</v>
      </c>
      <c r="F23" s="466" t="s">
        <v>224</v>
      </c>
      <c r="G23" s="422"/>
      <c r="H23" s="225"/>
      <c r="I23" s="225"/>
      <c r="J23" s="225"/>
    </row>
    <row r="24" spans="2:10" ht="15.75" customHeight="1">
      <c r="B24" s="425"/>
      <c r="C24" s="426" t="s">
        <v>126</v>
      </c>
      <c r="D24" s="467">
        <f>SUM(D22:D23)</f>
        <v>784</v>
      </c>
      <c r="E24" s="468">
        <v>100</v>
      </c>
      <c r="F24" s="468" t="s">
        <v>224</v>
      </c>
      <c r="G24" s="422"/>
      <c r="H24" s="225"/>
      <c r="I24" s="225"/>
      <c r="J24" s="225"/>
    </row>
    <row r="25" spans="2:10" ht="29.25" customHeight="1" thickBot="1">
      <c r="B25" s="427">
        <v>3</v>
      </c>
      <c r="C25" s="428" t="s">
        <v>9</v>
      </c>
      <c r="D25" s="469">
        <f>'an I'!Y16+'an II'!X16</f>
        <v>448</v>
      </c>
      <c r="E25" s="469">
        <f>D25/D26*100</f>
        <v>36.36363636363637</v>
      </c>
      <c r="F25" s="469"/>
      <c r="G25" s="422"/>
      <c r="H25" s="225"/>
      <c r="I25" s="225"/>
      <c r="J25" s="225"/>
    </row>
    <row r="26" spans="2:10" ht="13.5" thickBot="1">
      <c r="B26" s="429"/>
      <c r="C26" s="430" t="s">
        <v>110</v>
      </c>
      <c r="D26" s="431">
        <f>D24+D25</f>
        <v>1232</v>
      </c>
      <c r="E26" s="432">
        <v>100</v>
      </c>
      <c r="F26" s="432" t="s">
        <v>224</v>
      </c>
      <c r="G26" s="422"/>
      <c r="H26" s="225"/>
      <c r="I26" s="225"/>
      <c r="J26" s="225"/>
    </row>
    <row r="27" spans="2:10" ht="15.75" customHeight="1">
      <c r="B27" s="433"/>
      <c r="C27" s="434"/>
      <c r="D27" s="435"/>
      <c r="E27" s="436"/>
      <c r="F27" s="437"/>
      <c r="G27" s="225"/>
      <c r="H27" s="225"/>
      <c r="I27" s="225"/>
      <c r="J27" s="225"/>
    </row>
    <row r="28" spans="2:10" ht="15.75" customHeight="1" thickBot="1">
      <c r="B28" s="438"/>
      <c r="C28" s="439"/>
      <c r="D28" s="422"/>
      <c r="E28" s="440"/>
      <c r="F28" s="40"/>
      <c r="G28" s="225"/>
      <c r="H28" s="225"/>
      <c r="I28" s="225"/>
      <c r="J28" s="225"/>
    </row>
    <row r="29" spans="2:10" ht="13.5" customHeight="1">
      <c r="B29" s="765" t="s">
        <v>11</v>
      </c>
      <c r="C29" s="767" t="s">
        <v>40</v>
      </c>
      <c r="D29" s="769" t="s">
        <v>41</v>
      </c>
      <c r="E29" s="416" t="s">
        <v>42</v>
      </c>
      <c r="F29" s="441" t="s">
        <v>42</v>
      </c>
      <c r="G29" s="773" t="s">
        <v>45</v>
      </c>
      <c r="H29" s="774"/>
      <c r="I29" s="225"/>
      <c r="J29" s="225"/>
    </row>
    <row r="30" spans="2:10" ht="15.75" customHeight="1" thickBot="1">
      <c r="B30" s="766"/>
      <c r="C30" s="768"/>
      <c r="D30" s="770"/>
      <c r="E30" s="418" t="s">
        <v>43</v>
      </c>
      <c r="F30" s="442" t="s">
        <v>44</v>
      </c>
      <c r="G30" s="443" t="s">
        <v>46</v>
      </c>
      <c r="H30" s="443" t="s">
        <v>47</v>
      </c>
      <c r="I30" s="225"/>
      <c r="J30" s="225"/>
    </row>
    <row r="31" spans="2:10" ht="15.75" customHeight="1">
      <c r="B31" s="444">
        <v>1</v>
      </c>
      <c r="C31" s="445" t="s">
        <v>68</v>
      </c>
      <c r="D31" s="470">
        <f>'an I'!Y13+'an II'!X13</f>
        <v>528</v>
      </c>
      <c r="E31" s="471">
        <f>100*D31/D33</f>
        <v>67.34693877551021</v>
      </c>
      <c r="F31" s="472" t="s">
        <v>224</v>
      </c>
      <c r="G31" s="498">
        <f>'an I'!AA13+'an II'!Z13</f>
        <v>140</v>
      </c>
      <c r="H31" s="498">
        <f>'an I'!AB13+'an II'!AA13</f>
        <v>388</v>
      </c>
      <c r="I31" s="225"/>
      <c r="J31" s="225"/>
    </row>
    <row r="32" spans="2:13" ht="15.75" customHeight="1" thickBot="1">
      <c r="B32" s="444">
        <v>2</v>
      </c>
      <c r="C32" s="446" t="s">
        <v>59</v>
      </c>
      <c r="D32" s="473">
        <f>'an I'!Y14+'an II'!X14</f>
        <v>256</v>
      </c>
      <c r="E32" s="474">
        <f>100*D32/D33</f>
        <v>32.6530612244898</v>
      </c>
      <c r="F32" s="475" t="s">
        <v>224</v>
      </c>
      <c r="G32" s="499">
        <f>'an I'!AA14+'an II'!Z14</f>
        <v>108</v>
      </c>
      <c r="H32" s="499">
        <f>'an I'!AB14+'an II'!AA14</f>
        <v>148</v>
      </c>
      <c r="I32" s="225"/>
      <c r="J32" s="225"/>
      <c r="M32" s="94"/>
    </row>
    <row r="33" spans="2:10" s="37" customFormat="1" ht="14.25" customHeight="1" thickBot="1">
      <c r="B33" s="447"/>
      <c r="C33" s="448" t="s">
        <v>219</v>
      </c>
      <c r="D33" s="476">
        <f>SUM(D31:D32)</f>
        <v>784</v>
      </c>
      <c r="E33" s="477">
        <f>SUM(E31:E32)</f>
        <v>100</v>
      </c>
      <c r="F33" s="478"/>
      <c r="G33" s="500">
        <f>SUM(G31:G32)</f>
        <v>248</v>
      </c>
      <c r="H33" s="500">
        <f>SUM(H31:H32)</f>
        <v>536</v>
      </c>
      <c r="I33" s="449"/>
      <c r="J33" s="449"/>
    </row>
    <row r="34" spans="2:10" ht="13.5" customHeight="1" thickBot="1">
      <c r="B34" s="38"/>
      <c r="C34" s="39"/>
      <c r="D34" s="40"/>
      <c r="E34" s="40"/>
      <c r="F34" s="40"/>
      <c r="G34" s="225"/>
      <c r="H34" s="225"/>
      <c r="I34" s="225"/>
      <c r="J34" s="225"/>
    </row>
    <row r="35" spans="2:12" ht="27" customHeight="1" thickBot="1">
      <c r="B35" s="225"/>
      <c r="C35" s="450" t="s">
        <v>250</v>
      </c>
      <c r="D35" s="479">
        <f>H33/G33</f>
        <v>2.161290322580645</v>
      </c>
      <c r="E35" s="225"/>
      <c r="F35" s="225"/>
      <c r="G35" s="225"/>
      <c r="H35" s="225"/>
      <c r="I35" s="225"/>
      <c r="J35" s="225"/>
      <c r="L35" s="93"/>
    </row>
    <row r="36" spans="2:10" ht="13.5" customHeight="1" thickBot="1">
      <c r="B36" s="225"/>
      <c r="C36" s="225"/>
      <c r="D36" s="225"/>
      <c r="E36" s="225"/>
      <c r="F36" s="225"/>
      <c r="G36" s="225"/>
      <c r="H36" s="225"/>
      <c r="I36" s="225"/>
      <c r="J36" s="225"/>
    </row>
    <row r="37" spans="2:10" ht="13.5" customHeight="1" thickBot="1">
      <c r="B37" s="451" t="s">
        <v>48</v>
      </c>
      <c r="C37" s="452" t="s">
        <v>49</v>
      </c>
      <c r="D37" s="771" t="s">
        <v>50</v>
      </c>
      <c r="E37" s="772"/>
      <c r="F37" s="775" t="s">
        <v>51</v>
      </c>
      <c r="G37" s="776"/>
      <c r="H37" s="225"/>
      <c r="I37" s="225"/>
      <c r="J37" s="225"/>
    </row>
    <row r="38" spans="2:10" ht="13.5" customHeight="1" thickBot="1">
      <c r="B38" s="453" t="s">
        <v>52</v>
      </c>
      <c r="C38" s="454" t="s">
        <v>53</v>
      </c>
      <c r="D38" s="320" t="s">
        <v>54</v>
      </c>
      <c r="E38" s="321" t="s">
        <v>55</v>
      </c>
      <c r="F38" s="455" t="s">
        <v>48</v>
      </c>
      <c r="G38" s="456" t="s">
        <v>12</v>
      </c>
      <c r="H38" s="225"/>
      <c r="I38" s="225"/>
      <c r="J38" s="225"/>
    </row>
    <row r="39" spans="2:10" ht="13.5" customHeight="1">
      <c r="B39" s="457">
        <v>1</v>
      </c>
      <c r="C39" s="458" t="s">
        <v>56</v>
      </c>
      <c r="D39" s="412">
        <v>9</v>
      </c>
      <c r="E39" s="480">
        <v>7</v>
      </c>
      <c r="F39" s="481">
        <f>SUM(D39:E39)</f>
        <v>16</v>
      </c>
      <c r="G39" s="482">
        <f>F39/F42*100</f>
        <v>80</v>
      </c>
      <c r="H39" s="225"/>
      <c r="I39" s="225"/>
      <c r="J39" s="225"/>
    </row>
    <row r="40" spans="2:10" ht="13.5" customHeight="1">
      <c r="B40" s="459">
        <v>2</v>
      </c>
      <c r="C40" s="460" t="s">
        <v>57</v>
      </c>
      <c r="D40" s="412">
        <v>1</v>
      </c>
      <c r="E40" s="480">
        <v>3</v>
      </c>
      <c r="F40" s="414">
        <f>SUM(D40:E40)</f>
        <v>4</v>
      </c>
      <c r="G40" s="483">
        <f>F40/F42*100</f>
        <v>20</v>
      </c>
      <c r="H40" s="225"/>
      <c r="I40" s="225"/>
      <c r="J40" s="225"/>
    </row>
    <row r="41" spans="2:10" ht="13.5" customHeight="1" thickBot="1">
      <c r="B41" s="459">
        <v>3</v>
      </c>
      <c r="C41" s="460" t="s">
        <v>58</v>
      </c>
      <c r="D41" s="484"/>
      <c r="E41" s="485"/>
      <c r="F41" s="414">
        <f>SUM(D41:E41)</f>
        <v>0</v>
      </c>
      <c r="G41" s="486"/>
      <c r="H41" s="225"/>
      <c r="I41" s="225"/>
      <c r="J41" s="225"/>
    </row>
    <row r="42" spans="2:10" ht="13.5" customHeight="1" thickBot="1">
      <c r="B42" s="461"/>
      <c r="C42" s="462" t="s">
        <v>17</v>
      </c>
      <c r="D42" s="487">
        <f>SUM(D39:D41)</f>
        <v>10</v>
      </c>
      <c r="E42" s="488">
        <f>SUM(E39:E41)</f>
        <v>10</v>
      </c>
      <c r="F42" s="489">
        <f>SUM(F39:F41)</f>
        <v>20</v>
      </c>
      <c r="G42" s="490">
        <v>100</v>
      </c>
      <c r="H42" s="225"/>
      <c r="I42" s="225"/>
      <c r="J42" s="225"/>
    </row>
    <row r="43" spans="2:8" ht="13.5" customHeight="1">
      <c r="B43" s="38"/>
      <c r="C43" s="39"/>
      <c r="D43" s="40"/>
      <c r="E43" s="40"/>
      <c r="F43" s="40"/>
      <c r="G43" s="84"/>
      <c r="H43" s="84"/>
    </row>
    <row r="44" spans="1:28" ht="12.75">
      <c r="A44" s="403" t="s">
        <v>218</v>
      </c>
      <c r="B44" s="404"/>
      <c r="C44" s="404"/>
      <c r="D44" s="404"/>
      <c r="E44" s="404"/>
      <c r="F44" s="404"/>
      <c r="G44" s="404"/>
      <c r="H44" s="404"/>
      <c r="I44" s="404"/>
      <c r="J44" s="21"/>
      <c r="K44" s="21"/>
      <c r="L44" s="21"/>
      <c r="M44" s="21"/>
      <c r="N44" s="21"/>
      <c r="O44" s="21"/>
      <c r="P44" s="21"/>
      <c r="S44" s="24"/>
      <c r="T44" s="24"/>
      <c r="U44" s="24"/>
      <c r="V44" s="25"/>
      <c r="W44" s="764"/>
      <c r="X44" s="764"/>
      <c r="AB44" s="18"/>
    </row>
    <row r="45" spans="1:16" ht="12.75">
      <c r="A45" s="403" t="s">
        <v>217</v>
      </c>
      <c r="B45" s="403"/>
      <c r="C45" s="403"/>
      <c r="D45" s="403"/>
      <c r="E45" s="403"/>
      <c r="F45" s="403"/>
      <c r="G45" s="403"/>
      <c r="H45" s="403"/>
      <c r="I45" s="403"/>
      <c r="J45" s="44"/>
      <c r="K45" s="44"/>
      <c r="L45" s="44"/>
      <c r="M45" s="44"/>
      <c r="N45" s="44"/>
      <c r="O45" s="44"/>
      <c r="P45" s="44"/>
    </row>
    <row r="46" spans="1:16" ht="6.75" customHeight="1">
      <c r="A46" s="53"/>
      <c r="B46" s="53"/>
      <c r="C46" s="53"/>
      <c r="D46" s="53"/>
      <c r="E46" s="53"/>
      <c r="F46" s="53"/>
      <c r="G46" s="53"/>
      <c r="H46" s="53"/>
      <c r="I46" s="53"/>
      <c r="J46" s="53"/>
      <c r="K46" s="53"/>
      <c r="L46" s="53"/>
      <c r="M46" s="53"/>
      <c r="N46" s="53"/>
      <c r="O46" s="53"/>
      <c r="P46" s="53"/>
    </row>
    <row r="47" spans="1:3" ht="9" customHeight="1">
      <c r="A47" s="3"/>
      <c r="B47" s="3"/>
      <c r="C47" s="22"/>
    </row>
    <row r="48" spans="1:16" ht="14.25" customHeight="1">
      <c r="A48" s="3"/>
      <c r="B48" s="46"/>
      <c r="D48" s="405"/>
      <c r="E48" s="405"/>
      <c r="F48" s="406" t="s">
        <v>66</v>
      </c>
      <c r="G48" s="407"/>
      <c r="H48" s="405"/>
      <c r="J48" s="46"/>
      <c r="K48" s="46"/>
      <c r="L48" s="46"/>
      <c r="M48" s="46"/>
      <c r="N48" s="46"/>
      <c r="O48" s="46"/>
      <c r="P48" s="46"/>
    </row>
    <row r="49" spans="1:16" ht="12.75">
      <c r="A49" s="3"/>
      <c r="B49" s="46"/>
      <c r="D49" s="405"/>
      <c r="E49" s="405"/>
      <c r="F49" s="406" t="s">
        <v>171</v>
      </c>
      <c r="G49" s="407"/>
      <c r="H49" s="405"/>
      <c r="J49" s="46"/>
      <c r="K49" s="46"/>
      <c r="L49" s="46"/>
      <c r="M49" s="46"/>
      <c r="N49" s="46"/>
      <c r="O49" s="46"/>
      <c r="P49" s="46"/>
    </row>
    <row r="52" ht="12.75" customHeight="1"/>
    <row r="58" ht="12" customHeight="1"/>
    <row r="63" ht="12.75" customHeight="1"/>
    <row r="64" ht="13.5" customHeight="1"/>
  </sheetData>
  <sheetProtection/>
  <mergeCells count="14">
    <mergeCell ref="A3:H3"/>
    <mergeCell ref="D12:E12"/>
    <mergeCell ref="F12:G12"/>
    <mergeCell ref="C18:G18"/>
    <mergeCell ref="B20:B21"/>
    <mergeCell ref="C20:C21"/>
    <mergeCell ref="D20:D21"/>
    <mergeCell ref="W44:X44"/>
    <mergeCell ref="B29:B30"/>
    <mergeCell ref="C29:C30"/>
    <mergeCell ref="D29:D30"/>
    <mergeCell ref="D37:E37"/>
    <mergeCell ref="G29:H29"/>
    <mergeCell ref="F37:G37"/>
  </mergeCells>
  <printOptions/>
  <pageMargins left="0.4724409448818898" right="0.2362204724409449" top="0.35433070866141736" bottom="0.4724409448818898" header="0.5118110236220472" footer="0.5118110236220472"/>
  <pageSetup fitToHeight="1" fitToWidth="1" horizontalDpi="600" verticalDpi="600" orientation="portrait" paperSize="9" scale="43" r:id="rId1"/>
  <headerFooter alignWithMargins="0">
    <oddFooter>&amp;R4/5</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C36"/>
  <sheetViews>
    <sheetView zoomScale="115" zoomScaleNormal="115" workbookViewId="0" topLeftCell="A19">
      <selection activeCell="E22" sqref="E22"/>
    </sheetView>
  </sheetViews>
  <sheetFormatPr defaultColWidth="9.140625" defaultRowHeight="12.75"/>
  <cols>
    <col min="1" max="1" width="43.28125" style="26" customWidth="1"/>
    <col min="2" max="2" width="4.57421875" style="26" customWidth="1"/>
    <col min="3" max="3" width="51.7109375" style="26" customWidth="1"/>
    <col min="4" max="16384" width="9.140625" style="26" customWidth="1"/>
  </cols>
  <sheetData>
    <row r="1" spans="1:3" ht="12.75">
      <c r="A1" s="6" t="s">
        <v>234</v>
      </c>
      <c r="B1" s="6"/>
      <c r="C1" s="6"/>
    </row>
    <row r="2" spans="1:3" ht="12.75">
      <c r="A2" s="98" t="s">
        <v>212</v>
      </c>
      <c r="B2" s="6"/>
      <c r="C2" s="6"/>
    </row>
    <row r="3" spans="1:20" ht="18.75" customHeight="1">
      <c r="A3" s="777" t="s">
        <v>27</v>
      </c>
      <c r="B3" s="777"/>
      <c r="C3" s="777"/>
      <c r="D3" s="36"/>
      <c r="E3" s="36"/>
      <c r="F3" s="36"/>
      <c r="G3" s="36"/>
      <c r="H3" s="36"/>
      <c r="I3" s="36"/>
      <c r="J3" s="36"/>
      <c r="K3" s="36"/>
      <c r="L3" s="36"/>
      <c r="M3" s="36"/>
      <c r="N3" s="36"/>
      <c r="O3" s="36"/>
      <c r="P3" s="36"/>
      <c r="Q3" s="41"/>
      <c r="R3" s="31"/>
      <c r="S3" s="31"/>
      <c r="T3" s="31"/>
    </row>
    <row r="4" spans="1:20" ht="12.75" customHeight="1">
      <c r="A4" s="84"/>
      <c r="B4" s="84"/>
      <c r="C4" s="27"/>
      <c r="D4" s="41"/>
      <c r="E4" s="41"/>
      <c r="F4" s="41"/>
      <c r="G4" s="41"/>
      <c r="H4" s="41"/>
      <c r="I4" s="41"/>
      <c r="J4" s="41"/>
      <c r="K4" s="41"/>
      <c r="L4" s="41"/>
      <c r="M4" s="41"/>
      <c r="N4" s="41"/>
      <c r="O4" s="41"/>
      <c r="P4" s="41"/>
      <c r="R4" s="32"/>
      <c r="S4" s="31"/>
      <c r="T4" s="31"/>
    </row>
    <row r="5" spans="1:3" ht="12.75">
      <c r="A5" s="313" t="s">
        <v>220</v>
      </c>
      <c r="B5" s="85"/>
      <c r="C5" s="85"/>
    </row>
    <row r="6" spans="1:3" ht="12.75">
      <c r="A6" s="11" t="s">
        <v>141</v>
      </c>
      <c r="B6" s="11"/>
      <c r="C6" s="11"/>
    </row>
    <row r="7" spans="1:3" ht="12.75">
      <c r="A7" s="11" t="s">
        <v>19</v>
      </c>
      <c r="B7" s="11"/>
      <c r="C7" s="11"/>
    </row>
    <row r="8" spans="1:3" ht="12.75">
      <c r="A8" s="11" t="s">
        <v>22</v>
      </c>
      <c r="B8" s="11"/>
      <c r="C8" s="11"/>
    </row>
    <row r="9" spans="1:3" ht="12.75">
      <c r="A9" s="12" t="s">
        <v>223</v>
      </c>
      <c r="B9" s="85"/>
      <c r="C9" s="85"/>
    </row>
    <row r="10" spans="1:20" ht="12.75">
      <c r="A10" s="30"/>
      <c r="B10" s="30"/>
      <c r="C10" s="30"/>
      <c r="D10" s="30"/>
      <c r="E10" s="30"/>
      <c r="F10" s="30"/>
      <c r="G10" s="30"/>
      <c r="H10" s="30"/>
      <c r="I10" s="30"/>
      <c r="J10" s="30"/>
      <c r="K10" s="30"/>
      <c r="L10" s="30"/>
      <c r="M10" s="30"/>
      <c r="N10" s="30"/>
      <c r="O10" s="30"/>
      <c r="P10" s="30"/>
      <c r="Q10" s="30"/>
      <c r="R10" s="30"/>
      <c r="S10" s="30"/>
      <c r="T10" s="30"/>
    </row>
    <row r="11" spans="1:20" ht="12.75">
      <c r="A11" s="30"/>
      <c r="B11" s="30"/>
      <c r="C11" s="30"/>
      <c r="D11" s="30"/>
      <c r="E11" s="30"/>
      <c r="F11" s="30"/>
      <c r="G11" s="30"/>
      <c r="H11" s="30"/>
      <c r="I11" s="30"/>
      <c r="J11" s="30"/>
      <c r="K11" s="30"/>
      <c r="L11" s="30"/>
      <c r="M11" s="30"/>
      <c r="N11" s="30"/>
      <c r="O11" s="30"/>
      <c r="P11" s="30"/>
      <c r="Q11" s="30"/>
      <c r="R11" s="30"/>
      <c r="S11" s="30"/>
      <c r="T11" s="30"/>
    </row>
    <row r="12" spans="1:20" ht="15.75">
      <c r="A12" s="47" t="s">
        <v>67</v>
      </c>
      <c r="B12" s="11"/>
      <c r="C12" s="11"/>
      <c r="D12" s="11"/>
      <c r="E12" s="11"/>
      <c r="F12" s="11"/>
      <c r="G12" s="11"/>
      <c r="H12" s="11"/>
      <c r="I12" s="11"/>
      <c r="J12" s="11"/>
      <c r="K12" s="11"/>
      <c r="L12" s="11"/>
      <c r="M12" s="11"/>
      <c r="N12" s="11"/>
      <c r="O12" s="11"/>
      <c r="P12" s="11"/>
      <c r="Q12" s="11"/>
      <c r="R12" s="11"/>
      <c r="S12" s="11"/>
      <c r="T12" s="11"/>
    </row>
    <row r="13" spans="1:20" ht="77.25" customHeight="1">
      <c r="A13" s="788" t="s">
        <v>182</v>
      </c>
      <c r="B13" s="788"/>
      <c r="C13" s="788"/>
      <c r="D13" s="51"/>
      <c r="E13" s="51"/>
      <c r="F13" s="51"/>
      <c r="G13" s="48"/>
      <c r="H13" s="48"/>
      <c r="I13" s="48"/>
      <c r="J13" s="48"/>
      <c r="K13" s="11"/>
      <c r="L13" s="11"/>
      <c r="M13" s="11"/>
      <c r="N13" s="11"/>
      <c r="O13" s="11"/>
      <c r="P13" s="11"/>
      <c r="Q13" s="11"/>
      <c r="R13" s="11"/>
      <c r="S13" s="11"/>
      <c r="T13" s="11"/>
    </row>
    <row r="14" spans="1:20" ht="12.75">
      <c r="A14" s="11"/>
      <c r="B14" s="11"/>
      <c r="C14" s="11"/>
      <c r="D14" s="11"/>
      <c r="E14" s="11"/>
      <c r="F14" s="11"/>
      <c r="G14" s="11"/>
      <c r="H14" s="11"/>
      <c r="I14" s="11"/>
      <c r="J14" s="11"/>
      <c r="K14" s="11"/>
      <c r="L14" s="11"/>
      <c r="M14" s="11"/>
      <c r="N14" s="11"/>
      <c r="O14" s="11"/>
      <c r="P14" s="11"/>
      <c r="Q14" s="11"/>
      <c r="R14" s="11"/>
      <c r="S14" s="11"/>
      <c r="T14" s="11"/>
    </row>
    <row r="15" spans="1:20" ht="15.75">
      <c r="A15" s="47"/>
      <c r="B15" s="11"/>
      <c r="C15" s="11"/>
      <c r="D15" s="11"/>
      <c r="E15" s="11"/>
      <c r="F15" s="11"/>
      <c r="G15" s="11"/>
      <c r="H15" s="11"/>
      <c r="I15" s="11"/>
      <c r="J15" s="11"/>
      <c r="K15" s="11"/>
      <c r="L15" s="11"/>
      <c r="M15" s="11"/>
      <c r="N15" s="11"/>
      <c r="O15" s="11"/>
      <c r="P15" s="11"/>
      <c r="Q15" s="11"/>
      <c r="R15" s="11"/>
      <c r="S15" s="11"/>
      <c r="T15" s="11"/>
    </row>
    <row r="16" spans="1:3" ht="12.75">
      <c r="A16" s="49" t="s">
        <v>65</v>
      </c>
      <c r="B16" s="6"/>
      <c r="C16" s="501" t="s">
        <v>233</v>
      </c>
    </row>
    <row r="17" spans="1:3" ht="12.75">
      <c r="A17" s="86"/>
      <c r="B17" s="11"/>
      <c r="C17" s="50"/>
    </row>
    <row r="18" spans="1:3" s="23" customFormat="1" ht="25.5" customHeight="1">
      <c r="A18" s="306" t="s">
        <v>139</v>
      </c>
      <c r="B18" s="11"/>
      <c r="C18" s="308" t="s">
        <v>235</v>
      </c>
    </row>
    <row r="19" spans="1:3" s="23" customFormat="1" ht="22.5">
      <c r="A19" s="307" t="s">
        <v>140</v>
      </c>
      <c r="B19" s="45"/>
      <c r="C19" s="52" t="s">
        <v>236</v>
      </c>
    </row>
    <row r="20" spans="1:3" s="23" customFormat="1" ht="44.25" customHeight="1">
      <c r="A20" s="491" t="s">
        <v>183</v>
      </c>
      <c r="B20" s="492"/>
      <c r="C20" s="52" t="s">
        <v>237</v>
      </c>
    </row>
    <row r="21" spans="1:3" s="23" customFormat="1" ht="45">
      <c r="A21" s="491"/>
      <c r="B21" s="11"/>
      <c r="C21" s="52" t="s">
        <v>238</v>
      </c>
    </row>
    <row r="22" spans="1:3" s="23" customFormat="1" ht="14.25" customHeight="1">
      <c r="A22" s="11"/>
      <c r="B22" s="11"/>
      <c r="C22" s="52" t="s">
        <v>251</v>
      </c>
    </row>
    <row r="23" spans="1:3" s="23" customFormat="1" ht="14.25" customHeight="1">
      <c r="A23" s="789" t="s">
        <v>239</v>
      </c>
      <c r="B23" s="789"/>
      <c r="C23" s="789"/>
    </row>
    <row r="24" spans="1:3" s="23" customFormat="1" ht="27" customHeight="1">
      <c r="A24" s="790" t="s">
        <v>240</v>
      </c>
      <c r="B24" s="790"/>
      <c r="C24" s="790"/>
    </row>
    <row r="25" spans="1:3" s="23" customFormat="1" ht="16.5" customHeight="1">
      <c r="A25" s="790" t="s">
        <v>241</v>
      </c>
      <c r="B25" s="790"/>
      <c r="C25" s="790"/>
    </row>
    <row r="26" spans="1:3" s="23" customFormat="1" ht="12.75" customHeight="1">
      <c r="A26" s="790" t="s">
        <v>242</v>
      </c>
      <c r="B26" s="790"/>
      <c r="C26" s="790"/>
    </row>
    <row r="27" spans="1:20" ht="12.75" customHeight="1">
      <c r="A27" s="52"/>
      <c r="B27" s="52"/>
      <c r="C27" s="52"/>
      <c r="D27" s="52"/>
      <c r="E27" s="52"/>
      <c r="F27" s="52"/>
      <c r="G27" s="30"/>
      <c r="H27" s="30"/>
      <c r="I27" s="30"/>
      <c r="J27" s="30"/>
      <c r="K27" s="30"/>
      <c r="L27" s="30"/>
      <c r="M27" s="30"/>
      <c r="N27" s="30"/>
      <c r="O27" s="30"/>
      <c r="P27" s="30"/>
      <c r="Q27" s="30"/>
      <c r="R27" s="30"/>
      <c r="S27" s="30"/>
      <c r="T27" s="30"/>
    </row>
    <row r="28" spans="1:3" s="37" customFormat="1" ht="6.75" customHeight="1">
      <c r="A28" s="87"/>
      <c r="B28" s="42"/>
      <c r="C28" s="88"/>
    </row>
    <row r="29" spans="1:29" ht="12.75">
      <c r="A29" s="403" t="s">
        <v>222</v>
      </c>
      <c r="B29" s="404"/>
      <c r="C29" s="404"/>
      <c r="D29" s="404"/>
      <c r="E29" s="21"/>
      <c r="F29" s="21"/>
      <c r="G29" s="21"/>
      <c r="H29" s="21"/>
      <c r="I29" s="21"/>
      <c r="J29" s="21"/>
      <c r="K29" s="21"/>
      <c r="L29" s="21"/>
      <c r="M29" s="21"/>
      <c r="N29" s="21"/>
      <c r="O29" s="21"/>
      <c r="P29" s="21"/>
      <c r="Q29" s="21"/>
      <c r="T29" s="24"/>
      <c r="U29" s="24"/>
      <c r="V29" s="24"/>
      <c r="W29" s="25"/>
      <c r="X29" s="764"/>
      <c r="Y29" s="764"/>
      <c r="AC29" s="18"/>
    </row>
    <row r="30" spans="1:17" ht="12.75">
      <c r="A30" s="403" t="s">
        <v>221</v>
      </c>
      <c r="B30" s="403"/>
      <c r="C30" s="403"/>
      <c r="D30" s="403"/>
      <c r="E30" s="44"/>
      <c r="F30" s="44"/>
      <c r="G30" s="44"/>
      <c r="H30" s="44"/>
      <c r="I30" s="44"/>
      <c r="J30" s="44"/>
      <c r="K30" s="44"/>
      <c r="L30" s="44"/>
      <c r="M30" s="44"/>
      <c r="N30" s="44"/>
      <c r="O30" s="44"/>
      <c r="P30" s="44"/>
      <c r="Q30" s="44"/>
    </row>
    <row r="31" spans="1:17" ht="6.75" customHeight="1">
      <c r="A31" s="404"/>
      <c r="B31" s="404"/>
      <c r="C31" s="404"/>
      <c r="D31" s="404"/>
      <c r="E31" s="53"/>
      <c r="F31" s="53"/>
      <c r="G31" s="53"/>
      <c r="H31" s="53"/>
      <c r="I31" s="53"/>
      <c r="J31" s="53"/>
      <c r="K31" s="53"/>
      <c r="L31" s="53"/>
      <c r="M31" s="53"/>
      <c r="N31" s="53"/>
      <c r="O31" s="53"/>
      <c r="P31" s="53"/>
      <c r="Q31" s="53"/>
    </row>
    <row r="32" spans="1:4" ht="9" customHeight="1">
      <c r="A32" s="493"/>
      <c r="B32" s="493"/>
      <c r="C32" s="494"/>
      <c r="D32" s="493"/>
    </row>
    <row r="33" spans="1:17" ht="14.25" customHeight="1">
      <c r="A33" s="493"/>
      <c r="B33" s="405"/>
      <c r="C33" s="406" t="s">
        <v>66</v>
      </c>
      <c r="D33" s="405"/>
      <c r="E33" s="46"/>
      <c r="F33" s="46"/>
      <c r="H33" s="46"/>
      <c r="I33" s="46"/>
      <c r="K33" s="46"/>
      <c r="L33" s="46"/>
      <c r="M33" s="46"/>
      <c r="N33" s="46"/>
      <c r="O33" s="46"/>
      <c r="P33" s="46"/>
      <c r="Q33" s="46"/>
    </row>
    <row r="34" spans="1:17" ht="12.75">
      <c r="A34" s="493"/>
      <c r="B34" s="405"/>
      <c r="C34" s="406" t="s">
        <v>171</v>
      </c>
      <c r="D34" s="405"/>
      <c r="E34" s="46"/>
      <c r="F34" s="46"/>
      <c r="H34" s="46"/>
      <c r="I34" s="46"/>
      <c r="K34" s="46"/>
      <c r="L34" s="46"/>
      <c r="M34" s="46"/>
      <c r="N34" s="46"/>
      <c r="O34" s="46"/>
      <c r="P34" s="46"/>
      <c r="Q34" s="46"/>
    </row>
    <row r="35" ht="12.75"/>
    <row r="36" spans="1:3" ht="12.75">
      <c r="A36" s="43"/>
      <c r="B36" s="28"/>
      <c r="C36" s="28"/>
    </row>
  </sheetData>
  <sheetProtection/>
  <mergeCells count="7">
    <mergeCell ref="X29:Y29"/>
    <mergeCell ref="A13:C13"/>
    <mergeCell ref="A3:C3"/>
    <mergeCell ref="A23:C23"/>
    <mergeCell ref="A24:C24"/>
    <mergeCell ref="A25:C25"/>
    <mergeCell ref="A26:C26"/>
  </mergeCells>
  <printOptions/>
  <pageMargins left="0.31496062992125984" right="0.2362204724409449" top="0.35433070866141736" bottom="0.4724409448818898" header="0.5118110236220472" footer="0.5118110236220472"/>
  <pageSetup fitToHeight="1" fitToWidth="1" horizontalDpi="300" verticalDpi="300" orientation="portrait" paperSize="9" scale="10" r:id="rId1"/>
  <headerFooter alignWithMargins="0">
    <oddFooter>&amp;R5/5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Universitatea Suceava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 RATA</dc:creator>
  <cp:keywords/>
  <dc:description/>
  <cp:lastModifiedBy>Windows User</cp:lastModifiedBy>
  <cp:lastPrinted>2018-09-25T09:49:51Z</cp:lastPrinted>
  <dcterms:created xsi:type="dcterms:W3CDTF">1998-09-29T12:25:23Z</dcterms:created>
  <dcterms:modified xsi:type="dcterms:W3CDTF">2022-03-21T11:14:20Z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VID2F1E1603">
    <vt:lpwstr/>
  </property>
  <property fmtid="{D5CDD505-2E9C-101B-9397-08002B2CF9AE}" pid="3" name="IVIDC">
    <vt:lpwstr/>
  </property>
  <property fmtid="{D5CDD505-2E9C-101B-9397-08002B2CF9AE}" pid="4" name="IVID362F13E8">
    <vt:lpwstr/>
  </property>
  <property fmtid="{D5CDD505-2E9C-101B-9397-08002B2CF9AE}" pid="5" name="IVID3A3618F1">
    <vt:lpwstr/>
  </property>
  <property fmtid="{D5CDD505-2E9C-101B-9397-08002B2CF9AE}" pid="6" name="IVID15E41318">
    <vt:lpwstr/>
  </property>
  <property fmtid="{D5CDD505-2E9C-101B-9397-08002B2CF9AE}" pid="7" name="IVID181914D9">
    <vt:lpwstr/>
  </property>
  <property fmtid="{D5CDD505-2E9C-101B-9397-08002B2CF9AE}" pid="8" name="IVID155815FB">
    <vt:lpwstr/>
  </property>
  <property fmtid="{D5CDD505-2E9C-101B-9397-08002B2CF9AE}" pid="9" name="IVIDD091BF0">
    <vt:lpwstr/>
  </property>
  <property fmtid="{D5CDD505-2E9C-101B-9397-08002B2CF9AE}" pid="10" name="IVID344CCFFC">
    <vt:lpwstr/>
  </property>
  <property fmtid="{D5CDD505-2E9C-101B-9397-08002B2CF9AE}" pid="11" name="IVID1A7D12ED">
    <vt:lpwstr/>
  </property>
  <property fmtid="{D5CDD505-2E9C-101B-9397-08002B2CF9AE}" pid="12" name="IVID1B2115FE">
    <vt:lpwstr/>
  </property>
  <property fmtid="{D5CDD505-2E9C-101B-9397-08002B2CF9AE}" pid="13" name="IVID35431BD0">
    <vt:lpwstr/>
  </property>
  <property fmtid="{D5CDD505-2E9C-101B-9397-08002B2CF9AE}" pid="14" name="IVID4637A884">
    <vt:lpwstr/>
  </property>
  <property fmtid="{D5CDD505-2E9C-101B-9397-08002B2CF9AE}" pid="15" name="IVID127C14F5">
    <vt:lpwstr/>
  </property>
  <property fmtid="{D5CDD505-2E9C-101B-9397-08002B2CF9AE}" pid="16" name="IVID1834F0DD">
    <vt:lpwstr/>
  </property>
  <property fmtid="{D5CDD505-2E9C-101B-9397-08002B2CF9AE}" pid="17" name="IVID312119E0">
    <vt:lpwstr/>
  </property>
  <property fmtid="{D5CDD505-2E9C-101B-9397-08002B2CF9AE}" pid="18" name="IVID3D2819F8">
    <vt:lpwstr/>
  </property>
  <property fmtid="{D5CDD505-2E9C-101B-9397-08002B2CF9AE}" pid="19" name="IVID2A3708F4">
    <vt:lpwstr/>
  </property>
  <property fmtid="{D5CDD505-2E9C-101B-9397-08002B2CF9AE}" pid="20" name="IVIDD631307">
    <vt:lpwstr/>
  </property>
  <property fmtid="{D5CDD505-2E9C-101B-9397-08002B2CF9AE}" pid="21" name="IVID10231BE6">
    <vt:lpwstr/>
  </property>
  <property fmtid="{D5CDD505-2E9C-101B-9397-08002B2CF9AE}" pid="22" name="IVID1C180FE9">
    <vt:lpwstr/>
  </property>
  <property fmtid="{D5CDD505-2E9C-101B-9397-08002B2CF9AE}" pid="23" name="IVID10E61F36">
    <vt:lpwstr/>
  </property>
  <property fmtid="{D5CDD505-2E9C-101B-9397-08002B2CF9AE}" pid="24" name="_AdHocReviewCycleID">
    <vt:i4>-1746673736</vt:i4>
  </property>
  <property fmtid="{D5CDD505-2E9C-101B-9397-08002B2CF9AE}" pid="25" name="_EmailSubject">
    <vt:lpwstr>plan de invatamint la SE varianta finala</vt:lpwstr>
  </property>
  <property fmtid="{D5CDD505-2E9C-101B-9397-08002B2CF9AE}" pid="26" name="_AuthorEmail">
    <vt:lpwstr>dam@usv.ro</vt:lpwstr>
  </property>
  <property fmtid="{D5CDD505-2E9C-101B-9397-08002B2CF9AE}" pid="27" name="_AuthorEmailDisplayName">
    <vt:lpwstr>Dan Milici</vt:lpwstr>
  </property>
  <property fmtid="{D5CDD505-2E9C-101B-9397-08002B2CF9AE}" pid="28" name="_ReviewingToolsShownOnce">
    <vt:lpwstr/>
  </property>
  <property fmtid="{D5CDD505-2E9C-101B-9397-08002B2CF9AE}" pid="29" name="_ReviewCycleID">
    <vt:i4>21581476</vt:i4>
  </property>
</Properties>
</file>