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7050" activeTab="0"/>
  </bookViews>
  <sheets>
    <sheet name="pagina 1" sheetId="1" r:id="rId1"/>
    <sheet name="an I" sheetId="2" r:id="rId2"/>
    <sheet name="an II" sheetId="3" r:id="rId3"/>
    <sheet name="an III" sheetId="4" state="hidden" r:id="rId4"/>
    <sheet name="an IV" sheetId="5" state="hidden" r:id="rId5"/>
    <sheet name="Bilant" sheetId="6" r:id="rId6"/>
    <sheet name="COMPETENTE" sheetId="7" r:id="rId7"/>
  </sheets>
  <definedNames>
    <definedName name="Cerceteaza" localSheetId="6">'COMPETENTE'!#REF!</definedName>
    <definedName name="Granita" localSheetId="6">'COMPETENTE'!#REF!</definedName>
    <definedName name="Obiective" localSheetId="6">'COMPETENTE'!#REF!</definedName>
    <definedName name="_xlnm.Print_Area" localSheetId="1">'an I'!$C$1:$S$60</definedName>
    <definedName name="_xlnm.Print_Area" localSheetId="2">'an II'!$C$1:$S$57</definedName>
    <definedName name="_xlnm.Print_Area" localSheetId="5">'Bilant'!$A$1:$I$51</definedName>
    <definedName name="_xlnm.Print_Area" localSheetId="6">'COMPETENTE'!$A$1:$C$30</definedName>
    <definedName name="_xlnm.Print_Area" localSheetId="0">'pagina 1'!$A$1:$J$38</definedName>
    <definedName name="Proiecteaza" localSheetId="6">'COMPETENTE'!#REF!</definedName>
  </definedNames>
  <calcPr fullCalcOnLoad="1"/>
</workbook>
</file>

<file path=xl/sharedStrings.xml><?xml version="1.0" encoding="utf-8"?>
<sst xmlns="http://schemas.openxmlformats.org/spreadsheetml/2006/main" count="556" uniqueCount="211">
  <si>
    <t>I</t>
  </si>
  <si>
    <t>II</t>
  </si>
  <si>
    <t>ANUL I</t>
  </si>
  <si>
    <t>Discipline obligatorii</t>
  </si>
  <si>
    <t>Sem. 1</t>
  </si>
  <si>
    <t>Sem. 2</t>
  </si>
  <si>
    <t>C</t>
  </si>
  <si>
    <t>S</t>
  </si>
  <si>
    <t>L</t>
  </si>
  <si>
    <t>P</t>
  </si>
  <si>
    <t>Discipline optionale</t>
  </si>
  <si>
    <t>Discipline facultative</t>
  </si>
  <si>
    <t>Nr. crt.</t>
  </si>
  <si>
    <t>Forma verificare</t>
  </si>
  <si>
    <t>Nr. credite</t>
  </si>
  <si>
    <t xml:space="preserve">PLAN  DE ÎNVĂŢĂMÂNT </t>
  </si>
  <si>
    <t>Total ore obligatorii pe săptămână</t>
  </si>
  <si>
    <t>Total ore opţionale pe săptămână</t>
  </si>
  <si>
    <t>Total ore facultative pe săptămână</t>
  </si>
  <si>
    <t>RECAPITULAŢIE</t>
  </si>
  <si>
    <t>PLAN DE ÎNVĂŢĂMÂNT</t>
  </si>
  <si>
    <t>Sem. 3</t>
  </si>
  <si>
    <t>Sem. 4</t>
  </si>
  <si>
    <t>Sem. 5</t>
  </si>
  <si>
    <t>Sem. 6</t>
  </si>
  <si>
    <t>Sem. 7</t>
  </si>
  <si>
    <t>Sem. 8</t>
  </si>
  <si>
    <t>Total</t>
  </si>
  <si>
    <t xml:space="preserve">DISCIPLINE OBLIGATORII </t>
  </si>
  <si>
    <t xml:space="preserve">% </t>
  </si>
  <si>
    <t>realizat</t>
  </si>
  <si>
    <t>DISCIPLINE FACULTATIVE</t>
  </si>
  <si>
    <t>I*</t>
  </si>
  <si>
    <t>Cod disciplină USV….</t>
  </si>
  <si>
    <t>Competenţe generale</t>
  </si>
  <si>
    <t>Cod disciplină USV...</t>
  </si>
  <si>
    <t>CATEGORIA DISCIPLINEI</t>
  </si>
  <si>
    <r>
      <t xml:space="preserve">                                                       </t>
    </r>
    <r>
      <rPr>
        <b/>
        <sz val="10"/>
        <rFont val="Times New Roman"/>
        <family val="1"/>
      </rPr>
      <t>TOTAL</t>
    </r>
  </si>
  <si>
    <t xml:space="preserve">DISCIPLINE OPŢIONALE </t>
  </si>
  <si>
    <t>Programul de studiu:</t>
  </si>
  <si>
    <t xml:space="preserve">Facultatea </t>
  </si>
  <si>
    <t>Forma de învăţământ:</t>
  </si>
  <si>
    <t>Valabil începând cu anul universitar:</t>
  </si>
  <si>
    <t>I* - ore de studiu individual</t>
  </si>
  <si>
    <r>
      <t>Domeniul</t>
    </r>
    <r>
      <rPr>
        <b/>
        <sz val="8"/>
        <rFont val="Arial CE"/>
        <family val="2"/>
      </rPr>
      <t>:</t>
    </r>
  </si>
  <si>
    <t>Durata studiilor:</t>
  </si>
  <si>
    <t>TOTAL Obligatorii şi opţionale</t>
  </si>
  <si>
    <t>TOTAL Ore program de studiu</t>
  </si>
  <si>
    <t>Nr. de ore</t>
  </si>
  <si>
    <t>Curs</t>
  </si>
  <si>
    <t>Aplicaţii</t>
  </si>
  <si>
    <t>Total nr. ore
fizice</t>
  </si>
  <si>
    <t>Nr.</t>
  </si>
  <si>
    <t>An I</t>
  </si>
  <si>
    <t>An II</t>
  </si>
  <si>
    <t>%</t>
  </si>
  <si>
    <t>Examen</t>
  </si>
  <si>
    <t>Colocviu</t>
  </si>
  <si>
    <t>TOTAL</t>
  </si>
  <si>
    <t>Nr. forme de verificare</t>
  </si>
  <si>
    <t>Anul de studii</t>
  </si>
  <si>
    <t>Nr. săptămâni</t>
  </si>
  <si>
    <t>Structura anului universitar</t>
  </si>
  <si>
    <t xml:space="preserve"> Nr.ore fizice 
pe săptămână*</t>
  </si>
  <si>
    <t>*Discipline obligatorii + opţionale</t>
  </si>
  <si>
    <t>Universitatea ,,Ştefan cel Mare" din Suceava</t>
  </si>
  <si>
    <t>Rector,                    Decan,                     Director departament,                     Responsabil program de studii,</t>
  </si>
  <si>
    <t>ANUL II</t>
  </si>
  <si>
    <t>ANUL III</t>
  </si>
  <si>
    <t>ANUL IV</t>
  </si>
  <si>
    <t>Management hotelier</t>
  </si>
  <si>
    <t>Diagnosticul şi strategiile firmei</t>
  </si>
  <si>
    <t>Management comparat</t>
  </si>
  <si>
    <t>Managementul serviciului de food and beverage</t>
  </si>
  <si>
    <t>Managementul riscului de credit la IMM</t>
  </si>
  <si>
    <t>Guvernanță corporativă și audit intern</t>
  </si>
  <si>
    <t>Politici de marketing în afaceri</t>
  </si>
  <si>
    <t>Strategii de dezvoltare a sectorului terțiar</t>
  </si>
  <si>
    <t>Pieţe de capital şi tranzacţii bursiere</t>
  </si>
  <si>
    <t>Managementul destinației turistice</t>
  </si>
  <si>
    <t>Modele şi tehnici de evaluare a întreprinderii</t>
  </si>
  <si>
    <t>E</t>
  </si>
  <si>
    <t>DAP</t>
  </si>
  <si>
    <t>DSI</t>
  </si>
  <si>
    <t>DSI.01.01</t>
  </si>
  <si>
    <t>DSI.01.02</t>
  </si>
  <si>
    <t>DAP.01.03</t>
  </si>
  <si>
    <t>DAP.01.04</t>
  </si>
  <si>
    <t>DAP.02.05</t>
  </si>
  <si>
    <t>DAP.02.06</t>
  </si>
  <si>
    <t>DAP.02.07</t>
  </si>
  <si>
    <t>DAP.02.08</t>
  </si>
  <si>
    <r>
      <rPr>
        <sz val="12"/>
        <rFont val="Times New Roman"/>
        <family val="1"/>
      </rPr>
      <t>Domeniul:</t>
    </r>
    <r>
      <rPr>
        <b/>
        <sz val="12"/>
        <rFont val="Times New Roman"/>
        <family val="1"/>
      </rPr>
      <t xml:space="preserve"> Administrarea Afacerilor</t>
    </r>
  </si>
  <si>
    <r>
      <rPr>
        <sz val="12"/>
        <rFont val="Times New Roman"/>
        <family val="1"/>
      </rPr>
      <t xml:space="preserve">Durata studiilor: </t>
    </r>
    <r>
      <rPr>
        <b/>
        <sz val="12"/>
        <rFont val="Times New Roman"/>
        <family val="1"/>
      </rPr>
      <t>2 ani</t>
    </r>
  </si>
  <si>
    <r>
      <t xml:space="preserve">Domeniul: </t>
    </r>
    <r>
      <rPr>
        <b/>
        <sz val="11"/>
        <rFont val="Times New Roman"/>
        <family val="1"/>
      </rPr>
      <t>Administrarea afacerilor</t>
    </r>
  </si>
  <si>
    <r>
      <t xml:space="preserve">Durata studiilor: </t>
    </r>
    <r>
      <rPr>
        <b/>
        <sz val="11"/>
        <rFont val="Times New Roman"/>
        <family val="1"/>
      </rPr>
      <t>2 ani</t>
    </r>
  </si>
  <si>
    <t xml:space="preserve">Decan, </t>
  </si>
  <si>
    <t>Responsabil program de studii,</t>
  </si>
  <si>
    <t>Prof. univ dr. Cristian Valentin HAPENCIUC</t>
  </si>
  <si>
    <t>Obligatorii</t>
  </si>
  <si>
    <t>Optionale</t>
  </si>
  <si>
    <t>Aplicații</t>
  </si>
  <si>
    <t>Metodologia cercetării în ştiinţele economice</t>
  </si>
  <si>
    <t>4E</t>
  </si>
  <si>
    <t>1C</t>
  </si>
  <si>
    <t>Dezvoltarea și formarea resurselor umane</t>
  </si>
  <si>
    <t>DSI.01.10</t>
  </si>
  <si>
    <t>DSI.01.11</t>
  </si>
  <si>
    <t>DAP.02.13</t>
  </si>
  <si>
    <t>DAP.02.14</t>
  </si>
  <si>
    <t>Modul DSPP</t>
  </si>
  <si>
    <t>Forma de verificare</t>
  </si>
  <si>
    <t>Psihopedagogia adolescenţilor, tinerilor şi adulţilor</t>
  </si>
  <si>
    <t>Comunicare educaţională</t>
  </si>
  <si>
    <t>Consiliere şi orientare</t>
  </si>
  <si>
    <t>Educaţie integrată</t>
  </si>
  <si>
    <t>Metodologia cercetării educaţionale</t>
  </si>
  <si>
    <t>Proiectarea şi managementul programelor educaţionale</t>
  </si>
  <si>
    <t>Didactica domeniului şi dezvoltări în didactica specialităţii (învăţământ liceal, postliceal, universitar)</t>
  </si>
  <si>
    <t>2E</t>
  </si>
  <si>
    <t xml:space="preserve">I* - ore de studiu individual </t>
  </si>
  <si>
    <t>Practica</t>
  </si>
  <si>
    <t>Facultative</t>
  </si>
  <si>
    <t>Practică pedagogică  (în învăţământul liceal, postliceal şi universitar)</t>
  </si>
  <si>
    <t xml:space="preserve"> Sociologia educaţiei</t>
  </si>
  <si>
    <t>DSI.03.10</t>
  </si>
  <si>
    <t xml:space="preserve"> Managementul organizaţiei şcolare</t>
  </si>
  <si>
    <t xml:space="preserve"> Politici educaţionale</t>
  </si>
  <si>
    <t xml:space="preserve"> Doctrine pedagogice contemporane</t>
  </si>
  <si>
    <t xml:space="preserve"> Educaţie interculturală</t>
  </si>
  <si>
    <t>1E+1C</t>
  </si>
  <si>
    <t>DSI.03.01</t>
  </si>
  <si>
    <t>DSI.03.02</t>
  </si>
  <si>
    <t>DSI.03.03</t>
  </si>
  <si>
    <t>DSI.03.04</t>
  </si>
  <si>
    <t>DSI.04.05</t>
  </si>
  <si>
    <t>DAP.04.06</t>
  </si>
  <si>
    <t>DAP.04.07</t>
  </si>
  <si>
    <t>DSI.03.08</t>
  </si>
  <si>
    <t>DSI.03.09</t>
  </si>
  <si>
    <t>Director de departament,</t>
  </si>
  <si>
    <t>Forma de învăţământ: cu frecvenţă</t>
  </si>
  <si>
    <t>Economie internaţională aplicată</t>
  </si>
  <si>
    <t>Codul disciplinei USV.DSPP    Nivelul II</t>
  </si>
  <si>
    <t>Sisteme integrate, calitate, mediu securitate ocupațională</t>
  </si>
  <si>
    <t>DSI.01.03</t>
  </si>
  <si>
    <t>DSI.01.04</t>
  </si>
  <si>
    <t>DSI.01.05</t>
  </si>
  <si>
    <t>DSI.02.06</t>
  </si>
  <si>
    <t>DSI.02.07</t>
  </si>
  <si>
    <t>DAP.03.01</t>
  </si>
  <si>
    <t>DSI.03.05</t>
  </si>
  <si>
    <t>DSI.03.06</t>
  </si>
  <si>
    <t>Nr. ore de practică</t>
  </si>
  <si>
    <t>4E+1C</t>
  </si>
  <si>
    <t>% realizat</t>
  </si>
  <si>
    <t>NUMĂR ORE APLICAȚII / ORE CURS</t>
  </si>
  <si>
    <t>1E+2C</t>
  </si>
  <si>
    <t>Etică și integritate academică</t>
  </si>
  <si>
    <t>4E+2C</t>
  </si>
  <si>
    <t>Total ore</t>
  </si>
  <si>
    <t>Practică de specialitate (4 ore/zi x 4 zile/săptămână x 12 săptămâni=192 ore)</t>
  </si>
  <si>
    <t>DAP.03.02</t>
  </si>
  <si>
    <t>DAP.03.04</t>
  </si>
  <si>
    <t>Din care Practica de specialitate</t>
  </si>
  <si>
    <t>**Inclusiv practica și 2 săptămâni pentru elaborarea lucrării de disertație</t>
  </si>
  <si>
    <t>BILANŢ</t>
  </si>
  <si>
    <t>Elaborarea lucrării de disertație. Seminar științific  (4 ore/zi x 5 zile/saptamana x 2 saptamani=40 ore)</t>
  </si>
  <si>
    <t>14**</t>
  </si>
  <si>
    <r>
      <rPr>
        <sz val="12"/>
        <rFont val="Times New Roman"/>
        <family val="1"/>
      </rPr>
      <t xml:space="preserve">Programul de studiu: </t>
    </r>
    <r>
      <rPr>
        <b/>
        <sz val="12"/>
        <rFont val="Times New Roman"/>
        <family val="1"/>
      </rPr>
      <t>Managementul Firmelor de Comerț, Turism și Servicii (MFCTS)</t>
    </r>
  </si>
  <si>
    <r>
      <t xml:space="preserve">Programul de studii: </t>
    </r>
    <r>
      <rPr>
        <b/>
        <sz val="11"/>
        <rFont val="Times New Roman"/>
        <family val="1"/>
      </rPr>
      <t>Managementul Firmelor de Comerț, Turism și Servicii (MFCTS)</t>
    </r>
  </si>
  <si>
    <t>DSI.02.09</t>
  </si>
  <si>
    <t>DSI.01.12</t>
  </si>
  <si>
    <t>DAP.02.15</t>
  </si>
  <si>
    <r>
      <rPr>
        <sz val="12"/>
        <rFont val="Times New Roman"/>
        <family val="1"/>
      </rPr>
      <t xml:space="preserve">Forma de învăţământ: </t>
    </r>
    <r>
      <rPr>
        <b/>
        <sz val="12"/>
        <rFont val="Times New Roman"/>
        <family val="1"/>
      </rPr>
      <t>cu frecvenţă</t>
    </r>
  </si>
  <si>
    <t>Pentru susținerea și promovarea examenului de disertație se acordă 10 credite ECTS.</t>
  </si>
  <si>
    <t>DISCIPLINE DE APROFUNDARE (DAP)</t>
  </si>
  <si>
    <t>DISCIPLINE DE SINTEZĂ (DSI)</t>
  </si>
  <si>
    <t>MAAT</t>
  </si>
  <si>
    <t>EIEGA</t>
  </si>
  <si>
    <t>Valabil începând cu anul universitar 2021 - 2022</t>
  </si>
  <si>
    <r>
      <rPr>
        <sz val="12"/>
        <rFont val="Times New Roman"/>
        <family val="1"/>
      </rPr>
      <t xml:space="preserve">Valabil începând cu anul universitar </t>
    </r>
    <r>
      <rPr>
        <b/>
        <sz val="12"/>
        <rFont val="Times New Roman"/>
        <family val="1"/>
      </rPr>
      <t>2021 - 2022</t>
    </r>
  </si>
  <si>
    <t>Managementul proiectelor în servicii și turism</t>
  </si>
  <si>
    <t>Conf. univ dr. Pavel STANCIU</t>
  </si>
  <si>
    <t>Prof. univ. dr. Carmen Eugenia NASTASE</t>
  </si>
  <si>
    <t>Rector,</t>
  </si>
  <si>
    <t>Prof. univ. dr. ing. Valentin POPA</t>
  </si>
  <si>
    <t>Managementul agenției de turism</t>
  </si>
  <si>
    <t>Sisteme informaţionale în servicii hoteliere şi turism</t>
  </si>
  <si>
    <r>
      <t xml:space="preserve">Domeniul: </t>
    </r>
    <r>
      <rPr>
        <b/>
        <sz val="11"/>
        <color indexed="8"/>
        <rFont val="Times New Roman"/>
        <family val="1"/>
      </rPr>
      <t>Administrarea afacerilor</t>
    </r>
  </si>
  <si>
    <r>
      <t xml:space="preserve">Programul de studii: </t>
    </r>
    <r>
      <rPr>
        <b/>
        <sz val="11"/>
        <color indexed="8"/>
        <rFont val="Times New Roman"/>
        <family val="1"/>
      </rPr>
      <t>Managementul Firmelor de Comerț, Turism și Servicii (MFCTS)</t>
    </r>
  </si>
  <si>
    <r>
      <t xml:space="preserve">Durata studiilor: </t>
    </r>
    <r>
      <rPr>
        <b/>
        <sz val="11"/>
        <color indexed="8"/>
        <rFont val="Times New Roman"/>
        <family val="1"/>
      </rPr>
      <t>2 ani</t>
    </r>
  </si>
  <si>
    <r>
      <t xml:space="preserve">Contabilitate și control managerial </t>
    </r>
    <r>
      <rPr>
        <sz val="10"/>
        <color indexed="8"/>
        <rFont val="Times New Roman"/>
        <family val="1"/>
      </rPr>
      <t>în turism și servicii</t>
    </r>
  </si>
  <si>
    <r>
      <t xml:space="preserve">Metode și tehnici statistice </t>
    </r>
    <r>
      <rPr>
        <sz val="10"/>
        <color indexed="8"/>
        <rFont val="Times New Roman"/>
        <family val="1"/>
      </rPr>
      <t>pentru studiul pieței</t>
    </r>
  </si>
  <si>
    <r>
      <t>Strategii și politici de investiții</t>
    </r>
    <r>
      <rPr>
        <sz val="10"/>
        <color indexed="8"/>
        <rFont val="Times New Roman"/>
        <family val="1"/>
      </rPr>
      <t xml:space="preserve"> în turismul durabil</t>
    </r>
  </si>
  <si>
    <t>Universitatea ,,Ştefan cel Mare” din Suceava</t>
  </si>
  <si>
    <t>Universitatea „Ștefan cel Mare” din Suceava</t>
  </si>
  <si>
    <t>Comerț internațional</t>
  </si>
  <si>
    <t>Competenţe  de specialitate</t>
  </si>
  <si>
    <t>Facultatea de Economie, Administrație și Afaceri</t>
  </si>
  <si>
    <t>Cod disciplină USV.FEAA. MFCTS</t>
  </si>
  <si>
    <t>Planificarea strategică în comerţ, turism şi servicii;</t>
  </si>
  <si>
    <t>Fundamentarea planului de afaceri, a strategiilor, planurilor şi programelor specifice, a procedurilor de îndeplinire, precum şi identificarea şi aplicarea măsurilor de corecţie în scopul realizării în cele mai bune condiţii a obiectivelor previzionate;</t>
  </si>
  <si>
    <t>Capacitatea de evaluare şi analiză a cerinţelor restrictive existente pe plan internaţional în raport cu protecţia consumatorului şi a mediului;</t>
  </si>
  <si>
    <t>Analiza riscului şi incertitudinii în economia comerţului, turismului şi serviciilor;</t>
  </si>
  <si>
    <t>Utilizarea metodelor de cercetare ştiinţifică fundamentală şi aplicativă în elaborarea proiectelor multinaţionale.</t>
  </si>
  <si>
    <t>Abilitatea de a fundamenta metode de planificare, concepere şi implementare a infrastructurii fizice care contribuie la dezvoltarea facilităţilor turistice la nivel micro şi macroeconomic;</t>
  </si>
  <si>
    <t>Abilitatea de evaluare a mediului intern şi extern a unei organizaţii într-un mediu dinamic şi în continuă schimbare;</t>
  </si>
  <si>
    <t>Capacitatea de a concepe şi iniţia proiecte de cercetare în comerţ, turism şi servicii şi de a extinde viziunea lor critică asupra metodelor de cercetare;</t>
  </si>
  <si>
    <t>Abilitatea de analiză a problemelor privind optimizarea utilizării resurselor, optimizarea transporturilor, simularea şi planificarea activităţilor, organizarea producţiei, atenuarea riscului şi incertitudinii, analiza firelor de aşteptare şi utilizarea teoriei jocurilor în evaluarea strategiilor de piaţă;</t>
  </si>
  <si>
    <t>Abilitatea de a elabora studii de fezabilitate și strategii, elaborarea şi conducerea programelor de investiţii în condiţiile utilizării eficiente a resurselor şi protecţiei mediului inconjurător.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</si>
</sst>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.00\ &quot;lei&quot;_-;\-* #,##0.00\ &quot;lei&quot;_-;_-* &quot;-&quot;??\ &quot;lei&quot;_-;_-@_-"/>
    <numFmt numFmtId="178" formatCode="#,##0\ &quot;RON&quot;;\-#,##0\ &quot;RON&quot;"/>
    <numFmt numFmtId="179" formatCode="#,##0\ &quot;RON&quot;;[Red]\-#,##0\ &quot;RON&quot;"/>
    <numFmt numFmtId="180" formatCode="#,##0.00\ &quot;RON&quot;;\-#,##0.00\ &quot;RON&quot;"/>
    <numFmt numFmtId="181" formatCode="#,##0.00\ &quot;RON&quot;;[Red]\-#,##0.00\ &quot;RON&quot;"/>
    <numFmt numFmtId="182" formatCode="_-* #,##0\ &quot;RON&quot;_-;\-* #,##0\ &quot;RON&quot;_-;_-* &quot;-&quot;\ &quot;RON&quot;_-;_-@_-"/>
    <numFmt numFmtId="183" formatCode="_-* #,##0\ _R_O_N_-;\-* #,##0\ _R_O_N_-;_-* &quot;-&quot;\ _R_O_N_-;_-@_-"/>
    <numFmt numFmtId="184" formatCode="_-* #,##0.00\ &quot;RON&quot;_-;\-* #,##0.00\ &quot;RON&quot;_-;_-* &quot;-&quot;??\ &quot;RON&quot;_-;_-@_-"/>
    <numFmt numFmtId="185" formatCode="_-* #,##0.00\ _R_O_N_-;\-* #,##0.00\ _R_O_N_-;_-* &quot;-&quot;??\ _R_O_N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0.00;[Red]0.00"/>
    <numFmt numFmtId="191" formatCode="0.000"/>
    <numFmt numFmtId="192" formatCode="0.0"/>
    <numFmt numFmtId="193" formatCode="0.0;[Red]0.0"/>
    <numFmt numFmtId="194" formatCode="0;[Red]0"/>
    <numFmt numFmtId="195" formatCode="0.0000"/>
    <numFmt numFmtId="196" formatCode="0.000000"/>
    <numFmt numFmtId="197" formatCode="0.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&quot;Da&quot;;&quot;Da&quot;;&quot;Nu&quot;"/>
    <numFmt numFmtId="203" formatCode="&quot;Adevărat&quot;;&quot;Adevărat&quot;;&quot;Fals&quot;"/>
    <numFmt numFmtId="204" formatCode="&quot;Activat&quot;;&quot;Activat&quot;;&quot;Dezactivat&quot;"/>
  </numFmts>
  <fonts count="82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 CE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0"/>
      <name val="Times New Roman CE"/>
      <family val="1"/>
    </font>
    <font>
      <sz val="9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8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Arial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Arial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5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/>
    </xf>
    <xf numFmtId="0" fontId="1" fillId="0" borderId="27" xfId="0" applyFont="1" applyBorder="1" applyAlignment="1">
      <alignment/>
    </xf>
    <xf numFmtId="0" fontId="1" fillId="0" borderId="41" xfId="0" applyFont="1" applyBorder="1" applyAlignment="1">
      <alignment horizontal="center"/>
    </xf>
    <xf numFmtId="0" fontId="15" fillId="0" borderId="42" xfId="0" applyFont="1" applyBorder="1" applyAlignment="1">
      <alignment horizontal="justify" vertical="top" wrapText="1"/>
    </xf>
    <xf numFmtId="2" fontId="15" fillId="0" borderId="42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justify" vertical="top" wrapText="1"/>
    </xf>
    <xf numFmtId="2" fontId="15" fillId="0" borderId="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" fillId="33" borderId="28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5" fillId="0" borderId="44" xfId="0" applyFont="1" applyBorder="1" applyAlignment="1">
      <alignment horizontal="justify" vertical="top" wrapText="1"/>
    </xf>
    <xf numFmtId="0" fontId="15" fillId="0" borderId="45" xfId="0" applyFont="1" applyBorder="1" applyAlignment="1">
      <alignment horizontal="justify" vertical="top" wrapText="1"/>
    </xf>
    <xf numFmtId="0" fontId="15" fillId="0" borderId="46" xfId="0" applyFont="1" applyFill="1" applyBorder="1" applyAlignment="1">
      <alignment horizontal="justify" vertical="top" wrapText="1"/>
    </xf>
    <xf numFmtId="0" fontId="15" fillId="0" borderId="20" xfId="0" applyFont="1" applyBorder="1" applyAlignment="1">
      <alignment horizontal="justify" vertical="top" wrapText="1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2" fillId="0" borderId="45" xfId="0" applyFont="1" applyBorder="1" applyAlignment="1">
      <alignment horizontal="right" vertical="top" wrapText="1"/>
    </xf>
    <xf numFmtId="0" fontId="12" fillId="0" borderId="47" xfId="0" applyFont="1" applyBorder="1" applyAlignment="1">
      <alignment horizontal="right" vertical="top" wrapText="1"/>
    </xf>
    <xf numFmtId="0" fontId="1" fillId="0" borderId="39" xfId="0" applyFont="1" applyBorder="1" applyAlignment="1">
      <alignment horizontal="center" vertical="center"/>
    </xf>
    <xf numFmtId="0" fontId="1" fillId="33" borderId="29" xfId="0" applyFont="1" applyFill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9" xfId="0" applyFont="1" applyFill="1" applyBorder="1" applyAlignment="1">
      <alignment/>
    </xf>
    <xf numFmtId="0" fontId="17" fillId="0" borderId="4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 wrapText="1"/>
    </xf>
    <xf numFmtId="0" fontId="17" fillId="0" borderId="46" xfId="0" applyFont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2" fontId="15" fillId="0" borderId="3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Continuous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15" fillId="0" borderId="1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wrapText="1"/>
    </xf>
    <xf numFmtId="0" fontId="15" fillId="0" borderId="4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 horizontal="left" vertical="center"/>
    </xf>
    <xf numFmtId="0" fontId="22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5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vertical="top"/>
    </xf>
    <xf numFmtId="0" fontId="12" fillId="0" borderId="0" xfId="0" applyFont="1" applyAlignment="1">
      <alignment/>
    </xf>
    <xf numFmtId="0" fontId="15" fillId="0" borderId="23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2" fontId="15" fillId="0" borderId="46" xfId="0" applyNumberFormat="1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2" xfId="0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15" fillId="0" borderId="0" xfId="0" applyFont="1" applyBorder="1" applyAlignment="1">
      <alignment vertical="top" wrapText="1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vertical="top" wrapText="1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vertical="top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center" vertical="top"/>
    </xf>
    <xf numFmtId="0" fontId="15" fillId="0" borderId="10" xfId="0" applyFont="1" applyBorder="1" applyAlignment="1">
      <alignment horizontal="justify" vertical="top"/>
    </xf>
    <xf numFmtId="0" fontId="15" fillId="0" borderId="10" xfId="0" applyFont="1" applyBorder="1" applyAlignment="1">
      <alignment horizontal="justify" vertical="top" wrapText="1"/>
    </xf>
    <xf numFmtId="0" fontId="18" fillId="0" borderId="0" xfId="0" applyFont="1" applyFill="1" applyAlignment="1">
      <alignment/>
    </xf>
    <xf numFmtId="0" fontId="18" fillId="0" borderId="0" xfId="0" applyFont="1" applyAlignment="1">
      <alignment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/>
    </xf>
    <xf numFmtId="0" fontId="15" fillId="0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12" fillId="0" borderId="19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 horizontal="center" vertical="top" wrapText="1"/>
    </xf>
    <xf numFmtId="1" fontId="15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vertical="top"/>
    </xf>
    <xf numFmtId="0" fontId="12" fillId="0" borderId="10" xfId="0" applyFont="1" applyBorder="1" applyAlignment="1">
      <alignment horizontal="center" vertical="top" wrapText="1"/>
    </xf>
    <xf numFmtId="1" fontId="12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/>
    </xf>
    <xf numFmtId="0" fontId="15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center"/>
    </xf>
    <xf numFmtId="2" fontId="15" fillId="0" borderId="0" xfId="0" applyNumberFormat="1" applyFont="1" applyBorder="1" applyAlignment="1">
      <alignment horizontal="center" vertical="center" wrapText="1"/>
    </xf>
    <xf numFmtId="2" fontId="15" fillId="0" borderId="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192" fontId="15" fillId="0" borderId="10" xfId="0" applyNumberFormat="1" applyFont="1" applyBorder="1" applyAlignment="1">
      <alignment horizontal="center" vertical="top" wrapText="1"/>
    </xf>
    <xf numFmtId="192" fontId="12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40" xfId="0" applyFont="1" applyFill="1" applyBorder="1" applyAlignment="1">
      <alignment horizontal="center"/>
    </xf>
    <xf numFmtId="0" fontId="15" fillId="0" borderId="25" xfId="0" applyFont="1" applyFill="1" applyBorder="1" applyAlignment="1">
      <alignment/>
    </xf>
    <xf numFmtId="0" fontId="15" fillId="0" borderId="25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wrapText="1"/>
    </xf>
    <xf numFmtId="0" fontId="15" fillId="0" borderId="11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vertical="center" wrapText="1"/>
    </xf>
    <xf numFmtId="0" fontId="28" fillId="0" borderId="25" xfId="0" applyFont="1" applyFill="1" applyBorder="1" applyAlignment="1">
      <alignment vertical="top" wrapText="1"/>
    </xf>
    <xf numFmtId="0" fontId="28" fillId="0" borderId="25" xfId="0" applyFont="1" applyFill="1" applyBorder="1" applyAlignment="1">
      <alignment/>
    </xf>
    <xf numFmtId="0" fontId="28" fillId="0" borderId="25" xfId="0" applyFont="1" applyFill="1" applyBorder="1" applyAlignment="1">
      <alignment horizontal="center"/>
    </xf>
    <xf numFmtId="0" fontId="28" fillId="0" borderId="25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top" wrapText="1"/>
    </xf>
    <xf numFmtId="0" fontId="29" fillId="0" borderId="0" xfId="0" applyFont="1" applyFill="1" applyBorder="1" applyAlignment="1">
      <alignment/>
    </xf>
    <xf numFmtId="0" fontId="15" fillId="0" borderId="16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49" fontId="15" fillId="0" borderId="11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wrapText="1"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28" fillId="0" borderId="25" xfId="0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vertical="top" wrapText="1"/>
    </xf>
    <xf numFmtId="0" fontId="30" fillId="0" borderId="0" xfId="0" applyFont="1" applyFill="1" applyAlignment="1">
      <alignment horizontal="centerContinuous"/>
    </xf>
    <xf numFmtId="1" fontId="15" fillId="0" borderId="31" xfId="0" applyNumberFormat="1" applyFont="1" applyBorder="1" applyAlignment="1">
      <alignment horizontal="center" vertical="center" wrapText="1"/>
    </xf>
    <xf numFmtId="1" fontId="15" fillId="0" borderId="52" xfId="0" applyNumberFormat="1" applyFont="1" applyBorder="1" applyAlignment="1">
      <alignment horizontal="center" vertical="center" wrapText="1"/>
    </xf>
    <xf numFmtId="0" fontId="73" fillId="0" borderId="0" xfId="0" applyFont="1" applyFill="1" applyAlignment="1">
      <alignment/>
    </xf>
    <xf numFmtId="0" fontId="74" fillId="0" borderId="0" xfId="0" applyFont="1" applyFill="1" applyAlignment="1">
      <alignment/>
    </xf>
    <xf numFmtId="0" fontId="75" fillId="0" borderId="0" xfId="0" applyFont="1" applyFill="1" applyAlignment="1">
      <alignment horizontal="centerContinuous"/>
    </xf>
    <xf numFmtId="0" fontId="76" fillId="0" borderId="0" xfId="0" applyFont="1" applyFill="1" applyAlignment="1">
      <alignment horizontal="center"/>
    </xf>
    <xf numFmtId="0" fontId="74" fillId="0" borderId="0" xfId="0" applyFont="1" applyFill="1" applyAlignment="1">
      <alignment horizontal="center"/>
    </xf>
    <xf numFmtId="0" fontId="77" fillId="0" borderId="0" xfId="0" applyFont="1" applyFill="1" applyAlignment="1">
      <alignment horizontal="centerContinuous"/>
    </xf>
    <xf numFmtId="0" fontId="76" fillId="0" borderId="0" xfId="0" applyFont="1" applyFill="1" applyAlignment="1">
      <alignment horizontal="centerContinuous"/>
    </xf>
    <xf numFmtId="0" fontId="78" fillId="0" borderId="0" xfId="0" applyFont="1" applyAlignment="1">
      <alignment/>
    </xf>
    <xf numFmtId="0" fontId="73" fillId="0" borderId="13" xfId="0" applyFont="1" applyFill="1" applyBorder="1" applyAlignment="1">
      <alignment horizontal="center"/>
    </xf>
    <xf numFmtId="0" fontId="73" fillId="0" borderId="11" xfId="0" applyFont="1" applyFill="1" applyBorder="1" applyAlignment="1">
      <alignment/>
    </xf>
    <xf numFmtId="0" fontId="73" fillId="0" borderId="11" xfId="0" applyFont="1" applyFill="1" applyBorder="1" applyAlignment="1">
      <alignment horizontal="center"/>
    </xf>
    <xf numFmtId="0" fontId="73" fillId="0" borderId="16" xfId="0" applyFont="1" applyFill="1" applyBorder="1" applyAlignment="1">
      <alignment horizontal="center"/>
    </xf>
    <xf numFmtId="0" fontId="73" fillId="0" borderId="12" xfId="0" applyFont="1" applyFill="1" applyBorder="1" applyAlignment="1">
      <alignment horizontal="center"/>
    </xf>
    <xf numFmtId="0" fontId="73" fillId="0" borderId="10" xfId="0" applyFont="1" applyFill="1" applyBorder="1" applyAlignment="1">
      <alignment/>
    </xf>
    <xf numFmtId="0" fontId="73" fillId="0" borderId="10" xfId="0" applyFont="1" applyFill="1" applyBorder="1" applyAlignment="1">
      <alignment horizontal="center"/>
    </xf>
    <xf numFmtId="0" fontId="73" fillId="0" borderId="14" xfId="0" applyFont="1" applyFill="1" applyBorder="1" applyAlignment="1">
      <alignment horizontal="center"/>
    </xf>
    <xf numFmtId="0" fontId="73" fillId="0" borderId="40" xfId="0" applyFont="1" applyFill="1" applyBorder="1" applyAlignment="1">
      <alignment horizontal="center"/>
    </xf>
    <xf numFmtId="0" fontId="73" fillId="0" borderId="25" xfId="0" applyFont="1" applyFill="1" applyBorder="1" applyAlignment="1">
      <alignment wrapText="1"/>
    </xf>
    <xf numFmtId="0" fontId="73" fillId="0" borderId="25" xfId="0" applyFont="1" applyFill="1" applyBorder="1" applyAlignment="1">
      <alignment horizontal="center"/>
    </xf>
    <xf numFmtId="0" fontId="73" fillId="0" borderId="26" xfId="0" applyFont="1" applyFill="1" applyBorder="1" applyAlignment="1">
      <alignment horizontal="center"/>
    </xf>
    <xf numFmtId="0" fontId="73" fillId="0" borderId="10" xfId="0" applyFont="1" applyFill="1" applyBorder="1" applyAlignment="1">
      <alignment wrapText="1"/>
    </xf>
    <xf numFmtId="0" fontId="73" fillId="0" borderId="10" xfId="0" applyFont="1" applyFill="1" applyBorder="1" applyAlignment="1">
      <alignment horizontal="center" vertical="center"/>
    </xf>
    <xf numFmtId="0" fontId="73" fillId="0" borderId="14" xfId="0" applyFont="1" applyFill="1" applyBorder="1" applyAlignment="1">
      <alignment horizontal="center" vertical="center"/>
    </xf>
    <xf numFmtId="0" fontId="73" fillId="0" borderId="25" xfId="0" applyFont="1" applyFill="1" applyBorder="1" applyAlignment="1">
      <alignment vertical="top" wrapText="1"/>
    </xf>
    <xf numFmtId="0" fontId="73" fillId="0" borderId="25" xfId="0" applyFont="1" applyFill="1" applyBorder="1" applyAlignment="1">
      <alignment horizontal="center" vertical="top"/>
    </xf>
    <xf numFmtId="0" fontId="73" fillId="0" borderId="25" xfId="0" applyFont="1" applyFill="1" applyBorder="1" applyAlignment="1">
      <alignment vertical="top"/>
    </xf>
    <xf numFmtId="0" fontId="73" fillId="0" borderId="25" xfId="0" applyFont="1" applyFill="1" applyBorder="1" applyAlignment="1">
      <alignment horizontal="center" vertical="center"/>
    </xf>
    <xf numFmtId="0" fontId="73" fillId="0" borderId="26" xfId="0" applyFont="1" applyFill="1" applyBorder="1" applyAlignment="1">
      <alignment horizontal="center" vertical="top"/>
    </xf>
    <xf numFmtId="0" fontId="73" fillId="0" borderId="25" xfId="0" applyFont="1" applyFill="1" applyBorder="1" applyAlignment="1">
      <alignment wrapText="1"/>
    </xf>
    <xf numFmtId="0" fontId="73" fillId="0" borderId="17" xfId="0" applyFont="1" applyFill="1" applyBorder="1" applyAlignment="1">
      <alignment horizontal="center" vertical="center"/>
    </xf>
    <xf numFmtId="0" fontId="73" fillId="0" borderId="21" xfId="0" applyFont="1" applyFill="1" applyBorder="1" applyAlignment="1">
      <alignment wrapText="1"/>
    </xf>
    <xf numFmtId="0" fontId="73" fillId="0" borderId="21" xfId="0" applyFont="1" applyFill="1" applyBorder="1" applyAlignment="1">
      <alignment horizontal="center" vertical="center"/>
    </xf>
    <xf numFmtId="0" fontId="73" fillId="0" borderId="12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/>
    </xf>
    <xf numFmtId="0" fontId="73" fillId="0" borderId="10" xfId="0" applyFont="1" applyFill="1" applyBorder="1" applyAlignment="1">
      <alignment horizontal="center"/>
    </xf>
    <xf numFmtId="0" fontId="73" fillId="0" borderId="40" xfId="0" applyFont="1" applyFill="1" applyBorder="1" applyAlignment="1">
      <alignment horizontal="center" vertical="center"/>
    </xf>
    <xf numFmtId="0" fontId="73" fillId="0" borderId="25" xfId="0" applyFont="1" applyFill="1" applyBorder="1" applyAlignment="1">
      <alignment/>
    </xf>
    <xf numFmtId="0" fontId="73" fillId="0" borderId="25" xfId="0" applyFont="1" applyFill="1" applyBorder="1" applyAlignment="1">
      <alignment horizontal="center"/>
    </xf>
    <xf numFmtId="0" fontId="73" fillId="0" borderId="21" xfId="0" applyFont="1" applyFill="1" applyBorder="1" applyAlignment="1">
      <alignment/>
    </xf>
    <xf numFmtId="0" fontId="73" fillId="0" borderId="21" xfId="0" applyFont="1" applyFill="1" applyBorder="1" applyAlignment="1">
      <alignment horizontal="center"/>
    </xf>
    <xf numFmtId="0" fontId="73" fillId="0" borderId="11" xfId="0" applyFont="1" applyFill="1" applyBorder="1" applyAlignment="1">
      <alignment horizontal="center" vertical="center"/>
    </xf>
    <xf numFmtId="0" fontId="79" fillId="0" borderId="0" xfId="0" applyFont="1" applyBorder="1" applyAlignment="1">
      <alignment horizontal="justify" vertical="top" wrapText="1"/>
    </xf>
    <xf numFmtId="0" fontId="73" fillId="0" borderId="10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192" fontId="73" fillId="0" borderId="25" xfId="0" applyNumberFormat="1" applyFont="1" applyFill="1" applyBorder="1" applyAlignment="1">
      <alignment horizontal="center" vertical="center"/>
    </xf>
    <xf numFmtId="192" fontId="73" fillId="0" borderId="10" xfId="0" applyNumberFormat="1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vertical="center" wrapText="1"/>
    </xf>
    <xf numFmtId="0" fontId="15" fillId="0" borderId="17" xfId="0" applyFont="1" applyFill="1" applyBorder="1" applyAlignment="1">
      <alignment horizontal="center" vertical="center"/>
    </xf>
    <xf numFmtId="0" fontId="73" fillId="0" borderId="21" xfId="0" applyFont="1" applyFill="1" applyBorder="1" applyAlignment="1">
      <alignment vertical="center"/>
    </xf>
    <xf numFmtId="0" fontId="15" fillId="0" borderId="21" xfId="0" applyFont="1" applyFill="1" applyBorder="1" applyAlignment="1">
      <alignment horizontal="center" vertical="center"/>
    </xf>
    <xf numFmtId="0" fontId="73" fillId="0" borderId="25" xfId="0" applyFont="1" applyFill="1" applyBorder="1" applyAlignment="1">
      <alignment vertical="center"/>
    </xf>
    <xf numFmtId="0" fontId="15" fillId="0" borderId="17" xfId="0" applyFont="1" applyFill="1" applyBorder="1" applyAlignment="1">
      <alignment horizontal="center" vertical="center" wrapText="1"/>
    </xf>
    <xf numFmtId="49" fontId="15" fillId="0" borderId="21" xfId="0" applyNumberFormat="1" applyFont="1" applyFill="1" applyBorder="1" applyAlignment="1">
      <alignment vertical="top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74" fillId="0" borderId="0" xfId="0" applyFont="1" applyFill="1" applyAlignment="1">
      <alignment horizontal="left" wrapText="1"/>
    </xf>
    <xf numFmtId="0" fontId="15" fillId="0" borderId="0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center"/>
    </xf>
    <xf numFmtId="0" fontId="76" fillId="0" borderId="13" xfId="0" applyFont="1" applyFill="1" applyBorder="1" applyAlignment="1">
      <alignment horizontal="center" vertical="center"/>
    </xf>
    <xf numFmtId="0" fontId="76" fillId="0" borderId="11" xfId="0" applyFont="1" applyFill="1" applyBorder="1" applyAlignment="1">
      <alignment horizontal="center" vertical="center"/>
    </xf>
    <xf numFmtId="0" fontId="76" fillId="0" borderId="40" xfId="0" applyFont="1" applyFill="1" applyBorder="1" applyAlignment="1">
      <alignment horizontal="center" vertical="center"/>
    </xf>
    <xf numFmtId="0" fontId="76" fillId="0" borderId="25" xfId="0" applyFont="1" applyFill="1" applyBorder="1" applyAlignment="1">
      <alignment horizontal="center" vertical="center"/>
    </xf>
    <xf numFmtId="0" fontId="73" fillId="0" borderId="21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/>
    </xf>
    <xf numFmtId="0" fontId="73" fillId="0" borderId="25" xfId="0" applyFont="1" applyFill="1" applyBorder="1" applyAlignment="1">
      <alignment horizontal="center" vertical="center"/>
    </xf>
    <xf numFmtId="0" fontId="73" fillId="0" borderId="11" xfId="0" applyFont="1" applyFill="1" applyBorder="1" applyAlignment="1">
      <alignment horizontal="center" vertical="center"/>
    </xf>
    <xf numFmtId="0" fontId="76" fillId="0" borderId="11" xfId="0" applyFont="1" applyFill="1" applyBorder="1" applyAlignment="1">
      <alignment horizontal="center" vertical="center" wrapText="1"/>
    </xf>
    <xf numFmtId="0" fontId="76" fillId="0" borderId="25" xfId="0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/>
    </xf>
    <xf numFmtId="0" fontId="76" fillId="0" borderId="40" xfId="0" applyFont="1" applyFill="1" applyBorder="1" applyAlignment="1">
      <alignment horizontal="center" vertical="center"/>
    </xf>
    <xf numFmtId="0" fontId="76" fillId="0" borderId="25" xfId="0" applyFont="1" applyFill="1" applyBorder="1" applyAlignment="1">
      <alignment horizontal="center" vertical="center"/>
    </xf>
    <xf numFmtId="0" fontId="80" fillId="0" borderId="17" xfId="0" applyFont="1" applyFill="1" applyBorder="1" applyAlignment="1">
      <alignment horizontal="center" vertical="center" wrapText="1"/>
    </xf>
    <xf numFmtId="0" fontId="80" fillId="0" borderId="12" xfId="0" applyFont="1" applyFill="1" applyBorder="1" applyAlignment="1">
      <alignment horizontal="center" vertical="center" wrapText="1"/>
    </xf>
    <xf numFmtId="0" fontId="80" fillId="0" borderId="40" xfId="0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 wrapText="1"/>
    </xf>
    <xf numFmtId="0" fontId="80" fillId="0" borderId="25" xfId="0" applyFont="1" applyFill="1" applyBorder="1" applyAlignment="1">
      <alignment horizontal="center" vertical="center" wrapText="1"/>
    </xf>
    <xf numFmtId="0" fontId="80" fillId="0" borderId="21" xfId="0" applyFont="1" applyFill="1" applyBorder="1" applyAlignment="1">
      <alignment horizontal="center" vertical="center" wrapText="1"/>
    </xf>
    <xf numFmtId="0" fontId="80" fillId="0" borderId="25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73" fillId="0" borderId="10" xfId="0" applyFont="1" applyFill="1" applyBorder="1" applyAlignment="1">
      <alignment horizontal="center" vertical="center"/>
    </xf>
    <xf numFmtId="0" fontId="73" fillId="0" borderId="25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80" fillId="0" borderId="10" xfId="0" applyFont="1" applyFill="1" applyBorder="1" applyAlignment="1">
      <alignment horizontal="center" vertical="center" wrapText="1"/>
    </xf>
    <xf numFmtId="0" fontId="80" fillId="0" borderId="25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/>
    </xf>
    <xf numFmtId="0" fontId="76" fillId="0" borderId="14" xfId="0" applyFont="1" applyFill="1" applyBorder="1" applyAlignment="1">
      <alignment horizontal="center" vertical="center"/>
    </xf>
    <xf numFmtId="0" fontId="76" fillId="0" borderId="26" xfId="0" applyFont="1" applyFill="1" applyBorder="1" applyAlignment="1">
      <alignment horizontal="center" vertical="center"/>
    </xf>
    <xf numFmtId="0" fontId="73" fillId="0" borderId="17" xfId="0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center" vertical="center" wrapText="1"/>
    </xf>
    <xf numFmtId="0" fontId="73" fillId="0" borderId="40" xfId="0" applyFont="1" applyFill="1" applyBorder="1" applyAlignment="1">
      <alignment horizontal="center" vertical="center" wrapText="1"/>
    </xf>
    <xf numFmtId="0" fontId="76" fillId="0" borderId="21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73" fillId="0" borderId="21" xfId="0" applyFont="1" applyFill="1" applyBorder="1" applyAlignment="1">
      <alignment horizontal="center" vertical="center" wrapText="1"/>
    </xf>
    <xf numFmtId="0" fontId="73" fillId="0" borderId="18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76" fillId="0" borderId="25" xfId="0" applyFont="1" applyFill="1" applyBorder="1" applyAlignment="1">
      <alignment horizontal="center" vertical="center" wrapText="1"/>
    </xf>
    <xf numFmtId="0" fontId="80" fillId="0" borderId="14" xfId="0" applyFont="1" applyFill="1" applyBorder="1" applyAlignment="1">
      <alignment horizontal="center" vertical="center" wrapText="1"/>
    </xf>
    <xf numFmtId="0" fontId="80" fillId="0" borderId="26" xfId="0" applyFont="1" applyFill="1" applyBorder="1" applyAlignment="1">
      <alignment horizontal="center" vertical="center" wrapText="1"/>
    </xf>
    <xf numFmtId="0" fontId="80" fillId="0" borderId="18" xfId="0" applyFont="1" applyFill="1" applyBorder="1" applyAlignment="1">
      <alignment horizontal="center" vertical="center" wrapText="1"/>
    </xf>
    <xf numFmtId="0" fontId="80" fillId="0" borderId="14" xfId="0" applyFont="1" applyFill="1" applyBorder="1" applyAlignment="1">
      <alignment horizontal="center" vertical="center" wrapText="1"/>
    </xf>
    <xf numFmtId="0" fontId="80" fillId="0" borderId="26" xfId="0" applyFont="1" applyFill="1" applyBorder="1" applyAlignment="1">
      <alignment horizontal="center" vertical="center" wrapText="1"/>
    </xf>
    <xf numFmtId="0" fontId="73" fillId="0" borderId="18" xfId="0" applyFont="1" applyFill="1" applyBorder="1" applyAlignment="1">
      <alignment horizontal="center" vertical="center"/>
    </xf>
    <xf numFmtId="0" fontId="73" fillId="0" borderId="14" xfId="0" applyFont="1" applyFill="1" applyBorder="1" applyAlignment="1">
      <alignment horizontal="center" vertical="center"/>
    </xf>
    <xf numFmtId="0" fontId="73" fillId="0" borderId="26" xfId="0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center" vertical="center" wrapText="1"/>
    </xf>
    <xf numFmtId="0" fontId="76" fillId="0" borderId="16" xfId="0" applyFont="1" applyFill="1" applyBorder="1" applyAlignment="1">
      <alignment horizontal="center" vertical="center"/>
    </xf>
    <xf numFmtId="0" fontId="76" fillId="0" borderId="26" xfId="0" applyFont="1" applyFill="1" applyBorder="1" applyAlignment="1">
      <alignment horizontal="center" vertical="center"/>
    </xf>
    <xf numFmtId="0" fontId="81" fillId="0" borderId="21" xfId="0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center" wrapText="1"/>
    </xf>
    <xf numFmtId="0" fontId="81" fillId="0" borderId="25" xfId="0" applyFont="1" applyFill="1" applyBorder="1" applyAlignment="1">
      <alignment horizontal="center" vertical="center" wrapText="1"/>
    </xf>
    <xf numFmtId="1" fontId="73" fillId="0" borderId="11" xfId="0" applyNumberFormat="1" applyFont="1" applyFill="1" applyBorder="1" applyAlignment="1">
      <alignment horizontal="center" vertical="center"/>
    </xf>
    <xf numFmtId="1" fontId="73" fillId="0" borderId="25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5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/>
    </xf>
    <xf numFmtId="0" fontId="15" fillId="0" borderId="55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26" fillId="0" borderId="56" xfId="0" applyFont="1" applyFill="1" applyBorder="1" applyAlignment="1">
      <alignment horizontal="left"/>
    </xf>
    <xf numFmtId="0" fontId="26" fillId="0" borderId="0" xfId="0" applyFont="1" applyFill="1" applyAlignment="1">
      <alignment/>
    </xf>
    <xf numFmtId="0" fontId="15" fillId="0" borderId="14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26" fillId="0" borderId="57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top" wrapText="1"/>
    </xf>
    <xf numFmtId="0" fontId="26" fillId="0" borderId="26" xfId="0" applyFont="1" applyFill="1" applyBorder="1" applyAlignment="1">
      <alignment horizontal="center" vertical="top" wrapText="1"/>
    </xf>
    <xf numFmtId="0" fontId="26" fillId="0" borderId="25" xfId="0" applyFont="1" applyFill="1" applyBorder="1" applyAlignment="1">
      <alignment horizontal="center" vertical="top" wrapText="1"/>
    </xf>
    <xf numFmtId="0" fontId="26" fillId="0" borderId="25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top" wrapText="1"/>
    </xf>
    <xf numFmtId="0" fontId="26" fillId="0" borderId="18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left" wrapText="1"/>
    </xf>
    <xf numFmtId="1" fontId="15" fillId="0" borderId="21" xfId="0" applyNumberFormat="1" applyFont="1" applyFill="1" applyBorder="1" applyAlignment="1">
      <alignment horizontal="center" vertical="center"/>
    </xf>
    <xf numFmtId="1" fontId="15" fillId="0" borderId="25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21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wrapText="1"/>
    </xf>
    <xf numFmtId="0" fontId="10" fillId="0" borderId="57" xfId="0" applyFont="1" applyBorder="1" applyAlignment="1">
      <alignment horizontal="center" wrapText="1"/>
    </xf>
    <xf numFmtId="0" fontId="1" fillId="0" borderId="62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1" fontId="1" fillId="0" borderId="61" xfId="0" applyNumberFormat="1" applyFont="1" applyBorder="1" applyAlignment="1">
      <alignment horizontal="center" vertical="center"/>
    </xf>
    <xf numFmtId="1" fontId="1" fillId="0" borderId="57" xfId="0" applyNumberFormat="1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54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3" fillId="0" borderId="33" xfId="0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4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0" fontId="1" fillId="0" borderId="46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/>
    </xf>
    <xf numFmtId="0" fontId="22" fillId="0" borderId="0" xfId="0" applyFont="1" applyAlignment="1">
      <alignment horizontal="left" wrapText="1"/>
    </xf>
    <xf numFmtId="0" fontId="15" fillId="0" borderId="10" xfId="0" applyFont="1" applyBorder="1" applyAlignment="1">
      <alignment horizontal="center"/>
    </xf>
    <xf numFmtId="0" fontId="15" fillId="0" borderId="54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5" fillId="0" borderId="48" xfId="0" applyFont="1" applyBorder="1" applyAlignment="1">
      <alignment horizontal="center" vertical="top" wrapText="1"/>
    </xf>
    <xf numFmtId="0" fontId="15" fillId="0" borderId="46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 wrapText="1"/>
    </xf>
    <xf numFmtId="2" fontId="15" fillId="0" borderId="48" xfId="0" applyNumberFormat="1" applyFont="1" applyBorder="1" applyAlignment="1">
      <alignment horizontal="center" vertical="center" wrapText="1"/>
    </xf>
    <xf numFmtId="2" fontId="15" fillId="0" borderId="24" xfId="0" applyNumberFormat="1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21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E67"/>
  <sheetViews>
    <sheetView tabSelected="1" view="pageBreakPreview" zoomScaleSheetLayoutView="100" workbookViewId="0" topLeftCell="A1">
      <selection activeCell="O29" sqref="O29"/>
    </sheetView>
  </sheetViews>
  <sheetFormatPr defaultColWidth="9.140625" defaultRowHeight="12.75"/>
  <cols>
    <col min="1" max="1" width="2.421875" style="111" customWidth="1"/>
    <col min="2" max="2" width="33.28125" style="111" bestFit="1" customWidth="1"/>
    <col min="3" max="3" width="4.7109375" style="111" hidden="1" customWidth="1"/>
    <col min="4" max="4" width="9.140625" style="111" hidden="1" customWidth="1"/>
    <col min="5" max="42" width="9.140625" style="111" customWidth="1"/>
    <col min="43" max="43" width="0.2890625" style="111" hidden="1" customWidth="1"/>
    <col min="44" max="49" width="9.140625" style="111" hidden="1" customWidth="1"/>
    <col min="50" max="16384" width="9.140625" style="111" customWidth="1"/>
  </cols>
  <sheetData>
    <row r="3" ht="15.75">
      <c r="C3" s="110"/>
    </row>
    <row r="4" spans="2:3" ht="15.75">
      <c r="B4" s="109" t="s">
        <v>196</v>
      </c>
      <c r="C4" s="110"/>
    </row>
    <row r="5" spans="2:4" ht="15.75">
      <c r="B5" s="109" t="s">
        <v>199</v>
      </c>
      <c r="C5" s="109"/>
      <c r="D5" s="109"/>
    </row>
    <row r="6" spans="2:4" ht="15.75">
      <c r="B6" s="109"/>
      <c r="C6" s="109"/>
      <c r="D6" s="109"/>
    </row>
    <row r="7" spans="2:4" ht="15.75">
      <c r="B7" s="109"/>
      <c r="C7" s="109"/>
      <c r="D7" s="109"/>
    </row>
    <row r="8" spans="2:4" ht="15.75">
      <c r="B8" s="109"/>
      <c r="C8" s="109"/>
      <c r="D8" s="109"/>
    </row>
    <row r="9" spans="2:4" ht="15.75">
      <c r="B9" s="109"/>
      <c r="C9" s="109"/>
      <c r="D9" s="109"/>
    </row>
    <row r="10" spans="2:4" ht="15.75">
      <c r="B10" s="109"/>
      <c r="C10" s="109"/>
      <c r="D10" s="109"/>
    </row>
    <row r="11" spans="2:4" ht="15.75">
      <c r="B11" s="109"/>
      <c r="C11" s="109"/>
      <c r="D11" s="109"/>
    </row>
    <row r="12" spans="2:4" ht="15.75">
      <c r="B12" s="109"/>
      <c r="C12" s="109"/>
      <c r="D12" s="109"/>
    </row>
    <row r="13" spans="2:4" ht="15.75">
      <c r="B13" s="109"/>
      <c r="C13" s="109"/>
      <c r="D13" s="109"/>
    </row>
    <row r="14" spans="2:4" ht="15.75">
      <c r="B14" s="109"/>
      <c r="C14" s="109"/>
      <c r="D14" s="109"/>
    </row>
    <row r="15" spans="2:4" ht="15.75">
      <c r="B15" s="109"/>
      <c r="C15" s="109"/>
      <c r="D15" s="109"/>
    </row>
    <row r="16" spans="2:11" ht="18" customHeight="1">
      <c r="B16" s="300" t="s">
        <v>20</v>
      </c>
      <c r="C16" s="300"/>
      <c r="D16" s="300"/>
      <c r="E16" s="300"/>
      <c r="F16" s="300"/>
      <c r="G16" s="300"/>
      <c r="H16" s="300"/>
      <c r="I16" s="300"/>
      <c r="J16" s="172"/>
      <c r="K16" s="172"/>
    </row>
    <row r="17" spans="2:4" ht="14.25" customHeight="1">
      <c r="B17" s="116"/>
      <c r="C17" s="116"/>
      <c r="D17" s="116"/>
    </row>
    <row r="18" spans="2:4" ht="14.25" customHeight="1">
      <c r="B18" s="116"/>
      <c r="C18" s="116"/>
      <c r="D18" s="116"/>
    </row>
    <row r="19" spans="2:4" ht="14.25" customHeight="1">
      <c r="B19" s="116"/>
      <c r="C19" s="116"/>
      <c r="D19" s="116"/>
    </row>
    <row r="20" spans="2:4" ht="14.25" customHeight="1">
      <c r="B20" s="116"/>
      <c r="C20" s="116"/>
      <c r="D20" s="116"/>
    </row>
    <row r="21" spans="2:4" ht="14.25" customHeight="1">
      <c r="B21" s="116"/>
      <c r="C21" s="116"/>
      <c r="D21" s="116"/>
    </row>
    <row r="22" spans="2:4" ht="15.75">
      <c r="B22" s="117"/>
      <c r="C22" s="117"/>
      <c r="D22" s="117"/>
    </row>
    <row r="23" spans="2:57" ht="15.75">
      <c r="B23" s="298" t="s">
        <v>92</v>
      </c>
      <c r="C23" s="298"/>
      <c r="D23" s="298"/>
      <c r="E23" s="298"/>
      <c r="F23" s="298"/>
      <c r="G23" s="298"/>
      <c r="H23" s="117"/>
      <c r="I23" s="117"/>
      <c r="J23" s="118"/>
      <c r="K23" s="118"/>
      <c r="L23" s="118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6"/>
      <c r="BE23" s="116"/>
    </row>
    <row r="24" spans="2:21" ht="15.75">
      <c r="B24" s="171" t="s">
        <v>169</v>
      </c>
      <c r="C24" s="171"/>
      <c r="D24" s="171"/>
      <c r="E24" s="171"/>
      <c r="F24" s="171"/>
      <c r="G24" s="171"/>
      <c r="H24" s="117"/>
      <c r="I24" s="117"/>
      <c r="M24" s="116"/>
      <c r="N24" s="116"/>
      <c r="O24" s="116"/>
      <c r="P24" s="116"/>
      <c r="Q24" s="116"/>
      <c r="R24" s="116"/>
      <c r="S24" s="119"/>
      <c r="T24" s="119"/>
      <c r="U24" s="109"/>
    </row>
    <row r="25" spans="2:21" ht="15.75">
      <c r="B25" s="298" t="s">
        <v>174</v>
      </c>
      <c r="C25" s="298"/>
      <c r="D25" s="298"/>
      <c r="E25" s="298"/>
      <c r="F25" s="298"/>
      <c r="G25" s="298"/>
      <c r="H25" s="298"/>
      <c r="I25" s="298"/>
      <c r="J25" s="298"/>
      <c r="K25" s="298"/>
      <c r="L25" s="120"/>
      <c r="M25" s="120"/>
      <c r="N25" s="120"/>
      <c r="O25" s="120"/>
      <c r="P25" s="120"/>
      <c r="Q25" s="120"/>
      <c r="R25" s="120"/>
      <c r="S25" s="116"/>
      <c r="T25" s="109"/>
      <c r="U25" s="109"/>
    </row>
    <row r="26" spans="2:21" ht="15.75">
      <c r="B26" s="299" t="s">
        <v>93</v>
      </c>
      <c r="C26" s="299"/>
      <c r="D26" s="299"/>
      <c r="E26" s="299"/>
      <c r="F26" s="299"/>
      <c r="G26" s="29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</row>
    <row r="27" spans="2:21" ht="15.75">
      <c r="B27" s="298" t="s">
        <v>181</v>
      </c>
      <c r="C27" s="298"/>
      <c r="D27" s="298"/>
      <c r="E27" s="298"/>
      <c r="F27" s="298"/>
      <c r="G27" s="298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</row>
    <row r="28" spans="2:4" ht="15.75">
      <c r="B28" s="117"/>
      <c r="C28" s="121"/>
      <c r="D28" s="121"/>
    </row>
    <row r="29" spans="2:4" ht="15.75">
      <c r="B29" s="122" t="s">
        <v>175</v>
      </c>
      <c r="C29" s="122"/>
      <c r="D29" s="122"/>
    </row>
    <row r="30" spans="2:4" ht="15.75">
      <c r="B30" s="123"/>
      <c r="C30" s="123"/>
      <c r="D30" s="123"/>
    </row>
    <row r="31" spans="2:4" ht="15.75">
      <c r="B31" s="123"/>
      <c r="C31" s="123"/>
      <c r="D31" s="123"/>
    </row>
    <row r="32" spans="2:4" ht="15.75">
      <c r="B32" s="123"/>
      <c r="C32" s="123"/>
      <c r="D32" s="123"/>
    </row>
    <row r="33" spans="2:4" ht="15.75">
      <c r="B33" s="123"/>
      <c r="C33" s="123"/>
      <c r="D33" s="123"/>
    </row>
    <row r="34" spans="2:4" ht="15.75">
      <c r="B34" s="123"/>
      <c r="C34" s="123"/>
      <c r="D34" s="123"/>
    </row>
    <row r="35" spans="2:4" ht="15.75">
      <c r="B35" s="122"/>
      <c r="C35" s="122"/>
      <c r="D35" s="122"/>
    </row>
    <row r="36" spans="2:4" ht="15.75">
      <c r="B36" s="123"/>
      <c r="C36" s="123"/>
      <c r="D36" s="123"/>
    </row>
    <row r="37" spans="2:4" ht="15.75">
      <c r="B37" s="123"/>
      <c r="C37" s="123"/>
      <c r="D37" s="123"/>
    </row>
    <row r="38" spans="2:4" ht="15.75">
      <c r="B38" s="123"/>
      <c r="C38" s="123"/>
      <c r="D38" s="123"/>
    </row>
    <row r="39" spans="2:4" ht="15.75">
      <c r="B39" s="123"/>
      <c r="C39" s="123"/>
      <c r="D39" s="123"/>
    </row>
    <row r="40" spans="2:4" ht="15.75">
      <c r="B40" s="123"/>
      <c r="C40" s="123"/>
      <c r="D40" s="123"/>
    </row>
    <row r="41" spans="2:4" ht="15.75">
      <c r="B41" s="123"/>
      <c r="C41" s="123"/>
      <c r="D41" s="123"/>
    </row>
    <row r="42" spans="2:4" ht="15.75">
      <c r="B42" s="123"/>
      <c r="C42" s="123"/>
      <c r="D42" s="123"/>
    </row>
    <row r="43" spans="2:4" ht="15.75">
      <c r="B43" s="123"/>
      <c r="C43" s="123"/>
      <c r="D43" s="123"/>
    </row>
    <row r="44" spans="2:4" ht="15.75">
      <c r="B44" s="123"/>
      <c r="C44" s="123"/>
      <c r="D44" s="123"/>
    </row>
    <row r="45" spans="2:4" ht="15.75">
      <c r="B45" s="123"/>
      <c r="C45" s="123"/>
      <c r="D45" s="123"/>
    </row>
    <row r="46" spans="2:4" ht="15.75">
      <c r="B46" s="122"/>
      <c r="C46" s="122"/>
      <c r="D46" s="122"/>
    </row>
    <row r="47" spans="2:4" ht="15.75">
      <c r="B47" s="123"/>
      <c r="C47" s="123"/>
      <c r="D47" s="123"/>
    </row>
    <row r="48" spans="2:4" ht="15.75">
      <c r="B48" s="124"/>
      <c r="C48" s="124"/>
      <c r="D48" s="124"/>
    </row>
    <row r="49" spans="2:4" ht="15.75">
      <c r="B49" s="124"/>
      <c r="C49" s="124"/>
      <c r="D49" s="124"/>
    </row>
    <row r="50" spans="2:4" ht="15.75">
      <c r="B50" s="124"/>
      <c r="C50" s="124"/>
      <c r="D50" s="124"/>
    </row>
    <row r="51" spans="2:4" ht="15.75">
      <c r="B51" s="124"/>
      <c r="C51" s="124"/>
      <c r="D51" s="124"/>
    </row>
    <row r="52" spans="2:4" ht="15.75">
      <c r="B52" s="124"/>
      <c r="C52" s="124"/>
      <c r="D52" s="124"/>
    </row>
    <row r="53" spans="2:4" ht="15.75">
      <c r="B53" s="124"/>
      <c r="C53" s="124"/>
      <c r="D53" s="124"/>
    </row>
    <row r="54" spans="2:4" ht="15.75">
      <c r="B54" s="124"/>
      <c r="C54" s="124"/>
      <c r="D54" s="124"/>
    </row>
    <row r="55" spans="2:4" ht="15.75">
      <c r="B55" s="123"/>
      <c r="C55" s="123"/>
      <c r="D55" s="123"/>
    </row>
    <row r="56" spans="2:4" ht="15.75">
      <c r="B56" s="123"/>
      <c r="C56" s="123"/>
      <c r="D56" s="123"/>
    </row>
    <row r="57" spans="2:4" ht="15.75">
      <c r="B57" s="123"/>
      <c r="C57" s="123"/>
      <c r="D57" s="123"/>
    </row>
    <row r="58" spans="2:4" ht="15.75">
      <c r="B58" s="123"/>
      <c r="C58" s="122"/>
      <c r="D58" s="122"/>
    </row>
    <row r="59" spans="2:4" ht="15.75">
      <c r="B59" s="123"/>
      <c r="C59" s="123"/>
      <c r="D59" s="123"/>
    </row>
    <row r="60" spans="2:4" ht="15.75">
      <c r="B60" s="123"/>
      <c r="C60" s="123"/>
      <c r="D60" s="123"/>
    </row>
    <row r="61" spans="2:4" ht="15.75">
      <c r="B61" s="123"/>
      <c r="C61" s="123"/>
      <c r="D61" s="123"/>
    </row>
    <row r="62" spans="2:4" ht="15.75">
      <c r="B62" s="123"/>
      <c r="C62" s="123"/>
      <c r="D62" s="123"/>
    </row>
    <row r="63" spans="2:4" ht="15.75">
      <c r="B63" s="123"/>
      <c r="C63" s="123"/>
      <c r="D63" s="123"/>
    </row>
    <row r="64" spans="2:4" ht="15.75">
      <c r="B64" s="123"/>
      <c r="C64" s="123"/>
      <c r="D64" s="123"/>
    </row>
    <row r="65" spans="2:4" ht="15.75">
      <c r="B65" s="123"/>
      <c r="C65" s="125"/>
      <c r="D65" s="125"/>
    </row>
    <row r="66" spans="3:4" ht="15.75">
      <c r="C66" s="116"/>
      <c r="D66" s="116"/>
    </row>
    <row r="67" spans="3:4" ht="15.75">
      <c r="C67" s="110"/>
      <c r="D67" s="110"/>
    </row>
  </sheetData>
  <sheetProtection/>
  <mergeCells count="5">
    <mergeCell ref="B23:G23"/>
    <mergeCell ref="B25:K25"/>
    <mergeCell ref="B26:G26"/>
    <mergeCell ref="B27:G27"/>
    <mergeCell ref="B16:I16"/>
  </mergeCells>
  <printOptions/>
  <pageMargins left="0.62992125984252" right="0.590551181102362" top="0.748031496062992" bottom="0.984251968503937" header="0.511811023622047" footer="0.511811023622047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0"/>
  <sheetViews>
    <sheetView view="pageBreakPreview" zoomScaleNormal="160" zoomScaleSheetLayoutView="100" workbookViewId="0" topLeftCell="C13">
      <selection activeCell="D27" sqref="D27:D29"/>
    </sheetView>
  </sheetViews>
  <sheetFormatPr defaultColWidth="9.140625" defaultRowHeight="12.75"/>
  <cols>
    <col min="1" max="2" width="0" style="126" hidden="1" customWidth="1"/>
    <col min="3" max="3" width="3.28125" style="126" customWidth="1"/>
    <col min="4" max="4" width="36.421875" style="126" customWidth="1"/>
    <col min="5" max="5" width="11.57421875" style="129" customWidth="1"/>
    <col min="6" max="7" width="2.421875" style="126" customWidth="1"/>
    <col min="8" max="9" width="2.140625" style="126" customWidth="1"/>
    <col min="10" max="10" width="2.28125" style="126" customWidth="1"/>
    <col min="11" max="11" width="7.28125" style="126" customWidth="1"/>
    <col min="12" max="12" width="5.8515625" style="126" customWidth="1"/>
    <col min="13" max="13" width="3.00390625" style="126" customWidth="1"/>
    <col min="14" max="14" width="2.8515625" style="126" customWidth="1"/>
    <col min="15" max="15" width="2.421875" style="126" customWidth="1"/>
    <col min="16" max="16" width="2.28125" style="126" customWidth="1"/>
    <col min="17" max="17" width="2.57421875" style="126" customWidth="1"/>
    <col min="18" max="18" width="7.00390625" style="126" customWidth="1"/>
    <col min="19" max="19" width="5.7109375" style="126" customWidth="1"/>
    <col min="20" max="21" width="9.140625" style="126" hidden="1" customWidth="1"/>
    <col min="22" max="25" width="9.140625" style="126" customWidth="1"/>
    <col min="26" max="26" width="10.7109375" style="126" customWidth="1"/>
    <col min="27" max="16384" width="9.140625" style="126" customWidth="1"/>
  </cols>
  <sheetData>
    <row r="1" spans="3:5" ht="12.75">
      <c r="C1" s="328" t="s">
        <v>195</v>
      </c>
      <c r="D1" s="328"/>
      <c r="E1" s="328"/>
    </row>
    <row r="2" spans="3:5" ht="12.75">
      <c r="C2" s="328" t="s">
        <v>199</v>
      </c>
      <c r="D2" s="328"/>
      <c r="E2" s="328"/>
    </row>
    <row r="3" spans="3:5" ht="7.5" customHeight="1">
      <c r="C3" s="130"/>
      <c r="D3" s="130"/>
      <c r="E3" s="130"/>
    </row>
    <row r="4" spans="3:21" ht="15.75">
      <c r="C4" s="331" t="s">
        <v>15</v>
      </c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127"/>
      <c r="T4" s="128"/>
      <c r="U4" s="128"/>
    </row>
    <row r="5" spans="6:22" ht="5.25" customHeight="1"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30"/>
      <c r="U5" s="130"/>
      <c r="V5" s="130"/>
    </row>
    <row r="6" spans="1:22" ht="15">
      <c r="A6" s="242"/>
      <c r="B6" s="242"/>
      <c r="C6" s="243" t="s">
        <v>189</v>
      </c>
      <c r="D6" s="243"/>
      <c r="E6" s="243"/>
      <c r="F6" s="242"/>
      <c r="G6" s="242"/>
      <c r="H6" s="242"/>
      <c r="I6" s="242"/>
      <c r="J6" s="244"/>
      <c r="K6" s="244"/>
      <c r="L6" s="244"/>
      <c r="M6" s="244"/>
      <c r="N6" s="244"/>
      <c r="O6" s="244"/>
      <c r="P6" s="245"/>
      <c r="Q6" s="245"/>
      <c r="R6" s="245"/>
      <c r="S6" s="245"/>
      <c r="T6" s="130"/>
      <c r="U6" s="130"/>
      <c r="V6" s="130"/>
    </row>
    <row r="7" spans="1:22" ht="15">
      <c r="A7" s="242"/>
      <c r="B7" s="242"/>
      <c r="C7" s="301" t="s">
        <v>190</v>
      </c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245"/>
      <c r="Q7" s="245"/>
      <c r="R7" s="245"/>
      <c r="S7" s="245"/>
      <c r="T7" s="130"/>
      <c r="U7" s="130"/>
      <c r="V7" s="130"/>
    </row>
    <row r="8" spans="1:22" ht="15">
      <c r="A8" s="242"/>
      <c r="B8" s="242"/>
      <c r="C8" s="243" t="s">
        <v>141</v>
      </c>
      <c r="D8" s="246"/>
      <c r="E8" s="247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5"/>
      <c r="Q8" s="245"/>
      <c r="R8" s="245"/>
      <c r="S8" s="245"/>
      <c r="T8" s="130"/>
      <c r="U8" s="130"/>
      <c r="V8" s="130"/>
    </row>
    <row r="9" spans="1:22" ht="15">
      <c r="A9" s="242"/>
      <c r="B9" s="242"/>
      <c r="C9" s="243" t="s">
        <v>191</v>
      </c>
      <c r="D9" s="246"/>
      <c r="E9" s="243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5"/>
      <c r="Q9" s="245"/>
      <c r="R9" s="245"/>
      <c r="S9" s="245"/>
      <c r="T9" s="130"/>
      <c r="U9" s="130"/>
      <c r="V9" s="130"/>
    </row>
    <row r="10" spans="1:22" ht="15">
      <c r="A10" s="242"/>
      <c r="B10" s="242"/>
      <c r="C10" s="243" t="s">
        <v>180</v>
      </c>
      <c r="D10" s="246"/>
      <c r="E10" s="243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5"/>
      <c r="Q10" s="245"/>
      <c r="R10" s="245"/>
      <c r="S10" s="245"/>
      <c r="T10" s="130"/>
      <c r="U10" s="130"/>
      <c r="V10" s="130"/>
    </row>
    <row r="11" spans="1:23" ht="14.25" customHeight="1" thickBot="1">
      <c r="A11" s="242"/>
      <c r="B11" s="242"/>
      <c r="C11" s="334" t="s">
        <v>2</v>
      </c>
      <c r="D11" s="334"/>
      <c r="E11" s="334"/>
      <c r="F11" s="334"/>
      <c r="G11" s="334"/>
      <c r="H11" s="334"/>
      <c r="I11" s="334"/>
      <c r="J11" s="334"/>
      <c r="K11" s="334"/>
      <c r="L11" s="334"/>
      <c r="M11" s="334"/>
      <c r="N11" s="334"/>
      <c r="O11" s="334"/>
      <c r="P11" s="334"/>
      <c r="Q11" s="334"/>
      <c r="R11" s="334"/>
      <c r="S11" s="334"/>
      <c r="W11" s="129"/>
    </row>
    <row r="12" spans="1:28" ht="12.75">
      <c r="A12" s="242"/>
      <c r="B12" s="242"/>
      <c r="C12" s="337" t="s">
        <v>12</v>
      </c>
      <c r="D12" s="340" t="s">
        <v>3</v>
      </c>
      <c r="E12" s="326" t="s">
        <v>200</v>
      </c>
      <c r="F12" s="342" t="s">
        <v>4</v>
      </c>
      <c r="G12" s="342"/>
      <c r="H12" s="342"/>
      <c r="I12" s="342"/>
      <c r="J12" s="342"/>
      <c r="K12" s="342"/>
      <c r="L12" s="342"/>
      <c r="M12" s="342" t="s">
        <v>5</v>
      </c>
      <c r="N12" s="342"/>
      <c r="O12" s="342"/>
      <c r="P12" s="342"/>
      <c r="Q12" s="342"/>
      <c r="R12" s="342"/>
      <c r="S12" s="343"/>
      <c r="X12" s="106" t="s">
        <v>99</v>
      </c>
      <c r="Y12" s="106">
        <f>(F25+M25)*14</f>
        <v>280</v>
      </c>
      <c r="Z12" s="106"/>
      <c r="AA12" s="106"/>
      <c r="AB12" s="106"/>
    </row>
    <row r="13" spans="1:29" ht="12.75">
      <c r="A13" s="242"/>
      <c r="B13" s="242"/>
      <c r="C13" s="338"/>
      <c r="D13" s="341"/>
      <c r="E13" s="324"/>
      <c r="F13" s="332" t="s">
        <v>6</v>
      </c>
      <c r="G13" s="332" t="s">
        <v>7</v>
      </c>
      <c r="H13" s="332" t="s">
        <v>8</v>
      </c>
      <c r="I13" s="332" t="s">
        <v>9</v>
      </c>
      <c r="J13" s="332" t="s">
        <v>32</v>
      </c>
      <c r="K13" s="332" t="s">
        <v>13</v>
      </c>
      <c r="L13" s="332" t="s">
        <v>14</v>
      </c>
      <c r="M13" s="332" t="s">
        <v>6</v>
      </c>
      <c r="N13" s="332" t="s">
        <v>7</v>
      </c>
      <c r="O13" s="332" t="s">
        <v>8</v>
      </c>
      <c r="P13" s="332" t="s">
        <v>9</v>
      </c>
      <c r="Q13" s="332" t="s">
        <v>32</v>
      </c>
      <c r="R13" s="332" t="s">
        <v>13</v>
      </c>
      <c r="S13" s="346" t="s">
        <v>14</v>
      </c>
      <c r="X13" s="106" t="s">
        <v>100</v>
      </c>
      <c r="Y13" s="106">
        <f>(F37+M37)*14</f>
        <v>56</v>
      </c>
      <c r="Z13" s="106"/>
      <c r="AA13" s="106" t="s">
        <v>49</v>
      </c>
      <c r="AB13" s="106" t="s">
        <v>101</v>
      </c>
      <c r="AC13" s="126" t="s">
        <v>160</v>
      </c>
    </row>
    <row r="14" spans="1:29" ht="12" customHeight="1" thickBot="1">
      <c r="A14" s="242"/>
      <c r="B14" s="242"/>
      <c r="C14" s="339"/>
      <c r="D14" s="316"/>
      <c r="E14" s="327"/>
      <c r="F14" s="333"/>
      <c r="G14" s="333"/>
      <c r="H14" s="333"/>
      <c r="I14" s="333"/>
      <c r="J14" s="333"/>
      <c r="K14" s="333"/>
      <c r="L14" s="333"/>
      <c r="M14" s="333"/>
      <c r="N14" s="333"/>
      <c r="O14" s="333"/>
      <c r="P14" s="333"/>
      <c r="Q14" s="333"/>
      <c r="R14" s="333"/>
      <c r="S14" s="347"/>
      <c r="X14" s="106" t="s">
        <v>82</v>
      </c>
      <c r="Y14" s="106">
        <f>SUM(F17:G18,M19:N22,M33:N35)*14</f>
        <v>224</v>
      </c>
      <c r="Z14" s="106"/>
      <c r="AA14" s="106">
        <f>SUM(F17:F18,M19:M22,M33)*14</f>
        <v>126</v>
      </c>
      <c r="AB14" s="230">
        <f>SUM(G17:G18,N19:N22,N33)*14</f>
        <v>98</v>
      </c>
      <c r="AC14" s="126">
        <f>Y12+Y13</f>
        <v>336</v>
      </c>
    </row>
    <row r="15" spans="1:28" ht="12.75">
      <c r="A15" s="249" t="s">
        <v>179</v>
      </c>
      <c r="B15" s="249" t="s">
        <v>178</v>
      </c>
      <c r="C15" s="250">
        <v>1</v>
      </c>
      <c r="D15" s="251" t="s">
        <v>105</v>
      </c>
      <c r="E15" s="252" t="s">
        <v>84</v>
      </c>
      <c r="F15" s="252">
        <v>1</v>
      </c>
      <c r="G15" s="252">
        <v>1</v>
      </c>
      <c r="H15" s="252"/>
      <c r="I15" s="252"/>
      <c r="J15" s="252"/>
      <c r="K15" s="252" t="s">
        <v>81</v>
      </c>
      <c r="L15" s="252">
        <v>6</v>
      </c>
      <c r="M15" s="252"/>
      <c r="N15" s="252"/>
      <c r="O15" s="252"/>
      <c r="P15" s="252"/>
      <c r="Q15" s="252"/>
      <c r="R15" s="252"/>
      <c r="S15" s="253"/>
      <c r="X15" s="106" t="s">
        <v>83</v>
      </c>
      <c r="Y15" s="106">
        <f>SUM(F15:G16,F30:G32,M23:N23)*14</f>
        <v>112</v>
      </c>
      <c r="Z15" s="106"/>
      <c r="AA15" s="106">
        <f>SUM(F15:F16,F30,M23)*14</f>
        <v>63</v>
      </c>
      <c r="AB15" s="230">
        <f>SUM(G15:G16,G30,N23)*14</f>
        <v>49</v>
      </c>
    </row>
    <row r="16" spans="1:29" ht="12.75">
      <c r="A16" s="242"/>
      <c r="B16" s="242"/>
      <c r="C16" s="254">
        <v>2</v>
      </c>
      <c r="D16" s="255" t="s">
        <v>70</v>
      </c>
      <c r="E16" s="256" t="s">
        <v>85</v>
      </c>
      <c r="F16" s="256">
        <v>2</v>
      </c>
      <c r="G16" s="256">
        <v>1</v>
      </c>
      <c r="H16" s="256"/>
      <c r="I16" s="256"/>
      <c r="J16" s="256"/>
      <c r="K16" s="256" t="s">
        <v>81</v>
      </c>
      <c r="L16" s="256">
        <v>7</v>
      </c>
      <c r="M16" s="256"/>
      <c r="N16" s="256"/>
      <c r="O16" s="256"/>
      <c r="P16" s="256"/>
      <c r="Q16" s="256"/>
      <c r="R16" s="256"/>
      <c r="S16" s="257"/>
      <c r="AC16" s="126">
        <f>Y14+Y15</f>
        <v>336</v>
      </c>
    </row>
    <row r="17" spans="1:25" ht="12.75">
      <c r="A17" s="242"/>
      <c r="B17" s="242"/>
      <c r="C17" s="254">
        <v>3</v>
      </c>
      <c r="D17" s="255" t="s">
        <v>71</v>
      </c>
      <c r="E17" s="256" t="s">
        <v>86</v>
      </c>
      <c r="F17" s="256">
        <v>1</v>
      </c>
      <c r="G17" s="256">
        <v>1</v>
      </c>
      <c r="H17" s="256"/>
      <c r="I17" s="256"/>
      <c r="J17" s="256"/>
      <c r="K17" s="256" t="s">
        <v>81</v>
      </c>
      <c r="L17" s="256">
        <v>6</v>
      </c>
      <c r="M17" s="256"/>
      <c r="N17" s="256"/>
      <c r="O17" s="256"/>
      <c r="P17" s="256"/>
      <c r="Q17" s="256"/>
      <c r="R17" s="256"/>
      <c r="S17" s="257"/>
      <c r="X17" s="126" t="s">
        <v>122</v>
      </c>
      <c r="Y17" s="126">
        <f>(F54+M54)*14</f>
        <v>168</v>
      </c>
    </row>
    <row r="18" spans="1:19" ht="26.25" thickBot="1">
      <c r="A18" s="242"/>
      <c r="B18" s="242"/>
      <c r="C18" s="258">
        <v>4</v>
      </c>
      <c r="D18" s="259" t="s">
        <v>192</v>
      </c>
      <c r="E18" s="260" t="s">
        <v>87</v>
      </c>
      <c r="F18" s="260">
        <v>2</v>
      </c>
      <c r="G18" s="260">
        <v>1</v>
      </c>
      <c r="H18" s="260"/>
      <c r="I18" s="260"/>
      <c r="J18" s="260"/>
      <c r="K18" s="260" t="s">
        <v>81</v>
      </c>
      <c r="L18" s="260">
        <v>6</v>
      </c>
      <c r="M18" s="260"/>
      <c r="N18" s="260"/>
      <c r="O18" s="260"/>
      <c r="P18" s="260"/>
      <c r="Q18" s="260"/>
      <c r="R18" s="260"/>
      <c r="S18" s="261"/>
    </row>
    <row r="19" spans="1:19" ht="12.75">
      <c r="A19" s="249" t="s">
        <v>178</v>
      </c>
      <c r="B19" s="249" t="s">
        <v>178</v>
      </c>
      <c r="C19" s="250">
        <v>5</v>
      </c>
      <c r="D19" s="251" t="s">
        <v>193</v>
      </c>
      <c r="E19" s="252" t="s">
        <v>88</v>
      </c>
      <c r="F19" s="252"/>
      <c r="G19" s="252"/>
      <c r="H19" s="252"/>
      <c r="I19" s="252"/>
      <c r="J19" s="252"/>
      <c r="K19" s="252"/>
      <c r="L19" s="252"/>
      <c r="M19" s="252">
        <v>1</v>
      </c>
      <c r="N19" s="252">
        <v>1</v>
      </c>
      <c r="O19" s="252"/>
      <c r="P19" s="252"/>
      <c r="Q19" s="252"/>
      <c r="R19" s="252" t="s">
        <v>81</v>
      </c>
      <c r="S19" s="253">
        <v>5</v>
      </c>
    </row>
    <row r="20" spans="1:19" ht="25.5">
      <c r="A20" s="242"/>
      <c r="B20" s="242"/>
      <c r="C20" s="254">
        <v>6</v>
      </c>
      <c r="D20" s="262" t="s">
        <v>194</v>
      </c>
      <c r="E20" s="284" t="s">
        <v>89</v>
      </c>
      <c r="F20" s="284"/>
      <c r="G20" s="284"/>
      <c r="H20" s="284"/>
      <c r="I20" s="284"/>
      <c r="J20" s="284"/>
      <c r="K20" s="284"/>
      <c r="L20" s="284"/>
      <c r="M20" s="284">
        <v>1</v>
      </c>
      <c r="N20" s="284">
        <v>1</v>
      </c>
      <c r="O20" s="284"/>
      <c r="P20" s="284"/>
      <c r="Q20" s="284"/>
      <c r="R20" s="284" t="s">
        <v>81</v>
      </c>
      <c r="S20" s="264">
        <v>5</v>
      </c>
    </row>
    <row r="21" spans="1:19" ht="12.75">
      <c r="A21" s="249" t="s">
        <v>178</v>
      </c>
      <c r="B21" s="249" t="s">
        <v>178</v>
      </c>
      <c r="C21" s="254">
        <v>7</v>
      </c>
      <c r="D21" s="255" t="s">
        <v>72</v>
      </c>
      <c r="E21" s="256" t="s">
        <v>90</v>
      </c>
      <c r="F21" s="256"/>
      <c r="G21" s="256"/>
      <c r="H21" s="256"/>
      <c r="I21" s="256"/>
      <c r="J21" s="256"/>
      <c r="K21" s="256"/>
      <c r="L21" s="256"/>
      <c r="M21" s="256">
        <v>1</v>
      </c>
      <c r="N21" s="256">
        <v>1</v>
      </c>
      <c r="O21" s="256"/>
      <c r="P21" s="256"/>
      <c r="Q21" s="256"/>
      <c r="R21" s="256" t="s">
        <v>81</v>
      </c>
      <c r="S21" s="257">
        <v>5</v>
      </c>
    </row>
    <row r="22" spans="1:19" ht="12.75">
      <c r="A22" s="249" t="s">
        <v>178</v>
      </c>
      <c r="B22" s="249" t="s">
        <v>178</v>
      </c>
      <c r="C22" s="254">
        <v>8</v>
      </c>
      <c r="D22" s="262" t="s">
        <v>187</v>
      </c>
      <c r="E22" s="263" t="s">
        <v>91</v>
      </c>
      <c r="F22" s="263"/>
      <c r="G22" s="263"/>
      <c r="H22" s="263"/>
      <c r="I22" s="263"/>
      <c r="J22" s="263"/>
      <c r="K22" s="263"/>
      <c r="L22" s="263"/>
      <c r="M22" s="285">
        <v>2</v>
      </c>
      <c r="N22" s="263">
        <v>1</v>
      </c>
      <c r="O22" s="263"/>
      <c r="P22" s="263"/>
      <c r="Q22" s="263"/>
      <c r="R22" s="263" t="s">
        <v>81</v>
      </c>
      <c r="S22" s="264">
        <v>5</v>
      </c>
    </row>
    <row r="23" spans="1:19" ht="13.5" thickBot="1">
      <c r="A23" s="249" t="s">
        <v>178</v>
      </c>
      <c r="B23" s="249" t="s">
        <v>178</v>
      </c>
      <c r="C23" s="258">
        <v>9</v>
      </c>
      <c r="D23" s="265" t="s">
        <v>158</v>
      </c>
      <c r="E23" s="266" t="s">
        <v>171</v>
      </c>
      <c r="F23" s="267"/>
      <c r="G23" s="267"/>
      <c r="H23" s="267"/>
      <c r="I23" s="267"/>
      <c r="J23" s="267"/>
      <c r="K23" s="267"/>
      <c r="L23" s="267"/>
      <c r="M23" s="287">
        <v>0.5</v>
      </c>
      <c r="N23" s="287">
        <v>0.5</v>
      </c>
      <c r="O23" s="268"/>
      <c r="P23" s="268"/>
      <c r="Q23" s="268"/>
      <c r="R23" s="266" t="s">
        <v>6</v>
      </c>
      <c r="S23" s="269">
        <v>5</v>
      </c>
    </row>
    <row r="24" spans="1:19" ht="12.75">
      <c r="A24" s="242"/>
      <c r="B24" s="242"/>
      <c r="C24" s="317" t="s">
        <v>16</v>
      </c>
      <c r="D24" s="318"/>
      <c r="E24" s="318"/>
      <c r="F24" s="263">
        <f>SUM(F15:F23)</f>
        <v>6</v>
      </c>
      <c r="G24" s="263">
        <f>SUM(G15:G23)</f>
        <v>4</v>
      </c>
      <c r="H24" s="263"/>
      <c r="I24" s="263"/>
      <c r="J24" s="329"/>
      <c r="K24" s="344" t="s">
        <v>103</v>
      </c>
      <c r="L24" s="318">
        <f>SUM(L15:L23)</f>
        <v>25</v>
      </c>
      <c r="M24" s="288">
        <f>SUM(M15:M23)</f>
        <v>5.5</v>
      </c>
      <c r="N24" s="288">
        <f>SUM(N15:N23)</f>
        <v>4.5</v>
      </c>
      <c r="O24" s="263"/>
      <c r="P24" s="263"/>
      <c r="Q24" s="329"/>
      <c r="R24" s="344" t="s">
        <v>154</v>
      </c>
      <c r="S24" s="335">
        <f>SUM(S15:S23)</f>
        <v>25</v>
      </c>
    </row>
    <row r="25" spans="1:19" ht="13.5" thickBot="1">
      <c r="A25" s="242"/>
      <c r="B25" s="242"/>
      <c r="C25" s="319"/>
      <c r="D25" s="320"/>
      <c r="E25" s="320"/>
      <c r="F25" s="320">
        <f>SUM(F24:I24)</f>
        <v>10</v>
      </c>
      <c r="G25" s="320"/>
      <c r="H25" s="320"/>
      <c r="I25" s="320"/>
      <c r="J25" s="330"/>
      <c r="K25" s="345"/>
      <c r="L25" s="320"/>
      <c r="M25" s="320">
        <f>SUM(M24:P24)</f>
        <v>10</v>
      </c>
      <c r="N25" s="320"/>
      <c r="O25" s="320"/>
      <c r="P25" s="320"/>
      <c r="Q25" s="330"/>
      <c r="R25" s="345"/>
      <c r="S25" s="336"/>
    </row>
    <row r="26" spans="3:19" ht="13.5" thickBot="1">
      <c r="C26" s="133"/>
      <c r="D26" s="133"/>
      <c r="E26" s="133"/>
      <c r="F26" s="134"/>
      <c r="G26" s="134"/>
      <c r="H26" s="134"/>
      <c r="I26" s="134"/>
      <c r="J26" s="134"/>
      <c r="K26" s="135"/>
      <c r="L26" s="134"/>
      <c r="M26" s="134"/>
      <c r="N26" s="134"/>
      <c r="O26" s="134"/>
      <c r="P26" s="134"/>
      <c r="Q26" s="134"/>
      <c r="R26" s="135"/>
      <c r="S26" s="134"/>
    </row>
    <row r="27" spans="3:19" ht="12" customHeight="1">
      <c r="C27" s="321" t="s">
        <v>12</v>
      </c>
      <c r="D27" s="359" t="s">
        <v>10</v>
      </c>
      <c r="E27" s="326" t="s">
        <v>200</v>
      </c>
      <c r="F27" s="326" t="s">
        <v>4</v>
      </c>
      <c r="G27" s="326"/>
      <c r="H27" s="326"/>
      <c r="I27" s="326"/>
      <c r="J27" s="326"/>
      <c r="K27" s="326"/>
      <c r="L27" s="326"/>
      <c r="M27" s="326" t="s">
        <v>5</v>
      </c>
      <c r="N27" s="326"/>
      <c r="O27" s="326"/>
      <c r="P27" s="326"/>
      <c r="Q27" s="326"/>
      <c r="R27" s="326"/>
      <c r="S27" s="348"/>
    </row>
    <row r="28" spans="3:19" ht="12.75">
      <c r="C28" s="322"/>
      <c r="D28" s="360"/>
      <c r="E28" s="324"/>
      <c r="F28" s="324" t="s">
        <v>6</v>
      </c>
      <c r="G28" s="324" t="s">
        <v>7</v>
      </c>
      <c r="H28" s="324" t="s">
        <v>8</v>
      </c>
      <c r="I28" s="324" t="s">
        <v>9</v>
      </c>
      <c r="J28" s="324" t="s">
        <v>32</v>
      </c>
      <c r="K28" s="324" t="s">
        <v>13</v>
      </c>
      <c r="L28" s="324" t="s">
        <v>14</v>
      </c>
      <c r="M28" s="324" t="s">
        <v>6</v>
      </c>
      <c r="N28" s="324" t="s">
        <v>7</v>
      </c>
      <c r="O28" s="324" t="s">
        <v>8</v>
      </c>
      <c r="P28" s="324" t="s">
        <v>9</v>
      </c>
      <c r="Q28" s="324" t="s">
        <v>32</v>
      </c>
      <c r="R28" s="324" t="s">
        <v>13</v>
      </c>
      <c r="S28" s="349" t="s">
        <v>14</v>
      </c>
    </row>
    <row r="29" spans="3:19" ht="11.25" customHeight="1" thickBot="1">
      <c r="C29" s="323"/>
      <c r="D29" s="361"/>
      <c r="E29" s="327"/>
      <c r="F29" s="325"/>
      <c r="G29" s="325"/>
      <c r="H29" s="325"/>
      <c r="I29" s="325"/>
      <c r="J29" s="325"/>
      <c r="K29" s="325"/>
      <c r="L29" s="325"/>
      <c r="M29" s="325"/>
      <c r="N29" s="325"/>
      <c r="O29" s="325"/>
      <c r="P29" s="325"/>
      <c r="Q29" s="325"/>
      <c r="R29" s="325"/>
      <c r="S29" s="350"/>
    </row>
    <row r="30" spans="3:19" ht="25.5">
      <c r="C30" s="271">
        <v>10</v>
      </c>
      <c r="D30" s="272" t="s">
        <v>73</v>
      </c>
      <c r="E30" s="273" t="s">
        <v>106</v>
      </c>
      <c r="F30" s="311">
        <v>1</v>
      </c>
      <c r="G30" s="311">
        <v>1</v>
      </c>
      <c r="H30" s="311"/>
      <c r="I30" s="311"/>
      <c r="J30" s="311"/>
      <c r="K30" s="311" t="s">
        <v>6</v>
      </c>
      <c r="L30" s="311">
        <v>5</v>
      </c>
      <c r="M30" s="311"/>
      <c r="N30" s="311"/>
      <c r="O30" s="311"/>
      <c r="P30" s="311"/>
      <c r="Q30" s="311"/>
      <c r="R30" s="311"/>
      <c r="S30" s="351"/>
    </row>
    <row r="31" spans="3:19" ht="12.75">
      <c r="C31" s="274">
        <v>11</v>
      </c>
      <c r="D31" s="275" t="s">
        <v>79</v>
      </c>
      <c r="E31" s="276" t="s">
        <v>107</v>
      </c>
      <c r="F31" s="312"/>
      <c r="G31" s="312"/>
      <c r="H31" s="312"/>
      <c r="I31" s="312"/>
      <c r="J31" s="312"/>
      <c r="K31" s="312"/>
      <c r="L31" s="312"/>
      <c r="M31" s="312"/>
      <c r="N31" s="312"/>
      <c r="O31" s="312"/>
      <c r="P31" s="312"/>
      <c r="Q31" s="312"/>
      <c r="R31" s="312"/>
      <c r="S31" s="352"/>
    </row>
    <row r="32" spans="3:19" ht="13.5" thickBot="1">
      <c r="C32" s="277">
        <v>12</v>
      </c>
      <c r="D32" s="278" t="s">
        <v>74</v>
      </c>
      <c r="E32" s="279" t="s">
        <v>172</v>
      </c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313"/>
      <c r="R32" s="313"/>
      <c r="S32" s="353"/>
    </row>
    <row r="33" spans="3:19" ht="12.75">
      <c r="C33" s="271">
        <v>13</v>
      </c>
      <c r="D33" s="280" t="s">
        <v>75</v>
      </c>
      <c r="E33" s="281" t="s">
        <v>108</v>
      </c>
      <c r="F33" s="311"/>
      <c r="G33" s="311"/>
      <c r="H33" s="311"/>
      <c r="I33" s="311"/>
      <c r="J33" s="311"/>
      <c r="K33" s="311"/>
      <c r="L33" s="311"/>
      <c r="M33" s="311">
        <v>1</v>
      </c>
      <c r="N33" s="311">
        <v>1</v>
      </c>
      <c r="O33" s="311"/>
      <c r="P33" s="311"/>
      <c r="Q33" s="311"/>
      <c r="R33" s="311" t="s">
        <v>6</v>
      </c>
      <c r="S33" s="351">
        <v>5</v>
      </c>
    </row>
    <row r="34" spans="3:19" ht="12.75">
      <c r="C34" s="274">
        <v>14</v>
      </c>
      <c r="D34" s="275" t="s">
        <v>80</v>
      </c>
      <c r="E34" s="276" t="s">
        <v>109</v>
      </c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52"/>
    </row>
    <row r="35" spans="3:19" ht="26.25" thickBot="1">
      <c r="C35" s="277">
        <v>15</v>
      </c>
      <c r="D35" s="270" t="s">
        <v>188</v>
      </c>
      <c r="E35" s="279" t="s">
        <v>173</v>
      </c>
      <c r="F35" s="313"/>
      <c r="G35" s="313"/>
      <c r="H35" s="313"/>
      <c r="I35" s="313"/>
      <c r="J35" s="313"/>
      <c r="K35" s="313"/>
      <c r="L35" s="313"/>
      <c r="M35" s="313"/>
      <c r="N35" s="313"/>
      <c r="O35" s="313"/>
      <c r="P35" s="313"/>
      <c r="Q35" s="313"/>
      <c r="R35" s="313"/>
      <c r="S35" s="353"/>
    </row>
    <row r="36" spans="3:19" ht="12.75" customHeight="1">
      <c r="C36" s="307" t="s">
        <v>17</v>
      </c>
      <c r="D36" s="308"/>
      <c r="E36" s="308"/>
      <c r="F36" s="282">
        <f>SUM(F30:F35)</f>
        <v>1</v>
      </c>
      <c r="G36" s="282">
        <f>SUM(G30:G35)</f>
        <v>1</v>
      </c>
      <c r="H36" s="282"/>
      <c r="I36" s="282"/>
      <c r="J36" s="314"/>
      <c r="K36" s="315" t="s">
        <v>104</v>
      </c>
      <c r="L36" s="308">
        <f>SUM(L30:L35)</f>
        <v>5</v>
      </c>
      <c r="M36" s="282">
        <f>SUM(M30:M35)</f>
        <v>1</v>
      </c>
      <c r="N36" s="282">
        <f>SUM(N30:N35)</f>
        <v>1</v>
      </c>
      <c r="O36" s="282"/>
      <c r="P36" s="282"/>
      <c r="Q36" s="362"/>
      <c r="R36" s="315" t="s">
        <v>104</v>
      </c>
      <c r="S36" s="357">
        <f>SUM(S30:S35)</f>
        <v>5</v>
      </c>
    </row>
    <row r="37" spans="3:19" ht="12.75" customHeight="1" thickBot="1">
      <c r="C37" s="309"/>
      <c r="D37" s="310"/>
      <c r="E37" s="310"/>
      <c r="F37" s="310">
        <f>SUM(F36:I36)</f>
        <v>2</v>
      </c>
      <c r="G37" s="310"/>
      <c r="H37" s="310"/>
      <c r="I37" s="310"/>
      <c r="J37" s="313"/>
      <c r="K37" s="316"/>
      <c r="L37" s="310"/>
      <c r="M37" s="310">
        <f>SUM(M36:P36)</f>
        <v>2</v>
      </c>
      <c r="N37" s="310"/>
      <c r="O37" s="310"/>
      <c r="P37" s="310"/>
      <c r="Q37" s="363"/>
      <c r="R37" s="316"/>
      <c r="S37" s="358"/>
    </row>
    <row r="38" ht="8.25" customHeight="1"/>
    <row r="39" spans="3:19" ht="12.75" customHeight="1">
      <c r="C39" s="133"/>
      <c r="D39" s="177" t="s">
        <v>19</v>
      </c>
      <c r="F39" s="174">
        <f>F24+F36</f>
        <v>7</v>
      </c>
      <c r="G39" s="174">
        <f>G24+G36</f>
        <v>5</v>
      </c>
      <c r="H39" s="174"/>
      <c r="I39" s="174"/>
      <c r="J39" s="306"/>
      <c r="K39" s="304" t="s">
        <v>154</v>
      </c>
      <c r="L39" s="303">
        <f>IF((L24+L36)&lt;&gt;30,"NU",30)</f>
        <v>30</v>
      </c>
      <c r="M39" s="174">
        <f>M24+M36</f>
        <v>6.5</v>
      </c>
      <c r="N39" s="174">
        <f>N24+N36</f>
        <v>5.5</v>
      </c>
      <c r="O39" s="174"/>
      <c r="P39" s="174"/>
      <c r="Q39" s="306"/>
      <c r="R39" s="304" t="s">
        <v>159</v>
      </c>
      <c r="S39" s="303">
        <f>IF((S24+S36)&lt;&gt;30,"NU",30)</f>
        <v>30</v>
      </c>
    </row>
    <row r="40" spans="3:19" ht="12.75" customHeight="1">
      <c r="C40" s="133"/>
      <c r="D40" s="137"/>
      <c r="F40" s="305">
        <f>SUM(F39:I39)</f>
        <v>12</v>
      </c>
      <c r="G40" s="305"/>
      <c r="H40" s="305"/>
      <c r="I40" s="305"/>
      <c r="J40" s="306"/>
      <c r="K40" s="304"/>
      <c r="L40" s="303"/>
      <c r="M40" s="305">
        <f>SUM(M39:P39)</f>
        <v>12</v>
      </c>
      <c r="N40" s="305"/>
      <c r="O40" s="305"/>
      <c r="P40" s="305"/>
      <c r="Q40" s="306"/>
      <c r="R40" s="304"/>
      <c r="S40" s="303"/>
    </row>
    <row r="41" spans="4:26" ht="8.25" customHeight="1">
      <c r="D41" s="139"/>
      <c r="V41" s="128"/>
      <c r="W41" s="128"/>
      <c r="X41" s="128"/>
      <c r="Y41" s="128"/>
      <c r="Z41" s="128"/>
    </row>
    <row r="42" spans="3:26" ht="12.75">
      <c r="C42" s="354" t="s">
        <v>110</v>
      </c>
      <c r="D42" s="354"/>
      <c r="E42" s="355"/>
      <c r="F42" s="354"/>
      <c r="G42" s="354"/>
      <c r="H42" s="354"/>
      <c r="I42" s="354"/>
      <c r="J42" s="354"/>
      <c r="K42" s="354"/>
      <c r="L42" s="354"/>
      <c r="M42" s="354"/>
      <c r="N42" s="354"/>
      <c r="O42" s="354"/>
      <c r="P42" s="354"/>
      <c r="Q42" s="354"/>
      <c r="R42" s="354"/>
      <c r="S42" s="354"/>
      <c r="V42" s="128"/>
      <c r="W42" s="128"/>
      <c r="X42" s="128"/>
      <c r="Y42" s="128"/>
      <c r="Z42" s="128"/>
    </row>
    <row r="43" spans="3:26" ht="12.75">
      <c r="C43" s="356" t="s">
        <v>12</v>
      </c>
      <c r="D43" s="364" t="s">
        <v>11</v>
      </c>
      <c r="E43" s="365" t="s">
        <v>143</v>
      </c>
      <c r="F43" s="366" t="s">
        <v>4</v>
      </c>
      <c r="G43" s="367"/>
      <c r="H43" s="367"/>
      <c r="I43" s="367"/>
      <c r="J43" s="367"/>
      <c r="K43" s="367"/>
      <c r="L43" s="367"/>
      <c r="M43" s="367" t="s">
        <v>5</v>
      </c>
      <c r="N43" s="367"/>
      <c r="O43" s="367"/>
      <c r="P43" s="367"/>
      <c r="Q43" s="367"/>
      <c r="R43" s="367"/>
      <c r="S43" s="367"/>
      <c r="V43" s="128"/>
      <c r="W43" s="128"/>
      <c r="X43" s="128"/>
      <c r="Y43" s="128"/>
      <c r="Z43" s="128"/>
    </row>
    <row r="44" spans="3:26" ht="12.75">
      <c r="C44" s="356"/>
      <c r="D44" s="365"/>
      <c r="E44" s="365"/>
      <c r="F44" s="368" t="s">
        <v>6</v>
      </c>
      <c r="G44" s="365" t="s">
        <v>7</v>
      </c>
      <c r="H44" s="369" t="s">
        <v>8</v>
      </c>
      <c r="I44" s="365" t="s">
        <v>9</v>
      </c>
      <c r="J44" s="369" t="s">
        <v>32</v>
      </c>
      <c r="K44" s="365" t="s">
        <v>13</v>
      </c>
      <c r="L44" s="365" t="s">
        <v>14</v>
      </c>
      <c r="M44" s="365" t="s">
        <v>6</v>
      </c>
      <c r="N44" s="365" t="s">
        <v>7</v>
      </c>
      <c r="O44" s="365" t="s">
        <v>8</v>
      </c>
      <c r="P44" s="369" t="s">
        <v>9</v>
      </c>
      <c r="Q44" s="369" t="s">
        <v>32</v>
      </c>
      <c r="R44" s="365" t="s">
        <v>111</v>
      </c>
      <c r="S44" s="365" t="s">
        <v>14</v>
      </c>
      <c r="V44" s="128"/>
      <c r="W44" s="128"/>
      <c r="X44" s="128"/>
      <c r="Y44" s="128"/>
      <c r="Z44" s="128"/>
    </row>
    <row r="45" spans="3:26" ht="12.75">
      <c r="C45" s="356"/>
      <c r="D45" s="365"/>
      <c r="E45" s="365"/>
      <c r="F45" s="368"/>
      <c r="G45" s="365"/>
      <c r="H45" s="370"/>
      <c r="I45" s="365"/>
      <c r="J45" s="371"/>
      <c r="K45" s="365"/>
      <c r="L45" s="365"/>
      <c r="M45" s="365"/>
      <c r="N45" s="365"/>
      <c r="O45" s="365"/>
      <c r="P45" s="371"/>
      <c r="Q45" s="371"/>
      <c r="R45" s="365"/>
      <c r="S45" s="365"/>
      <c r="V45" s="128"/>
      <c r="W45" s="128"/>
      <c r="X45" s="128"/>
      <c r="Y45" s="128"/>
      <c r="Z45" s="128"/>
    </row>
    <row r="46" spans="3:26" ht="25.5">
      <c r="C46" s="173">
        <v>1</v>
      </c>
      <c r="D46" s="175" t="s">
        <v>112</v>
      </c>
      <c r="E46" s="231" t="s">
        <v>84</v>
      </c>
      <c r="F46" s="176">
        <v>2</v>
      </c>
      <c r="G46" s="176">
        <v>1</v>
      </c>
      <c r="H46" s="176"/>
      <c r="I46" s="176"/>
      <c r="J46" s="176"/>
      <c r="K46" s="176" t="s">
        <v>81</v>
      </c>
      <c r="L46" s="176">
        <v>5</v>
      </c>
      <c r="M46" s="176"/>
      <c r="N46" s="173"/>
      <c r="O46" s="173"/>
      <c r="P46" s="173"/>
      <c r="Q46" s="173"/>
      <c r="R46" s="173"/>
      <c r="S46" s="173"/>
      <c r="V46" s="128"/>
      <c r="W46" s="128"/>
      <c r="X46" s="128"/>
      <c r="Y46" s="128"/>
      <c r="Z46" s="128"/>
    </row>
    <row r="47" spans="3:26" ht="12.75">
      <c r="C47" s="176">
        <v>2</v>
      </c>
      <c r="D47" s="174" t="s">
        <v>113</v>
      </c>
      <c r="E47" s="176" t="s">
        <v>85</v>
      </c>
      <c r="F47" s="306">
        <v>1</v>
      </c>
      <c r="G47" s="306">
        <v>2</v>
      </c>
      <c r="H47" s="306"/>
      <c r="I47" s="306"/>
      <c r="J47" s="372"/>
      <c r="K47" s="372" t="s">
        <v>81</v>
      </c>
      <c r="L47" s="306">
        <v>5</v>
      </c>
      <c r="M47" s="306"/>
      <c r="N47" s="306"/>
      <c r="O47" s="306"/>
      <c r="P47" s="306"/>
      <c r="Q47" s="372"/>
      <c r="R47" s="306"/>
      <c r="S47" s="306"/>
      <c r="V47" s="128"/>
      <c r="W47" s="128"/>
      <c r="X47" s="128"/>
      <c r="Y47" s="128"/>
      <c r="Z47" s="128"/>
    </row>
    <row r="48" spans="3:26" ht="12.75">
      <c r="C48" s="176">
        <v>3</v>
      </c>
      <c r="D48" s="174" t="s">
        <v>114</v>
      </c>
      <c r="E48" s="176" t="s">
        <v>145</v>
      </c>
      <c r="F48" s="306"/>
      <c r="G48" s="306"/>
      <c r="H48" s="306"/>
      <c r="I48" s="306"/>
      <c r="J48" s="373"/>
      <c r="K48" s="373"/>
      <c r="L48" s="306"/>
      <c r="M48" s="306"/>
      <c r="N48" s="306"/>
      <c r="O48" s="306"/>
      <c r="P48" s="306"/>
      <c r="Q48" s="373"/>
      <c r="R48" s="306"/>
      <c r="S48" s="306"/>
      <c r="V48" s="128"/>
      <c r="W48" s="128"/>
      <c r="X48" s="128"/>
      <c r="Y48" s="128"/>
      <c r="Z48" s="128"/>
    </row>
    <row r="49" spans="3:26" ht="12.75">
      <c r="C49" s="176">
        <v>4</v>
      </c>
      <c r="D49" s="174" t="s">
        <v>115</v>
      </c>
      <c r="E49" s="176" t="s">
        <v>146</v>
      </c>
      <c r="F49" s="306"/>
      <c r="G49" s="306"/>
      <c r="H49" s="306"/>
      <c r="I49" s="306"/>
      <c r="J49" s="373"/>
      <c r="K49" s="373"/>
      <c r="L49" s="306"/>
      <c r="M49" s="306"/>
      <c r="N49" s="306"/>
      <c r="O49" s="306"/>
      <c r="P49" s="306"/>
      <c r="Q49" s="373"/>
      <c r="R49" s="306"/>
      <c r="S49" s="306"/>
      <c r="V49" s="128"/>
      <c r="W49" s="128"/>
      <c r="X49" s="128"/>
      <c r="Y49" s="128"/>
      <c r="Z49" s="128"/>
    </row>
    <row r="50" spans="3:26" ht="12.75">
      <c r="C50" s="176">
        <v>5</v>
      </c>
      <c r="D50" s="174" t="s">
        <v>116</v>
      </c>
      <c r="E50" s="176" t="s">
        <v>147</v>
      </c>
      <c r="F50" s="306"/>
      <c r="G50" s="306"/>
      <c r="H50" s="306"/>
      <c r="I50" s="306"/>
      <c r="J50" s="374"/>
      <c r="K50" s="374"/>
      <c r="L50" s="306"/>
      <c r="M50" s="306"/>
      <c r="N50" s="306"/>
      <c r="O50" s="306"/>
      <c r="P50" s="306"/>
      <c r="Q50" s="374"/>
      <c r="R50" s="306"/>
      <c r="S50" s="306"/>
      <c r="V50" s="128"/>
      <c r="W50" s="128"/>
      <c r="X50" s="128"/>
      <c r="Y50" s="128"/>
      <c r="Z50" s="128"/>
    </row>
    <row r="51" spans="3:26" ht="25.5">
      <c r="C51" s="173">
        <v>6</v>
      </c>
      <c r="D51" s="175" t="s">
        <v>117</v>
      </c>
      <c r="E51" s="176" t="s">
        <v>148</v>
      </c>
      <c r="F51" s="176"/>
      <c r="G51" s="176"/>
      <c r="H51" s="176"/>
      <c r="I51" s="176"/>
      <c r="J51" s="176"/>
      <c r="K51" s="176"/>
      <c r="L51" s="176"/>
      <c r="M51" s="232">
        <v>2</v>
      </c>
      <c r="N51" s="232">
        <v>1</v>
      </c>
      <c r="O51" s="232"/>
      <c r="P51" s="232"/>
      <c r="Q51" s="232"/>
      <c r="R51" s="232" t="s">
        <v>81</v>
      </c>
      <c r="S51" s="232">
        <v>5</v>
      </c>
      <c r="V51" s="128"/>
      <c r="W51" s="128"/>
      <c r="X51" s="128"/>
      <c r="Y51" s="128"/>
      <c r="Z51" s="128"/>
    </row>
    <row r="52" spans="3:26" ht="38.25">
      <c r="C52" s="173">
        <v>7</v>
      </c>
      <c r="D52" s="233" t="s">
        <v>118</v>
      </c>
      <c r="E52" s="176" t="s">
        <v>149</v>
      </c>
      <c r="F52" s="176"/>
      <c r="G52" s="176"/>
      <c r="H52" s="176"/>
      <c r="I52" s="176"/>
      <c r="J52" s="176"/>
      <c r="K52" s="176"/>
      <c r="L52" s="176"/>
      <c r="M52" s="232">
        <v>2</v>
      </c>
      <c r="N52" s="232">
        <v>1</v>
      </c>
      <c r="O52" s="232"/>
      <c r="P52" s="232"/>
      <c r="Q52" s="232"/>
      <c r="R52" s="232" t="s">
        <v>81</v>
      </c>
      <c r="S52" s="232">
        <v>5</v>
      </c>
      <c r="V52" s="128"/>
      <c r="W52" s="128"/>
      <c r="X52" s="128"/>
      <c r="Y52" s="128"/>
      <c r="Z52" s="128"/>
    </row>
    <row r="53" spans="3:26" ht="12.75">
      <c r="C53" s="303" t="s">
        <v>18</v>
      </c>
      <c r="D53" s="303"/>
      <c r="E53" s="303"/>
      <c r="F53" s="176">
        <f>SUM(F46:F52)</f>
        <v>3</v>
      </c>
      <c r="G53" s="176">
        <f>SUM(G46:G52)</f>
        <v>3</v>
      </c>
      <c r="H53" s="176"/>
      <c r="I53" s="176"/>
      <c r="J53" s="372"/>
      <c r="K53" s="303" t="s">
        <v>119</v>
      </c>
      <c r="L53" s="303">
        <f>SUM(L46:L52)</f>
        <v>10</v>
      </c>
      <c r="M53" s="176">
        <f>SUM(M46:M52)</f>
        <v>4</v>
      </c>
      <c r="N53" s="176">
        <f>SUM(N46:N52)</f>
        <v>2</v>
      </c>
      <c r="O53" s="176"/>
      <c r="P53" s="176"/>
      <c r="Q53" s="372"/>
      <c r="R53" s="303" t="s">
        <v>119</v>
      </c>
      <c r="S53" s="303">
        <f>SUM(S46:S52)</f>
        <v>10</v>
      </c>
      <c r="V53" s="128"/>
      <c r="W53" s="128"/>
      <c r="X53" s="128"/>
      <c r="Y53" s="128"/>
      <c r="Z53" s="128"/>
    </row>
    <row r="54" spans="3:26" ht="12.75">
      <c r="C54" s="303"/>
      <c r="D54" s="303"/>
      <c r="E54" s="303"/>
      <c r="F54" s="303">
        <f>SUM(F53:I53)</f>
        <v>6</v>
      </c>
      <c r="G54" s="303"/>
      <c r="H54" s="303"/>
      <c r="I54" s="303"/>
      <c r="J54" s="374"/>
      <c r="K54" s="303"/>
      <c r="L54" s="303"/>
      <c r="M54" s="303">
        <f>SUM(M53:P53)</f>
        <v>6</v>
      </c>
      <c r="N54" s="303"/>
      <c r="O54" s="303"/>
      <c r="P54" s="303"/>
      <c r="Q54" s="374"/>
      <c r="R54" s="303"/>
      <c r="S54" s="303"/>
      <c r="V54" s="128"/>
      <c r="W54" s="128"/>
      <c r="X54" s="128"/>
      <c r="Y54" s="128"/>
      <c r="Z54" s="128"/>
    </row>
    <row r="55" spans="3:26" ht="12.75">
      <c r="C55" s="133"/>
      <c r="D55" s="375" t="s">
        <v>120</v>
      </c>
      <c r="E55" s="375"/>
      <c r="F55" s="375"/>
      <c r="G55" s="375"/>
      <c r="H55" s="375"/>
      <c r="I55" s="375"/>
      <c r="J55" s="375"/>
      <c r="K55" s="375"/>
      <c r="L55" s="375"/>
      <c r="M55" s="375"/>
      <c r="N55" s="375"/>
      <c r="O55" s="375"/>
      <c r="P55" s="375"/>
      <c r="Q55" s="375"/>
      <c r="R55" s="375"/>
      <c r="S55" s="138"/>
      <c r="V55" s="128"/>
      <c r="W55" s="128"/>
      <c r="X55" s="128"/>
      <c r="Y55" s="128"/>
      <c r="Z55" s="128"/>
    </row>
    <row r="56" spans="4:19" ht="12.75">
      <c r="D56" s="234" t="s">
        <v>185</v>
      </c>
      <c r="E56" s="126"/>
      <c r="F56" s="234"/>
      <c r="G56" s="235"/>
      <c r="H56" s="235"/>
      <c r="I56" s="302" t="s">
        <v>96</v>
      </c>
      <c r="J56" s="302"/>
      <c r="K56" s="302"/>
      <c r="L56" s="302"/>
      <c r="M56" s="302"/>
      <c r="N56" s="302"/>
      <c r="O56" s="302"/>
      <c r="P56" s="302"/>
      <c r="Q56" s="302"/>
      <c r="R56" s="302"/>
      <c r="S56" s="138"/>
    </row>
    <row r="57" spans="4:19" ht="12.75">
      <c r="D57" s="234" t="s">
        <v>186</v>
      </c>
      <c r="E57" s="126"/>
      <c r="F57" s="234"/>
      <c r="G57" s="235"/>
      <c r="H57" s="235"/>
      <c r="I57" s="302" t="s">
        <v>184</v>
      </c>
      <c r="J57" s="302"/>
      <c r="K57" s="302"/>
      <c r="L57" s="302"/>
      <c r="M57" s="302"/>
      <c r="N57" s="302"/>
      <c r="O57" s="302"/>
      <c r="P57" s="302"/>
      <c r="Q57" s="302"/>
      <c r="R57" s="302"/>
      <c r="S57" s="138"/>
    </row>
    <row r="58" spans="4:19" ht="12.75">
      <c r="D58" s="236"/>
      <c r="E58" s="234"/>
      <c r="F58" s="234"/>
      <c r="G58" s="235"/>
      <c r="H58" s="235"/>
      <c r="I58" s="235"/>
      <c r="J58" s="235"/>
      <c r="K58" s="106"/>
      <c r="L58" s="235"/>
      <c r="M58" s="235"/>
      <c r="N58" s="235"/>
      <c r="O58" s="235"/>
      <c r="P58" s="235"/>
      <c r="Q58" s="235"/>
      <c r="R58" s="235"/>
      <c r="S58" s="138"/>
    </row>
    <row r="59" spans="4:18" ht="12.75">
      <c r="D59" s="234" t="s">
        <v>140</v>
      </c>
      <c r="E59" s="234"/>
      <c r="F59" s="234"/>
      <c r="G59" s="235"/>
      <c r="H59" s="235"/>
      <c r="I59" s="302" t="s">
        <v>97</v>
      </c>
      <c r="J59" s="302"/>
      <c r="K59" s="302"/>
      <c r="L59" s="302"/>
      <c r="M59" s="302"/>
      <c r="N59" s="302"/>
      <c r="O59" s="302"/>
      <c r="P59" s="302"/>
      <c r="Q59" s="302"/>
      <c r="R59" s="302"/>
    </row>
    <row r="60" spans="4:18" ht="12.75">
      <c r="D60" s="234" t="s">
        <v>183</v>
      </c>
      <c r="E60" s="234"/>
      <c r="F60" s="234"/>
      <c r="G60" s="235"/>
      <c r="H60" s="235"/>
      <c r="I60" s="302" t="s">
        <v>98</v>
      </c>
      <c r="J60" s="302"/>
      <c r="K60" s="302"/>
      <c r="L60" s="302"/>
      <c r="M60" s="302"/>
      <c r="N60" s="302"/>
      <c r="O60" s="302"/>
      <c r="P60" s="302"/>
      <c r="Q60" s="302"/>
      <c r="R60" s="302"/>
    </row>
  </sheetData>
  <sheetProtection/>
  <mergeCells count="145">
    <mergeCell ref="F54:I54"/>
    <mergeCell ref="M54:P54"/>
    <mergeCell ref="D55:R55"/>
    <mergeCell ref="C53:E54"/>
    <mergeCell ref="J53:J54"/>
    <mergeCell ref="K53:K54"/>
    <mergeCell ref="L53:L54"/>
    <mergeCell ref="Q53:Q54"/>
    <mergeCell ref="R53:R54"/>
    <mergeCell ref="O47:O50"/>
    <mergeCell ref="P47:P50"/>
    <mergeCell ref="Q47:Q50"/>
    <mergeCell ref="R47:R50"/>
    <mergeCell ref="S47:S50"/>
    <mergeCell ref="S53:S54"/>
    <mergeCell ref="S44:S45"/>
    <mergeCell ref="F47:F50"/>
    <mergeCell ref="G47:G50"/>
    <mergeCell ref="H47:H50"/>
    <mergeCell ref="I47:I50"/>
    <mergeCell ref="J47:J50"/>
    <mergeCell ref="K47:K50"/>
    <mergeCell ref="L47:L50"/>
    <mergeCell ref="M47:M50"/>
    <mergeCell ref="N47:N50"/>
    <mergeCell ref="M44:M45"/>
    <mergeCell ref="N44:N45"/>
    <mergeCell ref="O44:O45"/>
    <mergeCell ref="P44:P45"/>
    <mergeCell ref="Q44:Q45"/>
    <mergeCell ref="R44:R45"/>
    <mergeCell ref="G44:G45"/>
    <mergeCell ref="H44:H45"/>
    <mergeCell ref="I44:I45"/>
    <mergeCell ref="J44:J45"/>
    <mergeCell ref="K44:K45"/>
    <mergeCell ref="L44:L45"/>
    <mergeCell ref="S30:S32"/>
    <mergeCell ref="Q36:Q37"/>
    <mergeCell ref="O30:O32"/>
    <mergeCell ref="P30:P32"/>
    <mergeCell ref="M37:P37"/>
    <mergeCell ref="D43:D45"/>
    <mergeCell ref="E43:E45"/>
    <mergeCell ref="F43:L43"/>
    <mergeCell ref="M43:S43"/>
    <mergeCell ref="F44:F45"/>
    <mergeCell ref="C42:S42"/>
    <mergeCell ref="C43:C45"/>
    <mergeCell ref="H28:H29"/>
    <mergeCell ref="S36:S37"/>
    <mergeCell ref="D27:D29"/>
    <mergeCell ref="P28:P29"/>
    <mergeCell ref="F33:F35"/>
    <mergeCell ref="F27:L27"/>
    <mergeCell ref="J28:J29"/>
    <mergeCell ref="K28:K29"/>
    <mergeCell ref="O28:O29"/>
    <mergeCell ref="L33:L35"/>
    <mergeCell ref="M30:M32"/>
    <mergeCell ref="G28:G29"/>
    <mergeCell ref="L36:L37"/>
    <mergeCell ref="S28:S29"/>
    <mergeCell ref="S33:S35"/>
    <mergeCell ref="Q28:Q29"/>
    <mergeCell ref="N30:N32"/>
    <mergeCell ref="R36:R37"/>
    <mergeCell ref="K24:K25"/>
    <mergeCell ref="R24:R25"/>
    <mergeCell ref="Q24:Q25"/>
    <mergeCell ref="S13:S14"/>
    <mergeCell ref="Q30:Q32"/>
    <mergeCell ref="R28:R29"/>
    <mergeCell ref="R13:R14"/>
    <mergeCell ref="M27:S27"/>
    <mergeCell ref="L28:L29"/>
    <mergeCell ref="M28:M29"/>
    <mergeCell ref="G13:G14"/>
    <mergeCell ref="S24:S25"/>
    <mergeCell ref="C12:C14"/>
    <mergeCell ref="D12:D14"/>
    <mergeCell ref="F12:L12"/>
    <mergeCell ref="H13:H14"/>
    <mergeCell ref="M12:S12"/>
    <mergeCell ref="N13:N14"/>
    <mergeCell ref="P13:P14"/>
    <mergeCell ref="F13:F14"/>
    <mergeCell ref="C4:R4"/>
    <mergeCell ref="I13:I14"/>
    <mergeCell ref="J13:J14"/>
    <mergeCell ref="K13:K14"/>
    <mergeCell ref="Q13:Q14"/>
    <mergeCell ref="O13:O14"/>
    <mergeCell ref="M13:M14"/>
    <mergeCell ref="C11:S11"/>
    <mergeCell ref="L13:L14"/>
    <mergeCell ref="E12:E14"/>
    <mergeCell ref="N33:N35"/>
    <mergeCell ref="O33:O35"/>
    <mergeCell ref="P33:P35"/>
    <mergeCell ref="Q33:Q35"/>
    <mergeCell ref="L30:L32"/>
    <mergeCell ref="F37:I37"/>
    <mergeCell ref="I33:I35"/>
    <mergeCell ref="K33:K35"/>
    <mergeCell ref="C1:E1"/>
    <mergeCell ref="C2:E2"/>
    <mergeCell ref="R33:R35"/>
    <mergeCell ref="J24:J25"/>
    <mergeCell ref="F25:I25"/>
    <mergeCell ref="L24:L25"/>
    <mergeCell ref="N28:N29"/>
    <mergeCell ref="M25:P25"/>
    <mergeCell ref="K30:K32"/>
    <mergeCell ref="M33:M35"/>
    <mergeCell ref="C24:E25"/>
    <mergeCell ref="I30:I32"/>
    <mergeCell ref="J30:J32"/>
    <mergeCell ref="C27:C29"/>
    <mergeCell ref="F28:F29"/>
    <mergeCell ref="G33:G35"/>
    <mergeCell ref="H33:H35"/>
    <mergeCell ref="J33:J35"/>
    <mergeCell ref="I28:I29"/>
    <mergeCell ref="E27:E29"/>
    <mergeCell ref="K39:K40"/>
    <mergeCell ref="I60:R60"/>
    <mergeCell ref="C36:E37"/>
    <mergeCell ref="F30:F32"/>
    <mergeCell ref="G30:G32"/>
    <mergeCell ref="H30:H32"/>
    <mergeCell ref="J36:J37"/>
    <mergeCell ref="K36:K37"/>
    <mergeCell ref="F40:I40"/>
    <mergeCell ref="R30:R32"/>
    <mergeCell ref="C7:O7"/>
    <mergeCell ref="I56:R56"/>
    <mergeCell ref="I57:R57"/>
    <mergeCell ref="I59:R59"/>
    <mergeCell ref="S39:S40"/>
    <mergeCell ref="L39:L40"/>
    <mergeCell ref="R39:R40"/>
    <mergeCell ref="M40:P40"/>
    <mergeCell ref="J39:J40"/>
    <mergeCell ref="Q39:Q40"/>
  </mergeCells>
  <printOptions horizontalCentered="1"/>
  <pageMargins left="0.3937007874015748" right="0.1968503937007874" top="0.2755905511811024" bottom="0.2755905511811024" header="0" footer="0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6"/>
  <sheetViews>
    <sheetView view="pageBreakPreview" zoomScaleNormal="160" zoomScaleSheetLayoutView="100" workbookViewId="0" topLeftCell="C19">
      <selection activeCell="AA49" sqref="AA49"/>
    </sheetView>
  </sheetViews>
  <sheetFormatPr defaultColWidth="9.140625" defaultRowHeight="12.75"/>
  <cols>
    <col min="1" max="2" width="0" style="126" hidden="1" customWidth="1"/>
    <col min="3" max="3" width="3.28125" style="126" customWidth="1"/>
    <col min="4" max="4" width="33.140625" style="126" customWidth="1"/>
    <col min="5" max="5" width="12.140625" style="129" customWidth="1"/>
    <col min="6" max="8" width="2.421875" style="126" customWidth="1"/>
    <col min="9" max="9" width="2.140625" style="126" customWidth="1"/>
    <col min="10" max="10" width="2.421875" style="126" customWidth="1"/>
    <col min="11" max="11" width="7.00390625" style="126" customWidth="1"/>
    <col min="12" max="12" width="5.140625" style="126" customWidth="1"/>
    <col min="13" max="13" width="2.7109375" style="126" customWidth="1"/>
    <col min="14" max="15" width="2.421875" style="126" customWidth="1"/>
    <col min="16" max="16" width="2.7109375" style="126" customWidth="1"/>
    <col min="17" max="17" width="2.57421875" style="126" customWidth="1"/>
    <col min="18" max="18" width="7.00390625" style="126" customWidth="1"/>
    <col min="19" max="19" width="5.421875" style="126" customWidth="1"/>
    <col min="20" max="21" width="9.140625" style="126" hidden="1" customWidth="1"/>
    <col min="22" max="25" width="9.140625" style="126" customWidth="1"/>
    <col min="26" max="26" width="4.8515625" style="126" customWidth="1"/>
    <col min="27" max="16384" width="9.140625" style="126" customWidth="1"/>
  </cols>
  <sheetData>
    <row r="1" spans="3:5" ht="12.75">
      <c r="C1" s="328" t="s">
        <v>195</v>
      </c>
      <c r="D1" s="328"/>
      <c r="E1" s="328"/>
    </row>
    <row r="2" spans="3:5" ht="12.75">
      <c r="C2" s="328" t="s">
        <v>199</v>
      </c>
      <c r="D2" s="328"/>
      <c r="E2" s="328"/>
    </row>
    <row r="3" spans="3:5" ht="5.25" customHeight="1">
      <c r="C3" s="130"/>
      <c r="D3" s="130"/>
      <c r="E3" s="130"/>
    </row>
    <row r="4" spans="3:21" ht="14.25">
      <c r="C4" s="419" t="s">
        <v>15</v>
      </c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127"/>
      <c r="T4" s="128"/>
      <c r="U4" s="128"/>
    </row>
    <row r="5" spans="6:22" ht="6.75" customHeight="1"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30"/>
      <c r="U5" s="130"/>
      <c r="V5" s="130"/>
    </row>
    <row r="6" spans="3:22" ht="12.75" customHeight="1">
      <c r="C6" s="227" t="s">
        <v>94</v>
      </c>
      <c r="D6" s="227"/>
      <c r="E6" s="227"/>
      <c r="F6" s="227"/>
      <c r="G6" s="227"/>
      <c r="H6" s="227"/>
      <c r="I6" s="227"/>
      <c r="J6" s="239"/>
      <c r="K6" s="239"/>
      <c r="L6" s="239"/>
      <c r="M6" s="239"/>
      <c r="N6" s="239"/>
      <c r="O6" s="239"/>
      <c r="P6" s="128"/>
      <c r="Q6" s="128"/>
      <c r="R6" s="128"/>
      <c r="S6" s="128"/>
      <c r="T6" s="130"/>
      <c r="U6" s="130"/>
      <c r="V6" s="130"/>
    </row>
    <row r="7" spans="3:22" ht="11.25" customHeight="1">
      <c r="C7" s="400" t="s">
        <v>170</v>
      </c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0"/>
      <c r="P7" s="128"/>
      <c r="Q7" s="128"/>
      <c r="R7" s="128"/>
      <c r="S7" s="128"/>
      <c r="T7" s="130"/>
      <c r="U7" s="130"/>
      <c r="V7" s="130"/>
    </row>
    <row r="8" spans="3:22" ht="11.25" customHeight="1">
      <c r="C8" s="227" t="s">
        <v>141</v>
      </c>
      <c r="D8" s="228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128"/>
      <c r="Q8" s="128"/>
      <c r="R8" s="128"/>
      <c r="S8" s="128"/>
      <c r="T8" s="130"/>
      <c r="U8" s="130"/>
      <c r="V8" s="130"/>
    </row>
    <row r="9" spans="3:22" ht="12" customHeight="1">
      <c r="C9" s="227" t="s">
        <v>95</v>
      </c>
      <c r="D9" s="228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128"/>
      <c r="Q9" s="128"/>
      <c r="R9" s="128"/>
      <c r="S9" s="128"/>
      <c r="T9" s="130"/>
      <c r="U9" s="130"/>
      <c r="V9" s="130"/>
    </row>
    <row r="10" spans="3:22" ht="15">
      <c r="C10" s="227" t="s">
        <v>180</v>
      </c>
      <c r="D10" s="228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128"/>
      <c r="Q10" s="128"/>
      <c r="R10" s="128"/>
      <c r="S10" s="128"/>
      <c r="T10" s="130"/>
      <c r="U10" s="130"/>
      <c r="V10" s="130"/>
    </row>
    <row r="11" spans="3:22" ht="8.25" customHeight="1">
      <c r="C11" s="227"/>
      <c r="D11" s="228"/>
      <c r="E11" s="227"/>
      <c r="P11" s="128"/>
      <c r="Q11" s="128"/>
      <c r="R11" s="128"/>
      <c r="S11" s="128"/>
      <c r="T11" s="130"/>
      <c r="U11" s="130"/>
      <c r="V11" s="130"/>
    </row>
    <row r="12" spans="3:23" ht="12" customHeight="1" thickBot="1">
      <c r="C12" s="420" t="s">
        <v>67</v>
      </c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  <c r="O12" s="420"/>
      <c r="P12" s="420"/>
      <c r="Q12" s="420"/>
      <c r="R12" s="420"/>
      <c r="S12" s="420"/>
      <c r="W12" s="129"/>
    </row>
    <row r="13" spans="3:28" ht="13.5" customHeight="1">
      <c r="C13" s="412" t="s">
        <v>12</v>
      </c>
      <c r="D13" s="396" t="s">
        <v>3</v>
      </c>
      <c r="E13" s="397" t="s">
        <v>200</v>
      </c>
      <c r="F13" s="397" t="s">
        <v>21</v>
      </c>
      <c r="G13" s="397"/>
      <c r="H13" s="397"/>
      <c r="I13" s="397"/>
      <c r="J13" s="397"/>
      <c r="K13" s="397"/>
      <c r="L13" s="397"/>
      <c r="M13" s="397" t="s">
        <v>22</v>
      </c>
      <c r="N13" s="397"/>
      <c r="O13" s="397"/>
      <c r="P13" s="397"/>
      <c r="Q13" s="397"/>
      <c r="R13" s="397"/>
      <c r="S13" s="406"/>
      <c r="X13" s="106" t="s">
        <v>99</v>
      </c>
      <c r="Y13" s="106">
        <f>(F24+M24)*14</f>
        <v>308</v>
      </c>
      <c r="Z13" s="106"/>
      <c r="AA13" s="106"/>
      <c r="AB13" s="106"/>
    </row>
    <row r="14" spans="3:30" ht="12.75" customHeight="1">
      <c r="C14" s="413"/>
      <c r="D14" s="364"/>
      <c r="E14" s="365"/>
      <c r="F14" s="365" t="s">
        <v>6</v>
      </c>
      <c r="G14" s="365" t="s">
        <v>7</v>
      </c>
      <c r="H14" s="365" t="s">
        <v>8</v>
      </c>
      <c r="I14" s="365" t="s">
        <v>9</v>
      </c>
      <c r="J14" s="365" t="s">
        <v>32</v>
      </c>
      <c r="K14" s="365" t="s">
        <v>13</v>
      </c>
      <c r="L14" s="365" t="s">
        <v>14</v>
      </c>
      <c r="M14" s="365" t="s">
        <v>6</v>
      </c>
      <c r="N14" s="365" t="s">
        <v>7</v>
      </c>
      <c r="O14" s="365" t="s">
        <v>8</v>
      </c>
      <c r="P14" s="365" t="s">
        <v>9</v>
      </c>
      <c r="Q14" s="365" t="s">
        <v>32</v>
      </c>
      <c r="R14" s="365" t="s">
        <v>13</v>
      </c>
      <c r="S14" s="409" t="s">
        <v>14</v>
      </c>
      <c r="X14" s="106" t="s">
        <v>100</v>
      </c>
      <c r="Y14" s="106">
        <f>(F33)*14</f>
        <v>28</v>
      </c>
      <c r="Z14" s="106"/>
      <c r="AA14" s="106" t="s">
        <v>49</v>
      </c>
      <c r="AB14" s="106" t="s">
        <v>101</v>
      </c>
      <c r="AD14" s="126" t="s">
        <v>160</v>
      </c>
    </row>
    <row r="15" spans="3:30" ht="13.5" thickBot="1">
      <c r="C15" s="414"/>
      <c r="D15" s="415"/>
      <c r="E15" s="416"/>
      <c r="F15" s="392"/>
      <c r="G15" s="392"/>
      <c r="H15" s="392"/>
      <c r="I15" s="392"/>
      <c r="J15" s="392"/>
      <c r="K15" s="392"/>
      <c r="L15" s="392"/>
      <c r="M15" s="392"/>
      <c r="N15" s="392"/>
      <c r="O15" s="392"/>
      <c r="P15" s="392"/>
      <c r="Q15" s="392"/>
      <c r="R15" s="392"/>
      <c r="S15" s="410"/>
      <c r="X15" s="106" t="s">
        <v>82</v>
      </c>
      <c r="Y15" s="106">
        <f>SUM(F17:G17,F19:G19,P23)*14</f>
        <v>182</v>
      </c>
      <c r="Z15" s="106"/>
      <c r="AA15" s="106">
        <f>(F17+F19)*14</f>
        <v>28</v>
      </c>
      <c r="AB15" s="230">
        <f>SUM(G17,G19,P23)*14</f>
        <v>154</v>
      </c>
      <c r="AD15" s="126">
        <f>Y15+Y16</f>
        <v>336</v>
      </c>
    </row>
    <row r="16" spans="3:28" ht="25.5">
      <c r="C16" s="214">
        <v>1</v>
      </c>
      <c r="D16" s="218" t="s">
        <v>144</v>
      </c>
      <c r="E16" s="216" t="s">
        <v>131</v>
      </c>
      <c r="F16" s="216">
        <v>1</v>
      </c>
      <c r="G16" s="216">
        <v>1</v>
      </c>
      <c r="H16" s="216"/>
      <c r="I16" s="216"/>
      <c r="J16" s="216"/>
      <c r="K16" s="216" t="s">
        <v>81</v>
      </c>
      <c r="L16" s="216">
        <v>6</v>
      </c>
      <c r="M16" s="207"/>
      <c r="N16" s="207"/>
      <c r="O16" s="207"/>
      <c r="P16" s="207"/>
      <c r="Q16" s="207"/>
      <c r="R16" s="207"/>
      <c r="S16" s="208"/>
      <c r="X16" s="106" t="s">
        <v>83</v>
      </c>
      <c r="Y16" s="106">
        <f>SUM(F16:G16,F18:G18,F29:G31,M20:N20)*14</f>
        <v>154</v>
      </c>
      <c r="Z16" s="106"/>
      <c r="AA16" s="106">
        <f>SUM(F16,F18,F29,M20)*14</f>
        <v>84</v>
      </c>
      <c r="AB16" s="230">
        <f>SUM(G16,G18,G29,N20)*14</f>
        <v>70</v>
      </c>
    </row>
    <row r="17" spans="3:30" ht="12.75">
      <c r="C17" s="204">
        <v>2</v>
      </c>
      <c r="D17" s="174" t="s">
        <v>142</v>
      </c>
      <c r="E17" s="132" t="s">
        <v>162</v>
      </c>
      <c r="F17" s="132">
        <v>1</v>
      </c>
      <c r="G17" s="132">
        <v>1</v>
      </c>
      <c r="H17" s="132"/>
      <c r="I17" s="132"/>
      <c r="J17" s="132"/>
      <c r="K17" s="132" t="s">
        <v>81</v>
      </c>
      <c r="L17" s="132">
        <v>6</v>
      </c>
      <c r="M17" s="132"/>
      <c r="N17" s="132"/>
      <c r="O17" s="132"/>
      <c r="P17" s="132"/>
      <c r="Q17" s="132"/>
      <c r="R17" s="132"/>
      <c r="S17" s="205"/>
      <c r="AD17" s="126">
        <f>Y15+Y16</f>
        <v>336</v>
      </c>
    </row>
    <row r="18" spans="1:25" ht="12.75">
      <c r="A18" t="s">
        <v>178</v>
      </c>
      <c r="B18" t="s">
        <v>178</v>
      </c>
      <c r="C18" s="204">
        <v>3</v>
      </c>
      <c r="D18" s="174" t="s">
        <v>76</v>
      </c>
      <c r="E18" s="132" t="s">
        <v>133</v>
      </c>
      <c r="F18" s="132">
        <v>2</v>
      </c>
      <c r="G18" s="132">
        <v>1</v>
      </c>
      <c r="H18" s="132"/>
      <c r="I18" s="132"/>
      <c r="J18" s="132"/>
      <c r="K18" s="132" t="s">
        <v>81</v>
      </c>
      <c r="L18" s="132">
        <v>6</v>
      </c>
      <c r="M18" s="132"/>
      <c r="N18" s="132"/>
      <c r="O18" s="132"/>
      <c r="P18" s="132"/>
      <c r="Q18" s="132"/>
      <c r="R18" s="132"/>
      <c r="S18" s="205"/>
      <c r="X18" s="126" t="s">
        <v>121</v>
      </c>
      <c r="Y18" s="126">
        <f>4*4*12</f>
        <v>192</v>
      </c>
    </row>
    <row r="19" spans="1:19" ht="13.5" thickBot="1">
      <c r="A19" t="s">
        <v>178</v>
      </c>
      <c r="B19" t="s">
        <v>178</v>
      </c>
      <c r="C19" s="209">
        <v>4</v>
      </c>
      <c r="D19" s="210" t="s">
        <v>77</v>
      </c>
      <c r="E19" s="211" t="s">
        <v>163</v>
      </c>
      <c r="F19" s="211">
        <v>1</v>
      </c>
      <c r="G19" s="211">
        <v>2</v>
      </c>
      <c r="H19" s="211"/>
      <c r="I19" s="211"/>
      <c r="J19" s="211"/>
      <c r="K19" s="211" t="s">
        <v>81</v>
      </c>
      <c r="L19" s="211">
        <v>7</v>
      </c>
      <c r="M19" s="211"/>
      <c r="N19" s="211"/>
      <c r="O19" s="211"/>
      <c r="P19" s="211"/>
      <c r="Q19" s="211"/>
      <c r="R19" s="211"/>
      <c r="S19" s="212"/>
    </row>
    <row r="20" spans="1:25" ht="25.5">
      <c r="A20" t="s">
        <v>178</v>
      </c>
      <c r="B20" t="s">
        <v>178</v>
      </c>
      <c r="C20" s="214">
        <v>5</v>
      </c>
      <c r="D20" s="215" t="s">
        <v>102</v>
      </c>
      <c r="E20" s="216" t="s">
        <v>135</v>
      </c>
      <c r="F20" s="216"/>
      <c r="G20" s="216"/>
      <c r="H20" s="216"/>
      <c r="I20" s="216"/>
      <c r="J20" s="216"/>
      <c r="K20" s="216"/>
      <c r="L20" s="216"/>
      <c r="M20" s="216">
        <v>2</v>
      </c>
      <c r="N20" s="216">
        <v>2</v>
      </c>
      <c r="O20" s="216"/>
      <c r="P20" s="216"/>
      <c r="Q20" s="216"/>
      <c r="R20" s="216" t="s">
        <v>81</v>
      </c>
      <c r="S20" s="226">
        <v>10</v>
      </c>
      <c r="X20" s="126" t="s">
        <v>122</v>
      </c>
      <c r="Y20" s="126">
        <f>F49*14</f>
        <v>84</v>
      </c>
    </row>
    <row r="21" spans="1:19" ht="25.5">
      <c r="A21" t="s">
        <v>178</v>
      </c>
      <c r="B21" t="s">
        <v>178</v>
      </c>
      <c r="C21" s="213">
        <v>6</v>
      </c>
      <c r="D21" s="178" t="s">
        <v>161</v>
      </c>
      <c r="E21" s="176" t="s">
        <v>136</v>
      </c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>
        <v>4</v>
      </c>
      <c r="Q21" s="176"/>
      <c r="R21" s="176" t="s">
        <v>6</v>
      </c>
      <c r="S21" s="206">
        <v>10</v>
      </c>
    </row>
    <row r="22" spans="3:19" ht="39" thickBot="1">
      <c r="C22" s="217">
        <v>7</v>
      </c>
      <c r="D22" s="219" t="s">
        <v>167</v>
      </c>
      <c r="E22" s="237" t="s">
        <v>137</v>
      </c>
      <c r="F22" s="220"/>
      <c r="G22" s="221"/>
      <c r="H22" s="221"/>
      <c r="I22" s="220"/>
      <c r="J22" s="220"/>
      <c r="K22" s="221"/>
      <c r="L22" s="221"/>
      <c r="M22" s="222"/>
      <c r="N22" s="222"/>
      <c r="O22" s="222"/>
      <c r="P22" s="222">
        <v>4</v>
      </c>
      <c r="Q22" s="222"/>
      <c r="R22" s="222" t="s">
        <v>6</v>
      </c>
      <c r="S22" s="223">
        <v>10</v>
      </c>
    </row>
    <row r="23" spans="3:19" ht="12.75">
      <c r="C23" s="404" t="s">
        <v>16</v>
      </c>
      <c r="D23" s="405"/>
      <c r="E23" s="405"/>
      <c r="F23" s="216">
        <f>SUM(F16:F22)</f>
        <v>5</v>
      </c>
      <c r="G23" s="216">
        <f>SUM(G16:G22)</f>
        <v>5</v>
      </c>
      <c r="H23" s="216"/>
      <c r="I23" s="216"/>
      <c r="J23" s="374"/>
      <c r="K23" s="418" t="s">
        <v>103</v>
      </c>
      <c r="L23" s="405">
        <f>SUM(L16:L22)</f>
        <v>25</v>
      </c>
      <c r="M23" s="216">
        <f>SUM(M16:M22)</f>
        <v>2</v>
      </c>
      <c r="N23" s="216">
        <f>SUM(N16:N22)</f>
        <v>2</v>
      </c>
      <c r="O23" s="216"/>
      <c r="P23" s="216">
        <f>SUM(P16:P22)</f>
        <v>8</v>
      </c>
      <c r="Q23" s="374"/>
      <c r="R23" s="418" t="s">
        <v>157</v>
      </c>
      <c r="S23" s="417">
        <f>SUM(S16:S22)</f>
        <v>30</v>
      </c>
    </row>
    <row r="24" spans="3:19" ht="13.5" thickBot="1">
      <c r="C24" s="381"/>
      <c r="D24" s="382"/>
      <c r="E24" s="382"/>
      <c r="F24" s="382">
        <f>SUM(F23:I23)</f>
        <v>10</v>
      </c>
      <c r="G24" s="382"/>
      <c r="H24" s="382"/>
      <c r="I24" s="382"/>
      <c r="J24" s="384"/>
      <c r="K24" s="408"/>
      <c r="L24" s="382"/>
      <c r="M24" s="382">
        <f>SUM(M23:P23)</f>
        <v>12</v>
      </c>
      <c r="N24" s="382"/>
      <c r="O24" s="382"/>
      <c r="P24" s="382"/>
      <c r="Q24" s="384"/>
      <c r="R24" s="408"/>
      <c r="S24" s="386"/>
    </row>
    <row r="25" spans="3:19" ht="13.5" thickBot="1">
      <c r="C25" s="133"/>
      <c r="D25" s="133"/>
      <c r="E25" s="133"/>
      <c r="F25" s="134"/>
      <c r="G25" s="134"/>
      <c r="H25" s="134"/>
      <c r="I25" s="134"/>
      <c r="J25" s="134"/>
      <c r="K25" s="135"/>
      <c r="L25" s="134"/>
      <c r="M25" s="134"/>
      <c r="N25" s="134"/>
      <c r="O25" s="134"/>
      <c r="P25" s="134"/>
      <c r="Q25" s="134"/>
      <c r="R25" s="135"/>
      <c r="S25" s="134"/>
    </row>
    <row r="26" spans="3:19" ht="12" customHeight="1">
      <c r="C26" s="412" t="s">
        <v>12</v>
      </c>
      <c r="D26" s="396" t="s">
        <v>10</v>
      </c>
      <c r="E26" s="397" t="s">
        <v>200</v>
      </c>
      <c r="F26" s="397" t="s">
        <v>21</v>
      </c>
      <c r="G26" s="397"/>
      <c r="H26" s="397"/>
      <c r="I26" s="397"/>
      <c r="J26" s="397"/>
      <c r="K26" s="397"/>
      <c r="L26" s="397"/>
      <c r="M26" s="397" t="s">
        <v>22</v>
      </c>
      <c r="N26" s="397"/>
      <c r="O26" s="397"/>
      <c r="P26" s="397"/>
      <c r="Q26" s="397"/>
      <c r="R26" s="397"/>
      <c r="S26" s="406"/>
    </row>
    <row r="27" spans="3:19" ht="12.75">
      <c r="C27" s="413"/>
      <c r="D27" s="364"/>
      <c r="E27" s="365"/>
      <c r="F27" s="365" t="s">
        <v>6</v>
      </c>
      <c r="G27" s="365" t="s">
        <v>7</v>
      </c>
      <c r="H27" s="365" t="s">
        <v>8</v>
      </c>
      <c r="I27" s="365" t="s">
        <v>9</v>
      </c>
      <c r="J27" s="365" t="s">
        <v>32</v>
      </c>
      <c r="K27" s="365" t="s">
        <v>13</v>
      </c>
      <c r="L27" s="365" t="s">
        <v>14</v>
      </c>
      <c r="M27" s="365" t="s">
        <v>6</v>
      </c>
      <c r="N27" s="365" t="s">
        <v>7</v>
      </c>
      <c r="O27" s="365" t="s">
        <v>8</v>
      </c>
      <c r="P27" s="365" t="s">
        <v>9</v>
      </c>
      <c r="Q27" s="365" t="s">
        <v>32</v>
      </c>
      <c r="R27" s="365" t="s">
        <v>13</v>
      </c>
      <c r="S27" s="409" t="s">
        <v>14</v>
      </c>
    </row>
    <row r="28" spans="3:19" ht="11.25" customHeight="1" thickBot="1">
      <c r="C28" s="414"/>
      <c r="D28" s="415"/>
      <c r="E28" s="416"/>
      <c r="F28" s="392"/>
      <c r="G28" s="392"/>
      <c r="H28" s="392"/>
      <c r="I28" s="392"/>
      <c r="J28" s="392"/>
      <c r="K28" s="392"/>
      <c r="L28" s="392"/>
      <c r="M28" s="392"/>
      <c r="N28" s="392"/>
      <c r="O28" s="392"/>
      <c r="P28" s="392"/>
      <c r="Q28" s="392"/>
      <c r="R28" s="392"/>
      <c r="S28" s="410"/>
    </row>
    <row r="29" spans="3:19" ht="12" customHeight="1">
      <c r="C29" s="290">
        <v>8</v>
      </c>
      <c r="D29" s="291" t="s">
        <v>78</v>
      </c>
      <c r="E29" s="292" t="s">
        <v>138</v>
      </c>
      <c r="F29" s="383">
        <v>1</v>
      </c>
      <c r="G29" s="383">
        <v>1</v>
      </c>
      <c r="H29" s="383"/>
      <c r="I29" s="383"/>
      <c r="J29" s="383"/>
      <c r="K29" s="383" t="s">
        <v>6</v>
      </c>
      <c r="L29" s="383">
        <v>5</v>
      </c>
      <c r="M29" s="383"/>
      <c r="N29" s="383"/>
      <c r="O29" s="383"/>
      <c r="P29" s="383"/>
      <c r="Q29" s="383"/>
      <c r="R29" s="383"/>
      <c r="S29" s="411"/>
    </row>
    <row r="30" spans="3:19" ht="25.5">
      <c r="C30" s="213">
        <v>9</v>
      </c>
      <c r="D30" s="289" t="s">
        <v>182</v>
      </c>
      <c r="E30" s="176" t="s">
        <v>139</v>
      </c>
      <c r="F30" s="306"/>
      <c r="G30" s="306"/>
      <c r="H30" s="306"/>
      <c r="I30" s="306"/>
      <c r="J30" s="306"/>
      <c r="K30" s="306"/>
      <c r="L30" s="306"/>
      <c r="M30" s="306"/>
      <c r="N30" s="306"/>
      <c r="O30" s="306"/>
      <c r="P30" s="306"/>
      <c r="Q30" s="306"/>
      <c r="R30" s="306"/>
      <c r="S30" s="377"/>
    </row>
    <row r="31" spans="3:19" ht="18" customHeight="1" thickBot="1">
      <c r="C31" s="217">
        <v>10</v>
      </c>
      <c r="D31" s="293" t="s">
        <v>197</v>
      </c>
      <c r="E31" s="286" t="s">
        <v>125</v>
      </c>
      <c r="F31" s="384"/>
      <c r="G31" s="384"/>
      <c r="H31" s="384"/>
      <c r="I31" s="384"/>
      <c r="J31" s="384"/>
      <c r="K31" s="384"/>
      <c r="L31" s="384"/>
      <c r="M31" s="384"/>
      <c r="N31" s="384"/>
      <c r="O31" s="384"/>
      <c r="P31" s="384"/>
      <c r="Q31" s="384"/>
      <c r="R31" s="384"/>
      <c r="S31" s="378"/>
    </row>
    <row r="32" spans="3:19" ht="12.75" customHeight="1">
      <c r="C32" s="379" t="s">
        <v>17</v>
      </c>
      <c r="D32" s="380"/>
      <c r="E32" s="380"/>
      <c r="F32" s="292">
        <f>SUM(F29:F31)</f>
        <v>1</v>
      </c>
      <c r="G32" s="292">
        <f>SUM(G29:G31)</f>
        <v>1</v>
      </c>
      <c r="H32" s="292"/>
      <c r="I32" s="292"/>
      <c r="J32" s="383"/>
      <c r="K32" s="407" t="s">
        <v>104</v>
      </c>
      <c r="L32" s="380">
        <f>SUM(L29:L31)</f>
        <v>5</v>
      </c>
      <c r="M32" s="292"/>
      <c r="N32" s="292"/>
      <c r="O32" s="292"/>
      <c r="P32" s="292"/>
      <c r="Q32" s="401"/>
      <c r="R32" s="383"/>
      <c r="S32" s="385"/>
    </row>
    <row r="33" spans="3:19" ht="12.75" customHeight="1" thickBot="1">
      <c r="C33" s="381"/>
      <c r="D33" s="382"/>
      <c r="E33" s="382"/>
      <c r="F33" s="382">
        <f>SUM(F32:I32)</f>
        <v>2</v>
      </c>
      <c r="G33" s="382"/>
      <c r="H33" s="382"/>
      <c r="I33" s="382"/>
      <c r="J33" s="384"/>
      <c r="K33" s="408"/>
      <c r="L33" s="382"/>
      <c r="M33" s="382"/>
      <c r="N33" s="382"/>
      <c r="O33" s="382"/>
      <c r="P33" s="382"/>
      <c r="Q33" s="402"/>
      <c r="R33" s="384"/>
      <c r="S33" s="386"/>
    </row>
    <row r="34" ht="7.5" customHeight="1"/>
    <row r="35" spans="3:19" ht="12.75" customHeight="1">
      <c r="C35" s="133"/>
      <c r="D35" s="177" t="s">
        <v>19</v>
      </c>
      <c r="F35" s="174">
        <f>F23+F32</f>
        <v>6</v>
      </c>
      <c r="G35" s="174">
        <f>G23+G32</f>
        <v>6</v>
      </c>
      <c r="H35" s="174"/>
      <c r="I35" s="174"/>
      <c r="J35" s="306"/>
      <c r="K35" s="304" t="s">
        <v>154</v>
      </c>
      <c r="L35" s="303">
        <f>IF((L23+L32)&lt;&gt;30,"NU",30)</f>
        <v>30</v>
      </c>
      <c r="M35" s="174">
        <f>M23+M32</f>
        <v>2</v>
      </c>
      <c r="N35" s="174">
        <f>N23+N32</f>
        <v>2</v>
      </c>
      <c r="O35" s="174"/>
      <c r="P35" s="174">
        <f>P23+P32</f>
        <v>8</v>
      </c>
      <c r="Q35" s="306"/>
      <c r="R35" s="304" t="s">
        <v>157</v>
      </c>
      <c r="S35" s="303">
        <f>S23+S32</f>
        <v>30</v>
      </c>
    </row>
    <row r="36" spans="3:19" ht="12.75" customHeight="1">
      <c r="C36" s="133"/>
      <c r="D36" s="137"/>
      <c r="F36" s="305">
        <f>SUM(F35:I35)</f>
        <v>12</v>
      </c>
      <c r="G36" s="305"/>
      <c r="H36" s="305"/>
      <c r="I36" s="305"/>
      <c r="J36" s="306"/>
      <c r="K36" s="304"/>
      <c r="L36" s="303"/>
      <c r="M36" s="305">
        <f>SUM(M35:P35)</f>
        <v>12</v>
      </c>
      <c r="N36" s="305"/>
      <c r="O36" s="305"/>
      <c r="P36" s="305"/>
      <c r="Q36" s="306"/>
      <c r="R36" s="304"/>
      <c r="S36" s="303"/>
    </row>
    <row r="37" ht="9" customHeight="1"/>
    <row r="38" spans="3:19" ht="13.5" thickBot="1">
      <c r="C38" s="403" t="s">
        <v>110</v>
      </c>
      <c r="D38" s="403"/>
      <c r="E38" s="403"/>
      <c r="F38" s="403"/>
      <c r="G38" s="403"/>
      <c r="H38" s="403"/>
      <c r="I38" s="403"/>
      <c r="J38" s="403"/>
      <c r="K38" s="403"/>
      <c r="L38" s="403"/>
      <c r="M38" s="403"/>
      <c r="N38" s="403"/>
      <c r="O38" s="403"/>
      <c r="P38" s="403"/>
      <c r="Q38" s="403"/>
      <c r="R38" s="403"/>
      <c r="S38" s="403"/>
    </row>
    <row r="39" spans="3:19" ht="12.75" customHeight="1">
      <c r="C39" s="393" t="s">
        <v>12</v>
      </c>
      <c r="D39" s="396" t="s">
        <v>11</v>
      </c>
      <c r="E39" s="397" t="s">
        <v>143</v>
      </c>
      <c r="F39" s="398" t="s">
        <v>21</v>
      </c>
      <c r="G39" s="398"/>
      <c r="H39" s="398"/>
      <c r="I39" s="398"/>
      <c r="J39" s="398"/>
      <c r="K39" s="398"/>
      <c r="L39" s="398"/>
      <c r="M39" s="398" t="s">
        <v>22</v>
      </c>
      <c r="N39" s="398"/>
      <c r="O39" s="398"/>
      <c r="P39" s="398"/>
      <c r="Q39" s="398"/>
      <c r="R39" s="398"/>
      <c r="S39" s="399"/>
    </row>
    <row r="40" spans="3:19" ht="12.75">
      <c r="C40" s="394"/>
      <c r="D40" s="365"/>
      <c r="E40" s="365"/>
      <c r="F40" s="365" t="s">
        <v>6</v>
      </c>
      <c r="G40" s="365" t="s">
        <v>7</v>
      </c>
      <c r="H40" s="369" t="s">
        <v>8</v>
      </c>
      <c r="I40" s="365" t="s">
        <v>9</v>
      </c>
      <c r="J40" s="369" t="s">
        <v>32</v>
      </c>
      <c r="K40" s="356" t="s">
        <v>111</v>
      </c>
      <c r="L40" s="367" t="s">
        <v>14</v>
      </c>
      <c r="M40" s="365" t="s">
        <v>6</v>
      </c>
      <c r="N40" s="365" t="s">
        <v>7</v>
      </c>
      <c r="O40" s="369" t="s">
        <v>8</v>
      </c>
      <c r="P40" s="365" t="s">
        <v>9</v>
      </c>
      <c r="Q40" s="369" t="s">
        <v>32</v>
      </c>
      <c r="R40" s="356" t="s">
        <v>111</v>
      </c>
      <c r="S40" s="389" t="s">
        <v>14</v>
      </c>
    </row>
    <row r="41" spans="3:19" ht="13.5" thickBot="1">
      <c r="C41" s="395"/>
      <c r="D41" s="392"/>
      <c r="E41" s="392"/>
      <c r="F41" s="392"/>
      <c r="G41" s="392"/>
      <c r="H41" s="387"/>
      <c r="I41" s="392"/>
      <c r="J41" s="387"/>
      <c r="K41" s="388"/>
      <c r="L41" s="391"/>
      <c r="M41" s="392"/>
      <c r="N41" s="392"/>
      <c r="O41" s="387"/>
      <c r="P41" s="392"/>
      <c r="Q41" s="387"/>
      <c r="R41" s="388"/>
      <c r="S41" s="390"/>
    </row>
    <row r="42" spans="3:19" ht="25.5">
      <c r="C42" s="294">
        <v>11</v>
      </c>
      <c r="D42" s="295" t="s">
        <v>123</v>
      </c>
      <c r="E42" s="292" t="s">
        <v>150</v>
      </c>
      <c r="F42" s="296"/>
      <c r="G42" s="296"/>
      <c r="H42" s="296"/>
      <c r="I42" s="296">
        <v>3</v>
      </c>
      <c r="J42" s="296"/>
      <c r="K42" s="296" t="s">
        <v>6</v>
      </c>
      <c r="L42" s="296">
        <v>5</v>
      </c>
      <c r="M42" s="296"/>
      <c r="N42" s="296"/>
      <c r="O42" s="296"/>
      <c r="P42" s="296"/>
      <c r="Q42" s="296"/>
      <c r="R42" s="296"/>
      <c r="S42" s="297"/>
    </row>
    <row r="43" spans="3:19" ht="12.75">
      <c r="C43" s="213">
        <v>12</v>
      </c>
      <c r="D43" s="238" t="s">
        <v>124</v>
      </c>
      <c r="E43" s="176" t="s">
        <v>132</v>
      </c>
      <c r="F43" s="306">
        <v>1</v>
      </c>
      <c r="G43" s="306">
        <v>2</v>
      </c>
      <c r="H43" s="306"/>
      <c r="I43" s="306"/>
      <c r="J43" s="306"/>
      <c r="K43" s="306" t="s">
        <v>81</v>
      </c>
      <c r="L43" s="306">
        <v>5</v>
      </c>
      <c r="M43" s="306"/>
      <c r="N43" s="306"/>
      <c r="O43" s="306"/>
      <c r="P43" s="306"/>
      <c r="Q43" s="306"/>
      <c r="R43" s="306"/>
      <c r="S43" s="377"/>
    </row>
    <row r="44" spans="3:19" ht="12.75">
      <c r="C44" s="213">
        <v>13</v>
      </c>
      <c r="D44" s="238" t="s">
        <v>126</v>
      </c>
      <c r="E44" s="176" t="s">
        <v>133</v>
      </c>
      <c r="F44" s="306"/>
      <c r="G44" s="306"/>
      <c r="H44" s="306"/>
      <c r="I44" s="306"/>
      <c r="J44" s="306"/>
      <c r="K44" s="306"/>
      <c r="L44" s="306"/>
      <c r="M44" s="306"/>
      <c r="N44" s="306"/>
      <c r="O44" s="306"/>
      <c r="P44" s="306"/>
      <c r="Q44" s="306"/>
      <c r="R44" s="306"/>
      <c r="S44" s="377"/>
    </row>
    <row r="45" spans="3:19" ht="12.75">
      <c r="C45" s="213">
        <v>14</v>
      </c>
      <c r="D45" s="238" t="s">
        <v>127</v>
      </c>
      <c r="E45" s="176" t="s">
        <v>134</v>
      </c>
      <c r="F45" s="306"/>
      <c r="G45" s="306"/>
      <c r="H45" s="306"/>
      <c r="I45" s="306"/>
      <c r="J45" s="306"/>
      <c r="K45" s="306"/>
      <c r="L45" s="306"/>
      <c r="M45" s="306"/>
      <c r="N45" s="306"/>
      <c r="O45" s="306"/>
      <c r="P45" s="306"/>
      <c r="Q45" s="306"/>
      <c r="R45" s="306"/>
      <c r="S45" s="377"/>
    </row>
    <row r="46" spans="3:19" ht="12.75">
      <c r="C46" s="213">
        <v>15</v>
      </c>
      <c r="D46" s="238" t="s">
        <v>128</v>
      </c>
      <c r="E46" s="176" t="s">
        <v>151</v>
      </c>
      <c r="F46" s="306"/>
      <c r="G46" s="306"/>
      <c r="H46" s="306"/>
      <c r="I46" s="306"/>
      <c r="J46" s="306"/>
      <c r="K46" s="306"/>
      <c r="L46" s="306"/>
      <c r="M46" s="306"/>
      <c r="N46" s="306"/>
      <c r="O46" s="306"/>
      <c r="P46" s="306"/>
      <c r="Q46" s="306"/>
      <c r="R46" s="306"/>
      <c r="S46" s="377"/>
    </row>
    <row r="47" spans="3:19" ht="13.5" thickBot="1">
      <c r="C47" s="217">
        <v>16</v>
      </c>
      <c r="D47" s="210" t="s">
        <v>129</v>
      </c>
      <c r="E47" s="286" t="s">
        <v>152</v>
      </c>
      <c r="F47" s="384"/>
      <c r="G47" s="384"/>
      <c r="H47" s="384"/>
      <c r="I47" s="384"/>
      <c r="J47" s="384"/>
      <c r="K47" s="384"/>
      <c r="L47" s="384"/>
      <c r="M47" s="384"/>
      <c r="N47" s="384"/>
      <c r="O47" s="384"/>
      <c r="P47" s="384"/>
      <c r="Q47" s="384"/>
      <c r="R47" s="384"/>
      <c r="S47" s="378"/>
    </row>
    <row r="48" spans="3:19" ht="12.75">
      <c r="C48" s="379" t="s">
        <v>18</v>
      </c>
      <c r="D48" s="380"/>
      <c r="E48" s="380"/>
      <c r="F48" s="292">
        <f>SUM(F42:F47)</f>
        <v>1</v>
      </c>
      <c r="G48" s="292">
        <f>SUM(G42:G47)</f>
        <v>2</v>
      </c>
      <c r="H48" s="292"/>
      <c r="I48" s="292">
        <f>SUM(I42:I47)</f>
        <v>3</v>
      </c>
      <c r="J48" s="383"/>
      <c r="K48" s="380" t="s">
        <v>130</v>
      </c>
      <c r="L48" s="380">
        <f>SUM(L42:L47)</f>
        <v>10</v>
      </c>
      <c r="M48" s="292"/>
      <c r="N48" s="292"/>
      <c r="O48" s="292"/>
      <c r="P48" s="292"/>
      <c r="Q48" s="383"/>
      <c r="R48" s="383"/>
      <c r="S48" s="385"/>
    </row>
    <row r="49" spans="3:19" ht="13.5" thickBot="1">
      <c r="C49" s="381"/>
      <c r="D49" s="382"/>
      <c r="E49" s="382"/>
      <c r="F49" s="382">
        <f>SUM(F48:I48)</f>
        <v>6</v>
      </c>
      <c r="G49" s="382"/>
      <c r="H49" s="382"/>
      <c r="I49" s="382"/>
      <c r="J49" s="384"/>
      <c r="K49" s="382"/>
      <c r="L49" s="382"/>
      <c r="M49" s="382"/>
      <c r="N49" s="382"/>
      <c r="O49" s="382"/>
      <c r="P49" s="382"/>
      <c r="Q49" s="384"/>
      <c r="R49" s="384"/>
      <c r="S49" s="386"/>
    </row>
    <row r="50" spans="3:19" ht="12.75">
      <c r="C50" s="133"/>
      <c r="D50" s="376" t="s">
        <v>120</v>
      </c>
      <c r="E50" s="376"/>
      <c r="F50" s="376"/>
      <c r="G50" s="376"/>
      <c r="H50" s="376"/>
      <c r="I50" s="376"/>
      <c r="J50" s="376"/>
      <c r="K50" s="376"/>
      <c r="L50" s="376"/>
      <c r="M50" s="376"/>
      <c r="N50" s="376"/>
      <c r="O50" s="376"/>
      <c r="P50" s="376"/>
      <c r="Q50" s="376"/>
      <c r="R50" s="376"/>
      <c r="S50" s="376"/>
    </row>
    <row r="51" ht="7.5" customHeight="1"/>
    <row r="52" spans="4:19" ht="12.75">
      <c r="D52" s="234" t="s">
        <v>185</v>
      </c>
      <c r="E52" s="126"/>
      <c r="F52" s="234"/>
      <c r="G52" s="235"/>
      <c r="H52" s="235"/>
      <c r="I52" s="302" t="s">
        <v>96</v>
      </c>
      <c r="J52" s="302"/>
      <c r="K52" s="302"/>
      <c r="L52" s="302"/>
      <c r="M52" s="302"/>
      <c r="N52" s="302"/>
      <c r="O52" s="302"/>
      <c r="P52" s="302"/>
      <c r="Q52" s="302"/>
      <c r="R52" s="302"/>
      <c r="S52" s="138"/>
    </row>
    <row r="53" spans="4:19" ht="12.75">
      <c r="D53" s="234" t="s">
        <v>186</v>
      </c>
      <c r="E53" s="126"/>
      <c r="F53" s="234"/>
      <c r="G53" s="235"/>
      <c r="H53" s="235"/>
      <c r="I53" s="302" t="s">
        <v>184</v>
      </c>
      <c r="J53" s="302"/>
      <c r="K53" s="302"/>
      <c r="L53" s="302"/>
      <c r="M53" s="302"/>
      <c r="N53" s="302"/>
      <c r="O53" s="302"/>
      <c r="P53" s="302"/>
      <c r="Q53" s="302"/>
      <c r="R53" s="302"/>
      <c r="S53" s="138"/>
    </row>
    <row r="54" spans="4:18" ht="7.5" customHeight="1">
      <c r="D54" s="235"/>
      <c r="E54" s="234"/>
      <c r="F54" s="234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  <c r="R54" s="235"/>
    </row>
    <row r="55" spans="4:18" ht="12.75">
      <c r="D55" s="234" t="s">
        <v>140</v>
      </c>
      <c r="E55" s="234"/>
      <c r="F55" s="234"/>
      <c r="G55" s="235"/>
      <c r="H55" s="235"/>
      <c r="I55" s="302" t="s">
        <v>97</v>
      </c>
      <c r="J55" s="302"/>
      <c r="K55" s="302"/>
      <c r="L55" s="302"/>
      <c r="M55" s="302"/>
      <c r="N55" s="302"/>
      <c r="O55" s="302"/>
      <c r="P55" s="302"/>
      <c r="Q55" s="302"/>
      <c r="R55" s="302"/>
    </row>
    <row r="56" spans="4:18" ht="12.75">
      <c r="D56" s="234" t="s">
        <v>183</v>
      </c>
      <c r="E56" s="234"/>
      <c r="F56" s="234"/>
      <c r="G56" s="235"/>
      <c r="H56" s="235"/>
      <c r="I56" s="302" t="s">
        <v>98</v>
      </c>
      <c r="J56" s="302"/>
      <c r="K56" s="302"/>
      <c r="L56" s="302"/>
      <c r="M56" s="302"/>
      <c r="N56" s="302"/>
      <c r="O56" s="302"/>
      <c r="P56" s="302"/>
      <c r="Q56" s="302"/>
      <c r="R56" s="302"/>
    </row>
  </sheetData>
  <sheetProtection/>
  <mergeCells count="131">
    <mergeCell ref="C2:E2"/>
    <mergeCell ref="C1:E1"/>
    <mergeCell ref="C4:R4"/>
    <mergeCell ref="C13:C15"/>
    <mergeCell ref="D13:D15"/>
    <mergeCell ref="E13:E15"/>
    <mergeCell ref="F13:L13"/>
    <mergeCell ref="C12:S12"/>
    <mergeCell ref="M13:S13"/>
    <mergeCell ref="J14:J15"/>
    <mergeCell ref="L23:L24"/>
    <mergeCell ref="S23:S24"/>
    <mergeCell ref="N14:N15"/>
    <mergeCell ref="O14:O15"/>
    <mergeCell ref="K23:K24"/>
    <mergeCell ref="R23:R24"/>
    <mergeCell ref="P14:P15"/>
    <mergeCell ref="Q14:Q15"/>
    <mergeCell ref="K14:K15"/>
    <mergeCell ref="S14:S15"/>
    <mergeCell ref="M14:M15"/>
    <mergeCell ref="R14:R15"/>
    <mergeCell ref="F14:F15"/>
    <mergeCell ref="G14:G15"/>
    <mergeCell ref="H14:H15"/>
    <mergeCell ref="L14:L15"/>
    <mergeCell ref="I14:I15"/>
    <mergeCell ref="M27:M28"/>
    <mergeCell ref="R27:R28"/>
    <mergeCell ref="C26:C28"/>
    <mergeCell ref="D26:D28"/>
    <mergeCell ref="E26:E28"/>
    <mergeCell ref="F26:L26"/>
    <mergeCell ref="R32:R33"/>
    <mergeCell ref="S32:S33"/>
    <mergeCell ref="N27:N28"/>
    <mergeCell ref="M29:M31"/>
    <mergeCell ref="P27:P28"/>
    <mergeCell ref="Q27:Q28"/>
    <mergeCell ref="S29:S31"/>
    <mergeCell ref="R29:R31"/>
    <mergeCell ref="N29:N31"/>
    <mergeCell ref="Q29:Q31"/>
    <mergeCell ref="S27:S28"/>
    <mergeCell ref="F29:F31"/>
    <mergeCell ref="L29:L31"/>
    <mergeCell ref="I27:I28"/>
    <mergeCell ref="J27:J28"/>
    <mergeCell ref="K27:K28"/>
    <mergeCell ref="G29:G31"/>
    <mergeCell ref="H29:H31"/>
    <mergeCell ref="I29:I31"/>
    <mergeCell ref="L27:L28"/>
    <mergeCell ref="J29:J31"/>
    <mergeCell ref="F33:I33"/>
    <mergeCell ref="M33:P33"/>
    <mergeCell ref="P29:P31"/>
    <mergeCell ref="K29:K31"/>
    <mergeCell ref="K32:K33"/>
    <mergeCell ref="L32:L33"/>
    <mergeCell ref="O29:O31"/>
    <mergeCell ref="C23:E24"/>
    <mergeCell ref="J23:J24"/>
    <mergeCell ref="Q23:Q24"/>
    <mergeCell ref="F24:I24"/>
    <mergeCell ref="M24:P24"/>
    <mergeCell ref="O27:O28"/>
    <mergeCell ref="M26:S26"/>
    <mergeCell ref="F27:F28"/>
    <mergeCell ref="G27:G28"/>
    <mergeCell ref="H27:H28"/>
    <mergeCell ref="C38:S38"/>
    <mergeCell ref="S35:S36"/>
    <mergeCell ref="F36:I36"/>
    <mergeCell ref="M36:P36"/>
    <mergeCell ref="J35:J36"/>
    <mergeCell ref="K35:K36"/>
    <mergeCell ref="L35:L36"/>
    <mergeCell ref="Q35:Q36"/>
    <mergeCell ref="J40:J41"/>
    <mergeCell ref="I52:R52"/>
    <mergeCell ref="I53:R53"/>
    <mergeCell ref="I55:R55"/>
    <mergeCell ref="I56:R56"/>
    <mergeCell ref="C7:O7"/>
    <mergeCell ref="R35:R36"/>
    <mergeCell ref="C32:E33"/>
    <mergeCell ref="J32:J33"/>
    <mergeCell ref="Q32:Q33"/>
    <mergeCell ref="P40:P41"/>
    <mergeCell ref="C39:C41"/>
    <mergeCell ref="D39:D41"/>
    <mergeCell ref="E39:E41"/>
    <mergeCell ref="F39:L39"/>
    <mergeCell ref="M39:S39"/>
    <mergeCell ref="F40:F41"/>
    <mergeCell ref="G40:G41"/>
    <mergeCell ref="H40:H41"/>
    <mergeCell ref="I40:I41"/>
    <mergeCell ref="L43:L47"/>
    <mergeCell ref="K40:K41"/>
    <mergeCell ref="L40:L41"/>
    <mergeCell ref="M40:M41"/>
    <mergeCell ref="N40:N41"/>
    <mergeCell ref="O40:O41"/>
    <mergeCell ref="R43:R47"/>
    <mergeCell ref="Q40:Q41"/>
    <mergeCell ref="R40:R41"/>
    <mergeCell ref="S40:S41"/>
    <mergeCell ref="F43:F47"/>
    <mergeCell ref="G43:G47"/>
    <mergeCell ref="H43:H47"/>
    <mergeCell ref="I43:I47"/>
    <mergeCell ref="J43:J47"/>
    <mergeCell ref="K43:K47"/>
    <mergeCell ref="M49:P49"/>
    <mergeCell ref="M43:M47"/>
    <mergeCell ref="N43:N47"/>
    <mergeCell ref="O43:O47"/>
    <mergeCell ref="P43:P47"/>
    <mergeCell ref="Q43:Q47"/>
    <mergeCell ref="D50:S50"/>
    <mergeCell ref="S43:S47"/>
    <mergeCell ref="C48:E49"/>
    <mergeCell ref="J48:J49"/>
    <mergeCell ref="K48:K49"/>
    <mergeCell ref="L48:L49"/>
    <mergeCell ref="Q48:Q49"/>
    <mergeCell ref="R48:R49"/>
    <mergeCell ref="S48:S49"/>
    <mergeCell ref="F49:I49"/>
  </mergeCells>
  <printOptions/>
  <pageMargins left="0.3937007874015748" right="0.1968503937007874" top="0.2755905511811024" bottom="0.2755905511811024" header="0.5118110236220472" footer="0.5118110236220472"/>
  <pageSetup horizontalDpi="600" verticalDpi="600" orientation="portrait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55"/>
  <sheetViews>
    <sheetView zoomScale="85" zoomScaleNormal="85" zoomScalePageLayoutView="0" workbookViewId="0" topLeftCell="A1">
      <selection activeCell="A10" sqref="A10:Q10"/>
    </sheetView>
  </sheetViews>
  <sheetFormatPr defaultColWidth="9.140625" defaultRowHeight="12.75"/>
  <cols>
    <col min="1" max="1" width="3.28125" style="0" customWidth="1"/>
    <col min="2" max="2" width="33.140625" style="0" customWidth="1"/>
    <col min="3" max="3" width="11.00390625" style="3" customWidth="1"/>
    <col min="4" max="6" width="2.421875" style="0" customWidth="1"/>
    <col min="7" max="7" width="2.140625" style="0" customWidth="1"/>
    <col min="8" max="8" width="2.421875" style="0" customWidth="1"/>
    <col min="9" max="9" width="6.421875" style="0" customWidth="1"/>
    <col min="10" max="10" width="5.00390625" style="0" customWidth="1"/>
    <col min="11" max="11" width="2.7109375" style="0" customWidth="1"/>
    <col min="12" max="13" width="2.421875" style="0" customWidth="1"/>
    <col min="14" max="14" width="2.7109375" style="0" customWidth="1"/>
    <col min="15" max="15" width="2.57421875" style="0" customWidth="1"/>
    <col min="16" max="16" width="6.421875" style="0" customWidth="1"/>
    <col min="17" max="17" width="5.00390625" style="0" customWidth="1"/>
    <col min="18" max="19" width="9.140625" style="0" hidden="1" customWidth="1"/>
    <col min="24" max="24" width="10.7109375" style="0" customWidth="1"/>
  </cols>
  <sheetData>
    <row r="1" spans="1:3" ht="12.75">
      <c r="A1" s="468" t="s">
        <v>65</v>
      </c>
      <c r="B1" s="468"/>
      <c r="C1" s="468"/>
    </row>
    <row r="2" spans="1:3" ht="12.75">
      <c r="A2" s="469" t="s">
        <v>40</v>
      </c>
      <c r="B2" s="469"/>
      <c r="C2" s="469"/>
    </row>
    <row r="3" spans="1:19" ht="15.75">
      <c r="A3" s="470" t="s">
        <v>15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28"/>
      <c r="R3" s="6"/>
      <c r="S3" s="6"/>
    </row>
    <row r="4" spans="4:20" ht="12.75"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22"/>
      <c r="S4" s="22"/>
      <c r="T4" s="22"/>
    </row>
    <row r="5" spans="1:58" ht="12.75">
      <c r="A5" s="471" t="s">
        <v>44</v>
      </c>
      <c r="B5" s="471"/>
      <c r="C5" s="471"/>
      <c r="D5" s="471"/>
      <c r="E5" s="471"/>
      <c r="F5" s="471"/>
      <c r="G5" s="23"/>
      <c r="H5" s="23"/>
      <c r="I5" s="85"/>
      <c r="J5" s="85"/>
      <c r="K5" s="85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19"/>
      <c r="BD5" s="19"/>
      <c r="BE5" s="18"/>
      <c r="BF5" s="18"/>
    </row>
    <row r="6" spans="1:20" ht="12.75">
      <c r="A6" s="509" t="s">
        <v>39</v>
      </c>
      <c r="B6" s="509"/>
      <c r="C6" s="509"/>
      <c r="D6" s="509"/>
      <c r="E6" s="509"/>
      <c r="F6" s="509"/>
      <c r="G6" s="26"/>
      <c r="H6" s="26"/>
      <c r="L6" s="7"/>
      <c r="M6" s="7"/>
      <c r="N6" s="7"/>
      <c r="O6" s="7"/>
      <c r="P6" s="7"/>
      <c r="Q6" s="7"/>
      <c r="R6" s="27"/>
      <c r="S6" s="27"/>
      <c r="T6" s="22"/>
    </row>
    <row r="7" spans="1:20" ht="12.75">
      <c r="A7" s="469" t="s">
        <v>41</v>
      </c>
      <c r="B7" s="469"/>
      <c r="C7" s="469"/>
      <c r="D7" s="469"/>
      <c r="E7" s="469"/>
      <c r="F7" s="469"/>
      <c r="G7" s="7"/>
      <c r="H7" s="7"/>
      <c r="I7" s="7"/>
      <c r="J7" s="21"/>
      <c r="K7" s="21"/>
      <c r="L7" s="21"/>
      <c r="M7" s="21"/>
      <c r="N7" s="21"/>
      <c r="O7" s="21"/>
      <c r="P7" s="21"/>
      <c r="Q7" s="21"/>
      <c r="R7" s="5"/>
      <c r="S7" s="22"/>
      <c r="T7" s="22"/>
    </row>
    <row r="8" spans="1:20" ht="12.75">
      <c r="A8" s="469" t="s">
        <v>45</v>
      </c>
      <c r="B8" s="469"/>
      <c r="C8" s="469"/>
      <c r="D8" s="469"/>
      <c r="E8" s="469"/>
      <c r="F8" s="469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</row>
    <row r="9" spans="1:20" ht="12.75">
      <c r="A9" s="471" t="s">
        <v>42</v>
      </c>
      <c r="B9" s="471"/>
      <c r="C9" s="471"/>
      <c r="D9" s="471"/>
      <c r="E9" s="471"/>
      <c r="F9" s="471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1:21" ht="18.75" customHeight="1" thickBot="1">
      <c r="A10" s="472" t="s">
        <v>68</v>
      </c>
      <c r="B10" s="472"/>
      <c r="C10" s="472"/>
      <c r="D10" s="472"/>
      <c r="E10" s="472"/>
      <c r="F10" s="472"/>
      <c r="G10" s="472"/>
      <c r="H10" s="472"/>
      <c r="I10" s="472"/>
      <c r="J10" s="472"/>
      <c r="K10" s="472"/>
      <c r="L10" s="472"/>
      <c r="M10" s="472"/>
      <c r="N10" s="472"/>
      <c r="O10" s="472"/>
      <c r="P10" s="472"/>
      <c r="Q10" s="472"/>
      <c r="U10" s="4"/>
    </row>
    <row r="11" spans="1:17" ht="13.5" customHeight="1">
      <c r="A11" s="510" t="s">
        <v>12</v>
      </c>
      <c r="B11" s="473" t="s">
        <v>3</v>
      </c>
      <c r="C11" s="510" t="s">
        <v>33</v>
      </c>
      <c r="D11" s="502" t="s">
        <v>23</v>
      </c>
      <c r="E11" s="503"/>
      <c r="F11" s="503"/>
      <c r="G11" s="503"/>
      <c r="H11" s="503"/>
      <c r="I11" s="503"/>
      <c r="J11" s="504"/>
      <c r="K11" s="502" t="s">
        <v>24</v>
      </c>
      <c r="L11" s="503"/>
      <c r="M11" s="503"/>
      <c r="N11" s="503"/>
      <c r="O11" s="503"/>
      <c r="P11" s="503"/>
      <c r="Q11" s="504"/>
    </row>
    <row r="12" spans="1:17" ht="12.75" customHeight="1">
      <c r="A12" s="511"/>
      <c r="B12" s="474"/>
      <c r="C12" s="511"/>
      <c r="D12" s="505" t="s">
        <v>6</v>
      </c>
      <c r="E12" s="499" t="s">
        <v>7</v>
      </c>
      <c r="F12" s="499" t="s">
        <v>8</v>
      </c>
      <c r="G12" s="499" t="s">
        <v>9</v>
      </c>
      <c r="H12" s="499" t="s">
        <v>32</v>
      </c>
      <c r="I12" s="453" t="s">
        <v>13</v>
      </c>
      <c r="J12" s="501" t="s">
        <v>14</v>
      </c>
      <c r="K12" s="505" t="s">
        <v>6</v>
      </c>
      <c r="L12" s="499" t="s">
        <v>7</v>
      </c>
      <c r="M12" s="499" t="s">
        <v>8</v>
      </c>
      <c r="N12" s="499" t="s">
        <v>9</v>
      </c>
      <c r="O12" s="499" t="s">
        <v>32</v>
      </c>
      <c r="P12" s="453" t="s">
        <v>13</v>
      </c>
      <c r="Q12" s="501" t="s">
        <v>14</v>
      </c>
    </row>
    <row r="13" spans="1:17" ht="13.5" thickBot="1">
      <c r="A13" s="513"/>
      <c r="B13" s="475"/>
      <c r="C13" s="512"/>
      <c r="D13" s="506"/>
      <c r="E13" s="479"/>
      <c r="F13" s="500"/>
      <c r="G13" s="500"/>
      <c r="H13" s="500"/>
      <c r="I13" s="454"/>
      <c r="J13" s="467"/>
      <c r="K13" s="506"/>
      <c r="L13" s="500"/>
      <c r="M13" s="479"/>
      <c r="N13" s="500"/>
      <c r="O13" s="500"/>
      <c r="P13" s="454"/>
      <c r="Q13" s="467"/>
    </row>
    <row r="14" spans="1:17" ht="12.75">
      <c r="A14" s="47">
        <v>1</v>
      </c>
      <c r="B14" s="38"/>
      <c r="C14" s="49"/>
      <c r="D14" s="63"/>
      <c r="E14" s="63"/>
      <c r="F14" s="63"/>
      <c r="G14" s="63"/>
      <c r="H14" s="63"/>
      <c r="I14" s="63"/>
      <c r="J14" s="65"/>
      <c r="K14" s="15"/>
      <c r="L14" s="63"/>
      <c r="M14" s="63"/>
      <c r="N14" s="63"/>
      <c r="O14" s="63"/>
      <c r="P14" s="63"/>
      <c r="Q14" s="16"/>
    </row>
    <row r="15" spans="1:17" ht="12.75">
      <c r="A15" s="17">
        <v>2</v>
      </c>
      <c r="B15" s="52"/>
      <c r="C15" s="62"/>
      <c r="D15" s="13"/>
      <c r="E15" s="13"/>
      <c r="F15" s="8"/>
      <c r="G15" s="8"/>
      <c r="H15" s="8"/>
      <c r="I15" s="8"/>
      <c r="J15" s="66"/>
      <c r="K15" s="10"/>
      <c r="L15" s="13"/>
      <c r="M15" s="13"/>
      <c r="N15" s="13"/>
      <c r="O15" s="13"/>
      <c r="P15" s="13"/>
      <c r="Q15" s="12"/>
    </row>
    <row r="16" spans="1:17" ht="12.75">
      <c r="A16" s="17">
        <v>3</v>
      </c>
      <c r="B16" s="29"/>
      <c r="C16" s="62"/>
      <c r="D16" s="10"/>
      <c r="E16" s="13"/>
      <c r="F16" s="13"/>
      <c r="G16" s="13"/>
      <c r="H16" s="13"/>
      <c r="I16" s="13"/>
      <c r="J16" s="12"/>
      <c r="K16" s="10"/>
      <c r="L16" s="13"/>
      <c r="M16" s="13"/>
      <c r="N16" s="13"/>
      <c r="O16" s="13"/>
      <c r="P16" s="13"/>
      <c r="Q16" s="12"/>
    </row>
    <row r="17" spans="1:17" ht="12.75">
      <c r="A17" s="17">
        <v>4</v>
      </c>
      <c r="B17" s="39"/>
      <c r="C17" s="74"/>
      <c r="D17" s="51"/>
      <c r="E17" s="51"/>
      <c r="F17" s="51"/>
      <c r="G17" s="51"/>
      <c r="H17" s="51"/>
      <c r="I17" s="51"/>
      <c r="J17" s="68"/>
      <c r="K17" s="11"/>
      <c r="L17" s="51"/>
      <c r="M17" s="51"/>
      <c r="N17" s="51"/>
      <c r="O17" s="51"/>
      <c r="P17" s="51"/>
      <c r="Q17" s="14"/>
    </row>
    <row r="18" spans="1:17" s="25" customFormat="1" ht="12.75">
      <c r="A18" s="17">
        <v>5</v>
      </c>
      <c r="B18" s="50"/>
      <c r="C18" s="73"/>
      <c r="D18" s="51"/>
      <c r="E18" s="51"/>
      <c r="F18" s="9"/>
      <c r="G18" s="9"/>
      <c r="H18" s="9"/>
      <c r="I18" s="9"/>
      <c r="J18" s="68"/>
      <c r="K18" s="67"/>
      <c r="L18" s="53"/>
      <c r="M18" s="53"/>
      <c r="N18" s="53"/>
      <c r="O18" s="53"/>
      <c r="P18" s="53"/>
      <c r="Q18" s="64"/>
    </row>
    <row r="19" spans="1:17" ht="12.75">
      <c r="A19" s="17">
        <v>6</v>
      </c>
      <c r="B19" s="52"/>
      <c r="C19" s="62"/>
      <c r="D19" s="13"/>
      <c r="E19" s="13"/>
      <c r="F19" s="8"/>
      <c r="G19" s="8"/>
      <c r="H19" s="8"/>
      <c r="I19" s="8"/>
      <c r="J19" s="66"/>
      <c r="K19" s="10"/>
      <c r="L19" s="8"/>
      <c r="M19" s="8"/>
      <c r="N19" s="8"/>
      <c r="O19" s="8"/>
      <c r="P19" s="8"/>
      <c r="Q19" s="12"/>
    </row>
    <row r="20" spans="1:17" ht="12.75">
      <c r="A20" s="17">
        <v>7</v>
      </c>
      <c r="B20" s="52"/>
      <c r="C20" s="62"/>
      <c r="D20" s="13"/>
      <c r="E20" s="13"/>
      <c r="F20" s="8"/>
      <c r="G20" s="8"/>
      <c r="H20" s="8"/>
      <c r="I20" s="8"/>
      <c r="J20" s="66"/>
      <c r="K20" s="10"/>
      <c r="L20" s="8"/>
      <c r="M20" s="8"/>
      <c r="N20" s="8"/>
      <c r="O20" s="8"/>
      <c r="P20" s="8"/>
      <c r="Q20" s="12"/>
    </row>
    <row r="21" spans="1:17" ht="12.75">
      <c r="A21" s="17">
        <v>8</v>
      </c>
      <c r="B21" s="52"/>
      <c r="C21" s="62"/>
      <c r="D21" s="13"/>
      <c r="E21" s="13"/>
      <c r="F21" s="8"/>
      <c r="G21" s="8"/>
      <c r="H21" s="8"/>
      <c r="I21" s="8"/>
      <c r="J21" s="66"/>
      <c r="K21" s="10"/>
      <c r="L21" s="8"/>
      <c r="M21" s="8"/>
      <c r="N21" s="8"/>
      <c r="O21" s="8"/>
      <c r="P21" s="8"/>
      <c r="Q21" s="12"/>
    </row>
    <row r="22" spans="1:17" ht="12.75">
      <c r="A22" s="17">
        <v>9</v>
      </c>
      <c r="B22" s="61"/>
      <c r="C22" s="62"/>
      <c r="D22" s="13"/>
      <c r="E22" s="13"/>
      <c r="F22" s="8"/>
      <c r="G22" s="8"/>
      <c r="H22" s="8"/>
      <c r="I22" s="8"/>
      <c r="J22" s="66"/>
      <c r="K22" s="10"/>
      <c r="L22" s="8"/>
      <c r="M22" s="8"/>
      <c r="N22" s="8"/>
      <c r="O22" s="8"/>
      <c r="P22" s="8"/>
      <c r="Q22" s="12"/>
    </row>
    <row r="23" spans="1:17" ht="13.5" thickBot="1">
      <c r="A23" s="17">
        <v>10</v>
      </c>
      <c r="B23" s="52"/>
      <c r="C23" s="62"/>
      <c r="D23" s="13"/>
      <c r="E23" s="40"/>
      <c r="F23" s="71"/>
      <c r="G23" s="40"/>
      <c r="H23" s="40"/>
      <c r="I23" s="40"/>
      <c r="J23" s="77"/>
      <c r="K23" s="72"/>
      <c r="L23" s="40"/>
      <c r="M23" s="40"/>
      <c r="N23" s="40"/>
      <c r="O23" s="40"/>
      <c r="P23" s="40"/>
      <c r="Q23" s="41"/>
    </row>
    <row r="24" spans="1:17" ht="12.75">
      <c r="A24" s="440" t="s">
        <v>16</v>
      </c>
      <c r="B24" s="441"/>
      <c r="C24" s="442"/>
      <c r="D24" s="34">
        <f>SUM(D14:D23)</f>
        <v>0</v>
      </c>
      <c r="E24" s="75">
        <f>SUM(E14:E23)</f>
        <v>0</v>
      </c>
      <c r="F24" s="75">
        <f>SUM(F14:F23)</f>
        <v>0</v>
      </c>
      <c r="G24" s="75">
        <f>SUM(G14:G23)</f>
        <v>0</v>
      </c>
      <c r="H24" s="446">
        <f>SUM(H14:H23)</f>
        <v>0</v>
      </c>
      <c r="I24" s="438"/>
      <c r="J24" s="507">
        <f aca="true" t="shared" si="0" ref="J24:O24">SUM(J14:J23)</f>
        <v>0</v>
      </c>
      <c r="K24" s="35">
        <f t="shared" si="0"/>
        <v>0</v>
      </c>
      <c r="L24" s="36">
        <f t="shared" si="0"/>
        <v>0</v>
      </c>
      <c r="M24" s="36">
        <f t="shared" si="0"/>
        <v>0</v>
      </c>
      <c r="N24" s="96">
        <f t="shared" si="0"/>
        <v>0</v>
      </c>
      <c r="O24" s="446">
        <f t="shared" si="0"/>
        <v>0</v>
      </c>
      <c r="P24" s="438"/>
      <c r="Q24" s="508">
        <f>SUM(Q14:Q23)</f>
        <v>0</v>
      </c>
    </row>
    <row r="25" spans="1:17" ht="13.5" thickBot="1">
      <c r="A25" s="443"/>
      <c r="B25" s="444"/>
      <c r="C25" s="445"/>
      <c r="D25" s="435">
        <f>SUM(D24:G24)</f>
        <v>0</v>
      </c>
      <c r="E25" s="436"/>
      <c r="F25" s="436"/>
      <c r="G25" s="437"/>
      <c r="H25" s="447"/>
      <c r="I25" s="439"/>
      <c r="J25" s="485"/>
      <c r="K25" s="435">
        <f>SUM(K24:N24)</f>
        <v>0</v>
      </c>
      <c r="L25" s="436"/>
      <c r="M25" s="436"/>
      <c r="N25" s="437"/>
      <c r="O25" s="447"/>
      <c r="P25" s="439"/>
      <c r="Q25" s="485"/>
    </row>
    <row r="26" spans="1:17" ht="13.5" thickBot="1">
      <c r="A26" s="20"/>
      <c r="B26" s="20"/>
      <c r="C26" s="20"/>
      <c r="D26" s="69"/>
      <c r="E26" s="69"/>
      <c r="F26" s="69"/>
      <c r="G26" s="69"/>
      <c r="H26" s="69"/>
      <c r="I26" s="70"/>
      <c r="J26" s="33"/>
      <c r="K26" s="69"/>
      <c r="L26" s="69"/>
      <c r="M26" s="69"/>
      <c r="N26" s="69"/>
      <c r="O26" s="69"/>
      <c r="P26" s="70"/>
      <c r="Q26" s="33"/>
    </row>
    <row r="27" spans="1:17" ht="12.75">
      <c r="A27" s="455" t="s">
        <v>12</v>
      </c>
      <c r="B27" s="458" t="s">
        <v>10</v>
      </c>
      <c r="C27" s="455" t="s">
        <v>35</v>
      </c>
      <c r="D27" s="461" t="s">
        <v>23</v>
      </c>
      <c r="E27" s="462"/>
      <c r="F27" s="462"/>
      <c r="G27" s="462"/>
      <c r="H27" s="462"/>
      <c r="I27" s="462"/>
      <c r="J27" s="463"/>
      <c r="K27" s="461" t="s">
        <v>24</v>
      </c>
      <c r="L27" s="462"/>
      <c r="M27" s="462"/>
      <c r="N27" s="462"/>
      <c r="O27" s="462"/>
      <c r="P27" s="462"/>
      <c r="Q27" s="463"/>
    </row>
    <row r="28" spans="1:17" ht="12.75">
      <c r="A28" s="456"/>
      <c r="B28" s="459"/>
      <c r="C28" s="456"/>
      <c r="D28" s="480" t="s">
        <v>6</v>
      </c>
      <c r="E28" s="464" t="s">
        <v>7</v>
      </c>
      <c r="F28" s="464" t="s">
        <v>8</v>
      </c>
      <c r="G28" s="478" t="s">
        <v>9</v>
      </c>
      <c r="H28" s="464" t="s">
        <v>32</v>
      </c>
      <c r="I28" s="491" t="s">
        <v>13</v>
      </c>
      <c r="J28" s="466" t="s">
        <v>14</v>
      </c>
      <c r="K28" s="480" t="s">
        <v>6</v>
      </c>
      <c r="L28" s="464" t="s">
        <v>7</v>
      </c>
      <c r="M28" s="464" t="s">
        <v>8</v>
      </c>
      <c r="N28" s="478" t="s">
        <v>9</v>
      </c>
      <c r="O28" s="464" t="s">
        <v>32</v>
      </c>
      <c r="P28" s="491" t="s">
        <v>13</v>
      </c>
      <c r="Q28" s="466" t="s">
        <v>14</v>
      </c>
    </row>
    <row r="29" spans="1:17" ht="11.25" customHeight="1" thickBot="1">
      <c r="A29" s="457"/>
      <c r="B29" s="460"/>
      <c r="C29" s="457"/>
      <c r="D29" s="481"/>
      <c r="E29" s="465"/>
      <c r="F29" s="465"/>
      <c r="G29" s="479"/>
      <c r="H29" s="465"/>
      <c r="I29" s="492"/>
      <c r="J29" s="467"/>
      <c r="K29" s="481"/>
      <c r="L29" s="465"/>
      <c r="M29" s="465"/>
      <c r="N29" s="479"/>
      <c r="O29" s="465"/>
      <c r="P29" s="492"/>
      <c r="Q29" s="467"/>
    </row>
    <row r="30" spans="1:17" ht="12" customHeight="1">
      <c r="A30" s="100">
        <v>11</v>
      </c>
      <c r="B30" s="86"/>
      <c r="C30" s="47"/>
      <c r="D30" s="497"/>
      <c r="E30" s="482"/>
      <c r="F30" s="482"/>
      <c r="G30" s="482"/>
      <c r="H30" s="482"/>
      <c r="I30" s="482"/>
      <c r="J30" s="489"/>
      <c r="K30" s="497"/>
      <c r="L30" s="482"/>
      <c r="M30" s="482"/>
      <c r="N30" s="482"/>
      <c r="O30" s="482"/>
      <c r="P30" s="482"/>
      <c r="Q30" s="489"/>
    </row>
    <row r="31" spans="1:17" ht="12.75" customHeight="1">
      <c r="A31" s="101">
        <v>12</v>
      </c>
      <c r="B31" s="99"/>
      <c r="C31" s="58"/>
      <c r="D31" s="498"/>
      <c r="E31" s="483"/>
      <c r="F31" s="483"/>
      <c r="G31" s="483"/>
      <c r="H31" s="483"/>
      <c r="I31" s="483"/>
      <c r="J31" s="490"/>
      <c r="K31" s="498"/>
      <c r="L31" s="483"/>
      <c r="M31" s="483"/>
      <c r="N31" s="483"/>
      <c r="O31" s="483"/>
      <c r="P31" s="483"/>
      <c r="Q31" s="490"/>
    </row>
    <row r="32" spans="1:17" ht="12" customHeight="1">
      <c r="A32" s="102">
        <v>13</v>
      </c>
      <c r="B32" s="97"/>
      <c r="C32" s="98"/>
      <c r="D32" s="495"/>
      <c r="E32" s="450"/>
      <c r="F32" s="450"/>
      <c r="G32" s="450"/>
      <c r="H32" s="450"/>
      <c r="I32" s="450"/>
      <c r="J32" s="493"/>
      <c r="K32" s="495"/>
      <c r="L32" s="450"/>
      <c r="M32" s="450"/>
      <c r="N32" s="450"/>
      <c r="O32" s="450"/>
      <c r="P32" s="450"/>
      <c r="Q32" s="493"/>
    </row>
    <row r="33" spans="1:17" ht="12.75" customHeight="1" thickBot="1">
      <c r="A33" s="103">
        <v>14</v>
      </c>
      <c r="B33" s="87"/>
      <c r="C33" s="73"/>
      <c r="D33" s="496"/>
      <c r="E33" s="451"/>
      <c r="F33" s="451"/>
      <c r="G33" s="451"/>
      <c r="H33" s="451"/>
      <c r="I33" s="451"/>
      <c r="J33" s="494"/>
      <c r="K33" s="496"/>
      <c r="L33" s="451"/>
      <c r="M33" s="451"/>
      <c r="N33" s="451"/>
      <c r="O33" s="451"/>
      <c r="P33" s="451"/>
      <c r="Q33" s="494"/>
    </row>
    <row r="34" spans="1:17" ht="12.75" customHeight="1">
      <c r="A34" s="440" t="s">
        <v>17</v>
      </c>
      <c r="B34" s="441"/>
      <c r="C34" s="442"/>
      <c r="D34" s="30">
        <f>SUM(D30:D33)</f>
        <v>0</v>
      </c>
      <c r="E34" s="31">
        <f>SUM(E30:E33)</f>
        <v>0</v>
      </c>
      <c r="F34" s="31">
        <f>SUM(F30:F33)</f>
        <v>0</v>
      </c>
      <c r="G34" s="32">
        <f>SUM(G30:G33)</f>
        <v>0</v>
      </c>
      <c r="H34" s="446">
        <f>SUM(H30:H33)</f>
        <v>0</v>
      </c>
      <c r="I34" s="446"/>
      <c r="J34" s="484">
        <f aca="true" t="shared" si="1" ref="J34:O34">SUM(J30:J33)</f>
        <v>0</v>
      </c>
      <c r="K34" s="30">
        <f t="shared" si="1"/>
        <v>0</v>
      </c>
      <c r="L34" s="32">
        <f t="shared" si="1"/>
        <v>0</v>
      </c>
      <c r="M34" s="32">
        <f t="shared" si="1"/>
        <v>0</v>
      </c>
      <c r="N34" s="32">
        <f t="shared" si="1"/>
        <v>0</v>
      </c>
      <c r="O34" s="448">
        <f t="shared" si="1"/>
        <v>0</v>
      </c>
      <c r="P34" s="446"/>
      <c r="Q34" s="484">
        <f>SUM(Q30:Q33)</f>
        <v>0</v>
      </c>
    </row>
    <row r="35" spans="1:17" ht="12.75" customHeight="1" thickBot="1">
      <c r="A35" s="443"/>
      <c r="B35" s="444"/>
      <c r="C35" s="445"/>
      <c r="D35" s="435">
        <f>SUM(D34:G34)</f>
        <v>0</v>
      </c>
      <c r="E35" s="436"/>
      <c r="F35" s="436"/>
      <c r="G35" s="437"/>
      <c r="H35" s="447"/>
      <c r="I35" s="447"/>
      <c r="J35" s="485"/>
      <c r="K35" s="435">
        <f>SUM(K34:N34)</f>
        <v>0</v>
      </c>
      <c r="L35" s="436"/>
      <c r="M35" s="436"/>
      <c r="N35" s="437"/>
      <c r="O35" s="449"/>
      <c r="P35" s="447"/>
      <c r="Q35" s="485"/>
    </row>
    <row r="36" ht="12.75" customHeight="1" thickBot="1"/>
    <row r="37" spans="1:17" ht="12.75" customHeight="1">
      <c r="A37" s="20"/>
      <c r="B37" s="44" t="s">
        <v>19</v>
      </c>
      <c r="C37" s="2"/>
      <c r="D37" s="45">
        <f>D24+D34</f>
        <v>0</v>
      </c>
      <c r="E37" s="46">
        <f>E24+E34</f>
        <v>0</v>
      </c>
      <c r="F37" s="46">
        <f>F24+F34</f>
        <v>0</v>
      </c>
      <c r="G37" s="46">
        <f>G24+G34</f>
        <v>0</v>
      </c>
      <c r="H37" s="433">
        <f>H24+H34</f>
        <v>0</v>
      </c>
      <c r="I37" s="424"/>
      <c r="J37" s="426" t="str">
        <f>IF((J24+J34)&lt;&gt;30,"NU",30)</f>
        <v>NU</v>
      </c>
      <c r="K37" s="76">
        <f>K24+K34</f>
        <v>0</v>
      </c>
      <c r="L37" s="46">
        <f>L24+L34</f>
        <v>0</v>
      </c>
      <c r="M37" s="46">
        <f>M24+M34</f>
        <v>0</v>
      </c>
      <c r="N37" s="46">
        <f>N24+N34</f>
        <v>0</v>
      </c>
      <c r="O37" s="433">
        <f>O24+O34</f>
        <v>0</v>
      </c>
      <c r="P37" s="424"/>
      <c r="Q37" s="426" t="str">
        <f>IF((Q24+Q34)&lt;&gt;30,"NU",30)</f>
        <v>NU</v>
      </c>
    </row>
    <row r="38" spans="1:17" ht="12.75" customHeight="1" thickBot="1">
      <c r="A38" s="20"/>
      <c r="B38" s="44"/>
      <c r="C38" s="2"/>
      <c r="D38" s="428">
        <f>SUM(D37:G37)</f>
        <v>0</v>
      </c>
      <c r="E38" s="429"/>
      <c r="F38" s="429"/>
      <c r="G38" s="429"/>
      <c r="H38" s="434"/>
      <c r="I38" s="425"/>
      <c r="J38" s="427"/>
      <c r="K38" s="430">
        <f>SUM(K37:N37)</f>
        <v>0</v>
      </c>
      <c r="L38" s="431"/>
      <c r="M38" s="431"/>
      <c r="N38" s="432"/>
      <c r="O38" s="434"/>
      <c r="P38" s="425"/>
      <c r="Q38" s="427"/>
    </row>
    <row r="39" spans="1:17" ht="13.5" thickBot="1">
      <c r="A39" s="60"/>
      <c r="B39" s="20"/>
      <c r="C39" s="20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</row>
    <row r="40" spans="1:17" ht="12.75" customHeight="1">
      <c r="A40" s="455" t="s">
        <v>12</v>
      </c>
      <c r="B40" s="458" t="s">
        <v>11</v>
      </c>
      <c r="C40" s="455" t="s">
        <v>35</v>
      </c>
      <c r="D40" s="461" t="s">
        <v>23</v>
      </c>
      <c r="E40" s="462"/>
      <c r="F40" s="462"/>
      <c r="G40" s="462"/>
      <c r="H40" s="462"/>
      <c r="I40" s="462"/>
      <c r="J40" s="463"/>
      <c r="K40" s="461" t="s">
        <v>24</v>
      </c>
      <c r="L40" s="462"/>
      <c r="M40" s="462"/>
      <c r="N40" s="462"/>
      <c r="O40" s="462"/>
      <c r="P40" s="462"/>
      <c r="Q40" s="463"/>
    </row>
    <row r="41" spans="1:17" s="1" customFormat="1" ht="11.25">
      <c r="A41" s="456"/>
      <c r="B41" s="459"/>
      <c r="C41" s="456"/>
      <c r="D41" s="480" t="s">
        <v>6</v>
      </c>
      <c r="E41" s="478" t="s">
        <v>7</v>
      </c>
      <c r="F41" s="464" t="s">
        <v>8</v>
      </c>
      <c r="G41" s="464" t="s">
        <v>9</v>
      </c>
      <c r="H41" s="464" t="s">
        <v>32</v>
      </c>
      <c r="I41" s="453" t="s">
        <v>13</v>
      </c>
      <c r="J41" s="466" t="s">
        <v>14</v>
      </c>
      <c r="K41" s="480" t="s">
        <v>6</v>
      </c>
      <c r="L41" s="464" t="s">
        <v>7</v>
      </c>
      <c r="M41" s="478" t="s">
        <v>8</v>
      </c>
      <c r="N41" s="464" t="s">
        <v>9</v>
      </c>
      <c r="O41" s="464" t="s">
        <v>32</v>
      </c>
      <c r="P41" s="453" t="s">
        <v>13</v>
      </c>
      <c r="Q41" s="466" t="s">
        <v>14</v>
      </c>
    </row>
    <row r="42" spans="1:17" ht="13.5" thickBot="1">
      <c r="A42" s="457"/>
      <c r="B42" s="460"/>
      <c r="C42" s="457"/>
      <c r="D42" s="481"/>
      <c r="E42" s="479"/>
      <c r="F42" s="465"/>
      <c r="G42" s="465"/>
      <c r="H42" s="465"/>
      <c r="I42" s="454"/>
      <c r="J42" s="467"/>
      <c r="K42" s="481"/>
      <c r="L42" s="465"/>
      <c r="M42" s="479"/>
      <c r="N42" s="465"/>
      <c r="O42" s="465"/>
      <c r="P42" s="454"/>
      <c r="Q42" s="467"/>
    </row>
    <row r="43" spans="1:20" s="1" customFormat="1" ht="11.25">
      <c r="A43" s="104">
        <v>15</v>
      </c>
      <c r="B43" s="39"/>
      <c r="C43" s="37"/>
      <c r="D43" s="11"/>
      <c r="E43" s="51"/>
      <c r="F43" s="9"/>
      <c r="G43" s="9"/>
      <c r="H43" s="9"/>
      <c r="I43" s="9"/>
      <c r="J43" s="14"/>
      <c r="K43" s="54"/>
      <c r="L43" s="55"/>
      <c r="M43" s="55"/>
      <c r="N43" s="55"/>
      <c r="O43" s="55"/>
      <c r="P43" s="56"/>
      <c r="Q43" s="57"/>
      <c r="R43" s="2"/>
      <c r="S43" s="2"/>
      <c r="T43" s="2"/>
    </row>
    <row r="44" spans="1:17" ht="13.5" thickBot="1">
      <c r="A44" s="105">
        <v>16</v>
      </c>
      <c r="B44" s="39"/>
      <c r="C44" s="37"/>
      <c r="D44" s="35"/>
      <c r="E44" s="75"/>
      <c r="F44" s="36"/>
      <c r="G44" s="36"/>
      <c r="H44" s="36"/>
      <c r="I44" s="9"/>
      <c r="J44" s="14"/>
      <c r="K44" s="35"/>
      <c r="L44" s="36"/>
      <c r="M44" s="36"/>
      <c r="N44" s="36"/>
      <c r="O44" s="36"/>
      <c r="P44" s="9"/>
      <c r="Q44" s="58"/>
    </row>
    <row r="45" spans="1:17" ht="12.75">
      <c r="A45" s="440" t="s">
        <v>18</v>
      </c>
      <c r="B45" s="441"/>
      <c r="C45" s="442"/>
      <c r="D45" s="34">
        <f>SUM(D43:D44)</f>
        <v>0</v>
      </c>
      <c r="E45" s="48">
        <f>SUM(E43:E44)</f>
        <v>0</v>
      </c>
      <c r="F45" s="48">
        <f>SUM(F43:F44)</f>
        <v>0</v>
      </c>
      <c r="G45" s="48">
        <f>SUM(G43:G44)</f>
        <v>0</v>
      </c>
      <c r="H45" s="446">
        <f>SUM(H43:H44)</f>
        <v>0</v>
      </c>
      <c r="I45" s="446"/>
      <c r="J45" s="476">
        <f aca="true" t="shared" si="2" ref="J45:O45">SUM(J43:J44)</f>
        <v>0</v>
      </c>
      <c r="K45" s="30">
        <f t="shared" si="2"/>
        <v>0</v>
      </c>
      <c r="L45" s="32">
        <f t="shared" si="2"/>
        <v>0</v>
      </c>
      <c r="M45" s="32">
        <f t="shared" si="2"/>
        <v>0</v>
      </c>
      <c r="N45" s="32">
        <f t="shared" si="2"/>
        <v>0</v>
      </c>
      <c r="O45" s="446">
        <f t="shared" si="2"/>
        <v>0</v>
      </c>
      <c r="P45" s="446"/>
      <c r="Q45" s="476">
        <f>SUM(Q43:Q44)</f>
        <v>0</v>
      </c>
    </row>
    <row r="46" spans="1:17" ht="13.5" thickBot="1">
      <c r="A46" s="443"/>
      <c r="B46" s="444"/>
      <c r="C46" s="445"/>
      <c r="D46" s="486">
        <f>SUM(D45:G45)</f>
        <v>0</v>
      </c>
      <c r="E46" s="487"/>
      <c r="F46" s="487"/>
      <c r="G46" s="488"/>
      <c r="H46" s="447"/>
      <c r="I46" s="447"/>
      <c r="J46" s="477"/>
      <c r="K46" s="486">
        <f>SUM(N45)</f>
        <v>0</v>
      </c>
      <c r="L46" s="487"/>
      <c r="M46" s="487"/>
      <c r="N46" s="488"/>
      <c r="O46" s="447"/>
      <c r="P46" s="447"/>
      <c r="Q46" s="477"/>
    </row>
    <row r="47" spans="1:17" ht="12.75">
      <c r="A47" s="20"/>
      <c r="B47" s="452" t="s">
        <v>43</v>
      </c>
      <c r="C47" s="452"/>
      <c r="D47" s="452"/>
      <c r="E47" s="452"/>
      <c r="F47" s="452"/>
      <c r="G47" s="452"/>
      <c r="H47" s="452"/>
      <c r="I47" s="452"/>
      <c r="J47" s="452"/>
      <c r="K47" s="452"/>
      <c r="L47" s="452"/>
      <c r="M47" s="452"/>
      <c r="N47" s="452"/>
      <c r="O47" s="452"/>
      <c r="P47" s="452"/>
      <c r="Q47" s="452"/>
    </row>
    <row r="48" spans="1:25" ht="12.75">
      <c r="A48" s="59"/>
      <c r="B48" s="42"/>
      <c r="C48" s="2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T48" s="107"/>
      <c r="U48" s="107"/>
      <c r="V48" s="107"/>
      <c r="W48" s="107"/>
      <c r="X48" s="107"/>
      <c r="Y48" s="106"/>
    </row>
    <row r="49" spans="1:29" ht="12.75">
      <c r="A49" s="28" t="s">
        <v>66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T49" s="107"/>
      <c r="U49" s="107"/>
      <c r="V49" s="107"/>
      <c r="W49" s="106"/>
      <c r="X49" s="421"/>
      <c r="Y49" s="421"/>
      <c r="AC49" s="5"/>
    </row>
    <row r="50" spans="1:29" ht="12.75">
      <c r="A50" s="422"/>
      <c r="B50" s="422"/>
      <c r="C50" s="422"/>
      <c r="D50" s="422"/>
      <c r="E50" s="422"/>
      <c r="F50" s="422"/>
      <c r="G50" s="422"/>
      <c r="H50" s="422"/>
      <c r="I50" s="422"/>
      <c r="J50" s="422"/>
      <c r="K50" s="422"/>
      <c r="L50" s="422"/>
      <c r="M50" s="422"/>
      <c r="N50" s="422"/>
      <c r="O50" s="422"/>
      <c r="P50" s="422"/>
      <c r="Q50" s="422"/>
      <c r="AC50" s="5"/>
    </row>
    <row r="51" spans="1:40" ht="12.75">
      <c r="A51" s="423"/>
      <c r="B51" s="423"/>
      <c r="C51" s="423"/>
      <c r="D51" s="423"/>
      <c r="E51" s="423"/>
      <c r="F51" s="423"/>
      <c r="G51" s="423"/>
      <c r="H51" s="423"/>
      <c r="I51" s="423"/>
      <c r="J51" s="423"/>
      <c r="K51" s="423"/>
      <c r="L51" s="423"/>
      <c r="M51" s="423"/>
      <c r="N51" s="423"/>
      <c r="O51" s="423"/>
      <c r="P51" s="423"/>
      <c r="Q51" s="423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J51" s="4"/>
      <c r="AK51" s="4"/>
      <c r="AL51" s="4"/>
      <c r="AM51" s="4"/>
      <c r="AN51" s="4"/>
    </row>
    <row r="53" spans="2:17" ht="12.75"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</row>
    <row r="54" spans="2:17" ht="12.75"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</row>
    <row r="55" spans="2:17" ht="12.75"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</row>
  </sheetData>
  <sheetProtection/>
  <mergeCells count="134">
    <mergeCell ref="A5:F5"/>
    <mergeCell ref="A6:F6"/>
    <mergeCell ref="A7:F7"/>
    <mergeCell ref="A8:F8"/>
    <mergeCell ref="C11:C13"/>
    <mergeCell ref="D11:J11"/>
    <mergeCell ref="H12:H13"/>
    <mergeCell ref="I12:I13"/>
    <mergeCell ref="A11:A13"/>
    <mergeCell ref="K11:Q11"/>
    <mergeCell ref="D12:D13"/>
    <mergeCell ref="E12:E13"/>
    <mergeCell ref="F12:F13"/>
    <mergeCell ref="Q12:Q13"/>
    <mergeCell ref="J24:J25"/>
    <mergeCell ref="Q24:Q25"/>
    <mergeCell ref="K12:K13"/>
    <mergeCell ref="L12:L13"/>
    <mergeCell ref="M12:M13"/>
    <mergeCell ref="N12:N13"/>
    <mergeCell ref="P24:P25"/>
    <mergeCell ref="J12:J13"/>
    <mergeCell ref="A27:A29"/>
    <mergeCell ref="B27:B29"/>
    <mergeCell ref="C27:C29"/>
    <mergeCell ref="D27:J27"/>
    <mergeCell ref="O12:O13"/>
    <mergeCell ref="P12:P13"/>
    <mergeCell ref="G12:G13"/>
    <mergeCell ref="K27:Q27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O28:O29"/>
    <mergeCell ref="H30:H31"/>
    <mergeCell ref="I30:I31"/>
    <mergeCell ref="J30:J31"/>
    <mergeCell ref="K30:K31"/>
    <mergeCell ref="M30:M31"/>
    <mergeCell ref="N30:N31"/>
    <mergeCell ref="D30:D31"/>
    <mergeCell ref="E30:E31"/>
    <mergeCell ref="F30:F31"/>
    <mergeCell ref="G30:G31"/>
    <mergeCell ref="D32:D33"/>
    <mergeCell ref="E32:E33"/>
    <mergeCell ref="F32:F33"/>
    <mergeCell ref="G32:G33"/>
    <mergeCell ref="P28:P29"/>
    <mergeCell ref="Q28:Q29"/>
    <mergeCell ref="I32:I33"/>
    <mergeCell ref="J32:J33"/>
    <mergeCell ref="K32:K33"/>
    <mergeCell ref="L30:L31"/>
    <mergeCell ref="L32:L33"/>
    <mergeCell ref="Q32:Q33"/>
    <mergeCell ref="M28:M29"/>
    <mergeCell ref="N28:N29"/>
    <mergeCell ref="H32:H33"/>
    <mergeCell ref="Q30:Q31"/>
    <mergeCell ref="P30:P31"/>
    <mergeCell ref="Q45:Q46"/>
    <mergeCell ref="Q34:Q35"/>
    <mergeCell ref="P34:P35"/>
    <mergeCell ref="P32:P33"/>
    <mergeCell ref="K40:Q40"/>
    <mergeCell ref="Q41:Q42"/>
    <mergeCell ref="N41:N42"/>
    <mergeCell ref="A46:C46"/>
    <mergeCell ref="A45:C45"/>
    <mergeCell ref="O30:O31"/>
    <mergeCell ref="N32:N33"/>
    <mergeCell ref="I34:I35"/>
    <mergeCell ref="J34:J35"/>
    <mergeCell ref="D46:G46"/>
    <mergeCell ref="K46:N46"/>
    <mergeCell ref="D41:D42"/>
    <mergeCell ref="E41:E42"/>
    <mergeCell ref="F41:F42"/>
    <mergeCell ref="I45:I46"/>
    <mergeCell ref="J45:J46"/>
    <mergeCell ref="P45:P46"/>
    <mergeCell ref="H45:H46"/>
    <mergeCell ref="O45:O46"/>
    <mergeCell ref="L41:L42"/>
    <mergeCell ref="M41:M42"/>
    <mergeCell ref="K41:K42"/>
    <mergeCell ref="G41:G42"/>
    <mergeCell ref="A1:C1"/>
    <mergeCell ref="A2:C2"/>
    <mergeCell ref="A3:P3"/>
    <mergeCell ref="A24:C25"/>
    <mergeCell ref="H24:H25"/>
    <mergeCell ref="O24:O25"/>
    <mergeCell ref="D25:G25"/>
    <mergeCell ref="A9:F9"/>
    <mergeCell ref="A10:Q10"/>
    <mergeCell ref="B11:B13"/>
    <mergeCell ref="B47:Q47"/>
    <mergeCell ref="P41:P42"/>
    <mergeCell ref="A40:A42"/>
    <mergeCell ref="B40:B42"/>
    <mergeCell ref="C40:C42"/>
    <mergeCell ref="D40:J40"/>
    <mergeCell ref="H41:H42"/>
    <mergeCell ref="O41:O42"/>
    <mergeCell ref="I41:I42"/>
    <mergeCell ref="J41:J42"/>
    <mergeCell ref="K25:N25"/>
    <mergeCell ref="I24:I25"/>
    <mergeCell ref="O37:O38"/>
    <mergeCell ref="A34:C35"/>
    <mergeCell ref="H34:H35"/>
    <mergeCell ref="O34:O35"/>
    <mergeCell ref="D35:G35"/>
    <mergeCell ref="K35:N35"/>
    <mergeCell ref="O32:O33"/>
    <mergeCell ref="M32:M33"/>
    <mergeCell ref="X49:Y49"/>
    <mergeCell ref="A50:Q50"/>
    <mergeCell ref="A51:Q51"/>
    <mergeCell ref="P37:P38"/>
    <mergeCell ref="Q37:Q38"/>
    <mergeCell ref="D38:G38"/>
    <mergeCell ref="K38:N38"/>
    <mergeCell ref="H37:H38"/>
    <mergeCell ref="I37:I38"/>
    <mergeCell ref="J37:J38"/>
  </mergeCells>
  <printOptions/>
  <pageMargins left="0.4724409448818898" right="0.4724409448818898" top="0.4724409448818898" bottom="0.4724409448818898" header="0.5118110236220472" footer="0.5118110236220472"/>
  <pageSetup horizontalDpi="600" verticalDpi="600" orientation="portrait" r:id="rId1"/>
  <headerFooter alignWithMargins="0">
    <oddFooter>&amp;R4/7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F55"/>
  <sheetViews>
    <sheetView zoomScale="85" zoomScaleNormal="85" zoomScalePageLayoutView="0" workbookViewId="0" topLeftCell="A1">
      <selection activeCell="X12" sqref="X12"/>
    </sheetView>
  </sheetViews>
  <sheetFormatPr defaultColWidth="9.140625" defaultRowHeight="12.75"/>
  <cols>
    <col min="1" max="1" width="3.28125" style="0" customWidth="1"/>
    <col min="2" max="2" width="33.140625" style="0" customWidth="1"/>
    <col min="3" max="3" width="11.00390625" style="3" customWidth="1"/>
    <col min="4" max="6" width="2.421875" style="0" customWidth="1"/>
    <col min="7" max="7" width="2.140625" style="0" customWidth="1"/>
    <col min="8" max="8" width="2.421875" style="0" customWidth="1"/>
    <col min="9" max="9" width="6.421875" style="0" customWidth="1"/>
    <col min="10" max="10" width="5.00390625" style="0" customWidth="1"/>
    <col min="11" max="11" width="2.7109375" style="0" customWidth="1"/>
    <col min="12" max="13" width="2.421875" style="0" customWidth="1"/>
    <col min="14" max="14" width="2.7109375" style="0" customWidth="1"/>
    <col min="15" max="15" width="2.57421875" style="0" customWidth="1"/>
    <col min="16" max="16" width="6.421875" style="0" customWidth="1"/>
    <col min="17" max="17" width="5.00390625" style="0" customWidth="1"/>
    <col min="18" max="19" width="9.140625" style="0" hidden="1" customWidth="1"/>
    <col min="24" max="24" width="10.7109375" style="0" customWidth="1"/>
  </cols>
  <sheetData>
    <row r="1" spans="1:3" ht="12.75">
      <c r="A1" s="468" t="s">
        <v>65</v>
      </c>
      <c r="B1" s="468"/>
      <c r="C1" s="468"/>
    </row>
    <row r="2" spans="1:3" ht="12.75">
      <c r="A2" s="469" t="s">
        <v>40</v>
      </c>
      <c r="B2" s="469"/>
      <c r="C2" s="469"/>
    </row>
    <row r="3" spans="1:19" ht="15.75">
      <c r="A3" s="470" t="s">
        <v>15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28"/>
      <c r="R3" s="6"/>
      <c r="S3" s="6"/>
    </row>
    <row r="4" spans="4:20" ht="12.75"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22"/>
      <c r="S4" s="22"/>
      <c r="T4" s="22"/>
    </row>
    <row r="5" spans="1:58" ht="12.75">
      <c r="A5" s="471" t="s">
        <v>44</v>
      </c>
      <c r="B5" s="471"/>
      <c r="C5" s="471"/>
      <c r="D5" s="471"/>
      <c r="E5" s="471"/>
      <c r="F5" s="471"/>
      <c r="G5" s="23"/>
      <c r="H5" s="23"/>
      <c r="I5" s="85"/>
      <c r="J5" s="85"/>
      <c r="K5" s="85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19"/>
      <c r="BD5" s="19"/>
      <c r="BE5" s="18"/>
      <c r="BF5" s="18"/>
    </row>
    <row r="6" spans="1:20" ht="12.75">
      <c r="A6" s="509" t="s">
        <v>39</v>
      </c>
      <c r="B6" s="509"/>
      <c r="C6" s="509"/>
      <c r="D6" s="509"/>
      <c r="E6" s="509"/>
      <c r="F6" s="509"/>
      <c r="G6" s="26"/>
      <c r="H6" s="26"/>
      <c r="L6" s="7"/>
      <c r="M6" s="7"/>
      <c r="N6" s="7"/>
      <c r="O6" s="7"/>
      <c r="P6" s="7"/>
      <c r="Q6" s="7"/>
      <c r="R6" s="27"/>
      <c r="S6" s="27"/>
      <c r="T6" s="22"/>
    </row>
    <row r="7" spans="1:20" ht="12.75">
      <c r="A7" s="469" t="s">
        <v>41</v>
      </c>
      <c r="B7" s="469"/>
      <c r="C7" s="469"/>
      <c r="D7" s="469"/>
      <c r="E7" s="469"/>
      <c r="F7" s="469"/>
      <c r="G7" s="7"/>
      <c r="H7" s="7"/>
      <c r="I7" s="7"/>
      <c r="J7" s="21"/>
      <c r="K7" s="21"/>
      <c r="L7" s="21"/>
      <c r="M7" s="21"/>
      <c r="N7" s="21"/>
      <c r="O7" s="21"/>
      <c r="P7" s="21"/>
      <c r="Q7" s="21"/>
      <c r="R7" s="5"/>
      <c r="S7" s="22"/>
      <c r="T7" s="22"/>
    </row>
    <row r="8" spans="1:20" ht="12.75">
      <c r="A8" s="469" t="s">
        <v>45</v>
      </c>
      <c r="B8" s="469"/>
      <c r="C8" s="469"/>
      <c r="D8" s="469"/>
      <c r="E8" s="469"/>
      <c r="F8" s="469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</row>
    <row r="9" spans="1:20" ht="12.75">
      <c r="A9" s="471" t="s">
        <v>42</v>
      </c>
      <c r="B9" s="471"/>
      <c r="C9" s="471"/>
      <c r="D9" s="471"/>
      <c r="E9" s="471"/>
      <c r="F9" s="471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1:21" ht="18.75" customHeight="1" thickBot="1">
      <c r="A10" s="472" t="s">
        <v>69</v>
      </c>
      <c r="B10" s="472"/>
      <c r="C10" s="472"/>
      <c r="D10" s="472"/>
      <c r="E10" s="472"/>
      <c r="F10" s="472"/>
      <c r="G10" s="472"/>
      <c r="H10" s="472"/>
      <c r="I10" s="472"/>
      <c r="J10" s="472"/>
      <c r="K10" s="472"/>
      <c r="L10" s="472"/>
      <c r="M10" s="472"/>
      <c r="N10" s="472"/>
      <c r="O10" s="472"/>
      <c r="P10" s="472"/>
      <c r="Q10" s="472"/>
      <c r="U10" s="4"/>
    </row>
    <row r="11" spans="1:17" ht="13.5" customHeight="1">
      <c r="A11" s="510" t="s">
        <v>12</v>
      </c>
      <c r="B11" s="473" t="s">
        <v>3</v>
      </c>
      <c r="C11" s="510" t="s">
        <v>33</v>
      </c>
      <c r="D11" s="502" t="s">
        <v>25</v>
      </c>
      <c r="E11" s="503"/>
      <c r="F11" s="503"/>
      <c r="G11" s="503"/>
      <c r="H11" s="503"/>
      <c r="I11" s="503"/>
      <c r="J11" s="504"/>
      <c r="K11" s="502" t="s">
        <v>26</v>
      </c>
      <c r="L11" s="503"/>
      <c r="M11" s="503"/>
      <c r="N11" s="503"/>
      <c r="O11" s="503"/>
      <c r="P11" s="503"/>
      <c r="Q11" s="504"/>
    </row>
    <row r="12" spans="1:17" ht="12.75" customHeight="1">
      <c r="A12" s="511"/>
      <c r="B12" s="474"/>
      <c r="C12" s="511"/>
      <c r="D12" s="505" t="s">
        <v>6</v>
      </c>
      <c r="E12" s="499" t="s">
        <v>7</v>
      </c>
      <c r="F12" s="499" t="s">
        <v>8</v>
      </c>
      <c r="G12" s="499" t="s">
        <v>9</v>
      </c>
      <c r="H12" s="499" t="s">
        <v>32</v>
      </c>
      <c r="I12" s="453" t="s">
        <v>13</v>
      </c>
      <c r="J12" s="501" t="s">
        <v>14</v>
      </c>
      <c r="K12" s="505" t="s">
        <v>6</v>
      </c>
      <c r="L12" s="499" t="s">
        <v>7</v>
      </c>
      <c r="M12" s="499" t="s">
        <v>8</v>
      </c>
      <c r="N12" s="499" t="s">
        <v>9</v>
      </c>
      <c r="O12" s="499" t="s">
        <v>32</v>
      </c>
      <c r="P12" s="453" t="s">
        <v>13</v>
      </c>
      <c r="Q12" s="501" t="s">
        <v>14</v>
      </c>
    </row>
    <row r="13" spans="1:17" ht="13.5" thickBot="1">
      <c r="A13" s="513"/>
      <c r="B13" s="475"/>
      <c r="C13" s="512"/>
      <c r="D13" s="506"/>
      <c r="E13" s="479"/>
      <c r="F13" s="500"/>
      <c r="G13" s="500"/>
      <c r="H13" s="500"/>
      <c r="I13" s="454"/>
      <c r="J13" s="467"/>
      <c r="K13" s="506"/>
      <c r="L13" s="500"/>
      <c r="M13" s="479"/>
      <c r="N13" s="500"/>
      <c r="O13" s="500"/>
      <c r="P13" s="454"/>
      <c r="Q13" s="467"/>
    </row>
    <row r="14" spans="1:17" ht="12.75">
      <c r="A14" s="47">
        <v>1</v>
      </c>
      <c r="B14" s="38"/>
      <c r="C14" s="49"/>
      <c r="D14" s="63"/>
      <c r="E14" s="63"/>
      <c r="F14" s="63"/>
      <c r="G14" s="63"/>
      <c r="H14" s="63"/>
      <c r="I14" s="63"/>
      <c r="J14" s="65"/>
      <c r="K14" s="15"/>
      <c r="L14" s="63"/>
      <c r="M14" s="63"/>
      <c r="N14" s="63"/>
      <c r="O14" s="63"/>
      <c r="P14" s="63"/>
      <c r="Q14" s="16"/>
    </row>
    <row r="15" spans="1:17" ht="12.75">
      <c r="A15" s="17">
        <v>2</v>
      </c>
      <c r="B15" s="52"/>
      <c r="C15" s="62"/>
      <c r="D15" s="13"/>
      <c r="E15" s="13"/>
      <c r="F15" s="8"/>
      <c r="G15" s="8"/>
      <c r="H15" s="8"/>
      <c r="I15" s="8"/>
      <c r="J15" s="66"/>
      <c r="K15" s="10"/>
      <c r="L15" s="13"/>
      <c r="M15" s="13"/>
      <c r="N15" s="13"/>
      <c r="O15" s="13"/>
      <c r="P15" s="13"/>
      <c r="Q15" s="12"/>
    </row>
    <row r="16" spans="1:17" ht="12.75">
      <c r="A16" s="17">
        <v>3</v>
      </c>
      <c r="B16" s="29"/>
      <c r="C16" s="62"/>
      <c r="D16" s="10"/>
      <c r="E16" s="13"/>
      <c r="F16" s="13"/>
      <c r="G16" s="13"/>
      <c r="H16" s="13"/>
      <c r="I16" s="13"/>
      <c r="J16" s="12"/>
      <c r="K16" s="10"/>
      <c r="L16" s="13"/>
      <c r="M16" s="13"/>
      <c r="N16" s="13"/>
      <c r="O16" s="13"/>
      <c r="P16" s="13"/>
      <c r="Q16" s="12"/>
    </row>
    <row r="17" spans="1:17" ht="12.75">
      <c r="A17" s="17">
        <v>4</v>
      </c>
      <c r="B17" s="39"/>
      <c r="C17" s="74"/>
      <c r="D17" s="51"/>
      <c r="E17" s="51"/>
      <c r="F17" s="51"/>
      <c r="G17" s="51"/>
      <c r="H17" s="51"/>
      <c r="I17" s="51"/>
      <c r="J17" s="68"/>
      <c r="K17" s="11"/>
      <c r="L17" s="51"/>
      <c r="M17" s="51"/>
      <c r="N17" s="51"/>
      <c r="O17" s="51"/>
      <c r="P17" s="51"/>
      <c r="Q17" s="14"/>
    </row>
    <row r="18" spans="1:17" s="25" customFormat="1" ht="12.75">
      <c r="A18" s="17">
        <v>5</v>
      </c>
      <c r="B18" s="50"/>
      <c r="C18" s="73"/>
      <c r="D18" s="51"/>
      <c r="E18" s="51"/>
      <c r="F18" s="9"/>
      <c r="G18" s="9"/>
      <c r="H18" s="9"/>
      <c r="I18" s="9"/>
      <c r="J18" s="68"/>
      <c r="K18" s="67"/>
      <c r="L18" s="53"/>
      <c r="M18" s="53"/>
      <c r="N18" s="53"/>
      <c r="O18" s="53"/>
      <c r="P18" s="53"/>
      <c r="Q18" s="64"/>
    </row>
    <row r="19" spans="1:17" ht="12.75">
      <c r="A19" s="17">
        <v>6</v>
      </c>
      <c r="B19" s="52"/>
      <c r="C19" s="62"/>
      <c r="D19" s="13"/>
      <c r="E19" s="13"/>
      <c r="F19" s="8"/>
      <c r="G19" s="8"/>
      <c r="H19" s="8"/>
      <c r="I19" s="8"/>
      <c r="J19" s="66"/>
      <c r="K19" s="10"/>
      <c r="L19" s="8"/>
      <c r="M19" s="8"/>
      <c r="N19" s="8"/>
      <c r="O19" s="8"/>
      <c r="P19" s="8"/>
      <c r="Q19" s="12"/>
    </row>
    <row r="20" spans="1:17" ht="12.75">
      <c r="A20" s="17">
        <v>7</v>
      </c>
      <c r="B20" s="52"/>
      <c r="C20" s="62"/>
      <c r="D20" s="13"/>
      <c r="E20" s="13"/>
      <c r="F20" s="8"/>
      <c r="G20" s="8"/>
      <c r="H20" s="8"/>
      <c r="I20" s="8"/>
      <c r="J20" s="66"/>
      <c r="K20" s="10"/>
      <c r="L20" s="8"/>
      <c r="M20" s="8"/>
      <c r="N20" s="8"/>
      <c r="O20" s="8"/>
      <c r="P20" s="8"/>
      <c r="Q20" s="12"/>
    </row>
    <row r="21" spans="1:17" ht="12.75">
      <c r="A21" s="17">
        <v>8</v>
      </c>
      <c r="B21" s="52"/>
      <c r="C21" s="62"/>
      <c r="D21" s="13"/>
      <c r="E21" s="13"/>
      <c r="F21" s="8"/>
      <c r="G21" s="8"/>
      <c r="H21" s="8"/>
      <c r="I21" s="8"/>
      <c r="J21" s="66"/>
      <c r="K21" s="10"/>
      <c r="L21" s="8"/>
      <c r="M21" s="8"/>
      <c r="N21" s="8"/>
      <c r="O21" s="8"/>
      <c r="P21" s="8"/>
      <c r="Q21" s="12"/>
    </row>
    <row r="22" spans="1:17" ht="12.75">
      <c r="A22" s="17">
        <v>9</v>
      </c>
      <c r="B22" s="61"/>
      <c r="C22" s="62"/>
      <c r="D22" s="13"/>
      <c r="E22" s="13"/>
      <c r="F22" s="8"/>
      <c r="G22" s="8"/>
      <c r="H22" s="8"/>
      <c r="I22" s="8"/>
      <c r="J22" s="66"/>
      <c r="K22" s="10"/>
      <c r="L22" s="8"/>
      <c r="M22" s="8"/>
      <c r="N22" s="8"/>
      <c r="O22" s="8"/>
      <c r="P22" s="8"/>
      <c r="Q22" s="12"/>
    </row>
    <row r="23" spans="1:17" ht="13.5" thickBot="1">
      <c r="A23" s="17">
        <v>10</v>
      </c>
      <c r="B23" s="52"/>
      <c r="C23" s="62"/>
      <c r="D23" s="13"/>
      <c r="E23" s="40"/>
      <c r="F23" s="71"/>
      <c r="G23" s="40"/>
      <c r="H23" s="40"/>
      <c r="I23" s="40"/>
      <c r="J23" s="77"/>
      <c r="K23" s="72"/>
      <c r="L23" s="40"/>
      <c r="M23" s="40"/>
      <c r="N23" s="40"/>
      <c r="O23" s="40"/>
      <c r="P23" s="40"/>
      <c r="Q23" s="41"/>
    </row>
    <row r="24" spans="1:17" ht="12.75">
      <c r="A24" s="440" t="s">
        <v>16</v>
      </c>
      <c r="B24" s="441"/>
      <c r="C24" s="442"/>
      <c r="D24" s="34">
        <f>SUM(D14:D23)</f>
        <v>0</v>
      </c>
      <c r="E24" s="75">
        <f>SUM(E14:E23)</f>
        <v>0</v>
      </c>
      <c r="F24" s="75">
        <f>SUM(F14:F23)</f>
        <v>0</v>
      </c>
      <c r="G24" s="75">
        <f>SUM(G14:G23)</f>
        <v>0</v>
      </c>
      <c r="H24" s="446">
        <f>SUM(H14:H23)</f>
        <v>0</v>
      </c>
      <c r="I24" s="438"/>
      <c r="J24" s="507">
        <f aca="true" t="shared" si="0" ref="J24:O24">SUM(J14:J23)</f>
        <v>0</v>
      </c>
      <c r="K24" s="35">
        <f t="shared" si="0"/>
        <v>0</v>
      </c>
      <c r="L24" s="36">
        <f t="shared" si="0"/>
        <v>0</v>
      </c>
      <c r="M24" s="36">
        <f t="shared" si="0"/>
        <v>0</v>
      </c>
      <c r="N24" s="96">
        <f t="shared" si="0"/>
        <v>0</v>
      </c>
      <c r="O24" s="446">
        <f t="shared" si="0"/>
        <v>0</v>
      </c>
      <c r="P24" s="438"/>
      <c r="Q24" s="508">
        <f>SUM(Q14:Q23)</f>
        <v>0</v>
      </c>
    </row>
    <row r="25" spans="1:17" ht="13.5" thickBot="1">
      <c r="A25" s="443"/>
      <c r="B25" s="444"/>
      <c r="C25" s="445"/>
      <c r="D25" s="435">
        <f>SUM(D24:G24)</f>
        <v>0</v>
      </c>
      <c r="E25" s="436"/>
      <c r="F25" s="436"/>
      <c r="G25" s="437"/>
      <c r="H25" s="447"/>
      <c r="I25" s="439"/>
      <c r="J25" s="485"/>
      <c r="K25" s="435">
        <f>SUM(K24:N24)</f>
        <v>0</v>
      </c>
      <c r="L25" s="436"/>
      <c r="M25" s="436"/>
      <c r="N25" s="437"/>
      <c r="O25" s="447"/>
      <c r="P25" s="439"/>
      <c r="Q25" s="485"/>
    </row>
    <row r="26" spans="1:17" ht="13.5" thickBot="1">
      <c r="A26" s="20"/>
      <c r="B26" s="20"/>
      <c r="C26" s="20"/>
      <c r="D26" s="69"/>
      <c r="E26" s="69"/>
      <c r="F26" s="69"/>
      <c r="G26" s="69"/>
      <c r="H26" s="69"/>
      <c r="I26" s="70"/>
      <c r="J26" s="33"/>
      <c r="K26" s="69"/>
      <c r="L26" s="69"/>
      <c r="M26" s="69"/>
      <c r="N26" s="69"/>
      <c r="O26" s="69"/>
      <c r="P26" s="70"/>
      <c r="Q26" s="33"/>
    </row>
    <row r="27" spans="1:17" ht="12.75">
      <c r="A27" s="455" t="s">
        <v>12</v>
      </c>
      <c r="B27" s="458" t="s">
        <v>10</v>
      </c>
      <c r="C27" s="455" t="s">
        <v>35</v>
      </c>
      <c r="D27" s="461" t="s">
        <v>25</v>
      </c>
      <c r="E27" s="462"/>
      <c r="F27" s="462"/>
      <c r="G27" s="462"/>
      <c r="H27" s="462"/>
      <c r="I27" s="462"/>
      <c r="J27" s="463"/>
      <c r="K27" s="461" t="s">
        <v>26</v>
      </c>
      <c r="L27" s="462"/>
      <c r="M27" s="462"/>
      <c r="N27" s="462"/>
      <c r="O27" s="462"/>
      <c r="P27" s="462"/>
      <c r="Q27" s="463"/>
    </row>
    <row r="28" spans="1:17" ht="12.75">
      <c r="A28" s="456"/>
      <c r="B28" s="459"/>
      <c r="C28" s="456"/>
      <c r="D28" s="480" t="s">
        <v>6</v>
      </c>
      <c r="E28" s="464" t="s">
        <v>7</v>
      </c>
      <c r="F28" s="464" t="s">
        <v>8</v>
      </c>
      <c r="G28" s="478" t="s">
        <v>9</v>
      </c>
      <c r="H28" s="464" t="s">
        <v>32</v>
      </c>
      <c r="I28" s="491" t="s">
        <v>13</v>
      </c>
      <c r="J28" s="466" t="s">
        <v>14</v>
      </c>
      <c r="K28" s="480" t="s">
        <v>6</v>
      </c>
      <c r="L28" s="464" t="s">
        <v>7</v>
      </c>
      <c r="M28" s="464" t="s">
        <v>8</v>
      </c>
      <c r="N28" s="478" t="s">
        <v>9</v>
      </c>
      <c r="O28" s="464" t="s">
        <v>32</v>
      </c>
      <c r="P28" s="491" t="s">
        <v>13</v>
      </c>
      <c r="Q28" s="466" t="s">
        <v>14</v>
      </c>
    </row>
    <row r="29" spans="1:17" ht="11.25" customHeight="1" thickBot="1">
      <c r="A29" s="457"/>
      <c r="B29" s="460"/>
      <c r="C29" s="457"/>
      <c r="D29" s="481"/>
      <c r="E29" s="465"/>
      <c r="F29" s="465"/>
      <c r="G29" s="479"/>
      <c r="H29" s="465"/>
      <c r="I29" s="492"/>
      <c r="J29" s="467"/>
      <c r="K29" s="481"/>
      <c r="L29" s="465"/>
      <c r="M29" s="465"/>
      <c r="N29" s="479"/>
      <c r="O29" s="465"/>
      <c r="P29" s="492"/>
      <c r="Q29" s="467"/>
    </row>
    <row r="30" spans="1:17" ht="12" customHeight="1">
      <c r="A30" s="100">
        <v>11</v>
      </c>
      <c r="B30" s="86"/>
      <c r="C30" s="47"/>
      <c r="D30" s="497"/>
      <c r="E30" s="482"/>
      <c r="F30" s="482"/>
      <c r="G30" s="482"/>
      <c r="H30" s="482"/>
      <c r="I30" s="482"/>
      <c r="J30" s="489"/>
      <c r="K30" s="497"/>
      <c r="L30" s="482"/>
      <c r="M30" s="482"/>
      <c r="N30" s="482"/>
      <c r="O30" s="482"/>
      <c r="P30" s="482"/>
      <c r="Q30" s="489"/>
    </row>
    <row r="31" spans="1:17" ht="12.75" customHeight="1">
      <c r="A31" s="101">
        <v>12</v>
      </c>
      <c r="B31" s="99"/>
      <c r="C31" s="58"/>
      <c r="D31" s="498"/>
      <c r="E31" s="483"/>
      <c r="F31" s="483"/>
      <c r="G31" s="483"/>
      <c r="H31" s="483"/>
      <c r="I31" s="483"/>
      <c r="J31" s="490"/>
      <c r="K31" s="498"/>
      <c r="L31" s="483"/>
      <c r="M31" s="483"/>
      <c r="N31" s="483"/>
      <c r="O31" s="483"/>
      <c r="P31" s="483"/>
      <c r="Q31" s="490"/>
    </row>
    <row r="32" spans="1:17" ht="12" customHeight="1">
      <c r="A32" s="102">
        <v>13</v>
      </c>
      <c r="B32" s="97"/>
      <c r="C32" s="98"/>
      <c r="D32" s="495"/>
      <c r="E32" s="450"/>
      <c r="F32" s="450"/>
      <c r="G32" s="450"/>
      <c r="H32" s="450"/>
      <c r="I32" s="450"/>
      <c r="J32" s="493"/>
      <c r="K32" s="495"/>
      <c r="L32" s="450"/>
      <c r="M32" s="450"/>
      <c r="N32" s="450"/>
      <c r="O32" s="450"/>
      <c r="P32" s="450"/>
      <c r="Q32" s="493"/>
    </row>
    <row r="33" spans="1:17" ht="12.75" customHeight="1" thickBot="1">
      <c r="A33" s="103">
        <v>14</v>
      </c>
      <c r="B33" s="87"/>
      <c r="C33" s="73"/>
      <c r="D33" s="496"/>
      <c r="E33" s="451"/>
      <c r="F33" s="451"/>
      <c r="G33" s="451"/>
      <c r="H33" s="451"/>
      <c r="I33" s="451"/>
      <c r="J33" s="494"/>
      <c r="K33" s="496"/>
      <c r="L33" s="451"/>
      <c r="M33" s="451"/>
      <c r="N33" s="451"/>
      <c r="O33" s="451"/>
      <c r="P33" s="451"/>
      <c r="Q33" s="494"/>
    </row>
    <row r="34" spans="1:17" ht="12.75" customHeight="1">
      <c r="A34" s="440" t="s">
        <v>17</v>
      </c>
      <c r="B34" s="441"/>
      <c r="C34" s="442"/>
      <c r="D34" s="30">
        <f>SUM(D30:D33)</f>
        <v>0</v>
      </c>
      <c r="E34" s="31">
        <f>SUM(E30:E33)</f>
        <v>0</v>
      </c>
      <c r="F34" s="31">
        <f>SUM(F30:F33)</f>
        <v>0</v>
      </c>
      <c r="G34" s="32">
        <f>SUM(G30:G33)</f>
        <v>0</v>
      </c>
      <c r="H34" s="446">
        <f>SUM(H30:H33)</f>
        <v>0</v>
      </c>
      <c r="I34" s="446"/>
      <c r="J34" s="484">
        <f aca="true" t="shared" si="1" ref="J34:O34">SUM(J30:J33)</f>
        <v>0</v>
      </c>
      <c r="K34" s="30">
        <f t="shared" si="1"/>
        <v>0</v>
      </c>
      <c r="L34" s="32">
        <f t="shared" si="1"/>
        <v>0</v>
      </c>
      <c r="M34" s="32">
        <f t="shared" si="1"/>
        <v>0</v>
      </c>
      <c r="N34" s="32">
        <f t="shared" si="1"/>
        <v>0</v>
      </c>
      <c r="O34" s="448">
        <f t="shared" si="1"/>
        <v>0</v>
      </c>
      <c r="P34" s="446"/>
      <c r="Q34" s="484">
        <f>SUM(Q30:Q33)</f>
        <v>0</v>
      </c>
    </row>
    <row r="35" spans="1:17" ht="12.75" customHeight="1" thickBot="1">
      <c r="A35" s="443"/>
      <c r="B35" s="444"/>
      <c r="C35" s="445"/>
      <c r="D35" s="435">
        <f>SUM(D34:G34)</f>
        <v>0</v>
      </c>
      <c r="E35" s="436"/>
      <c r="F35" s="436"/>
      <c r="G35" s="437"/>
      <c r="H35" s="447"/>
      <c r="I35" s="447"/>
      <c r="J35" s="485"/>
      <c r="K35" s="435">
        <f>SUM(K34:N34)</f>
        <v>0</v>
      </c>
      <c r="L35" s="436"/>
      <c r="M35" s="436"/>
      <c r="N35" s="437"/>
      <c r="O35" s="449"/>
      <c r="P35" s="447"/>
      <c r="Q35" s="485"/>
    </row>
    <row r="36" ht="12.75" customHeight="1" thickBot="1"/>
    <row r="37" spans="1:17" ht="12.75" customHeight="1">
      <c r="A37" s="20"/>
      <c r="B37" s="44" t="s">
        <v>19</v>
      </c>
      <c r="C37" s="2"/>
      <c r="D37" s="45">
        <f>D24+D34</f>
        <v>0</v>
      </c>
      <c r="E37" s="46">
        <f>E24+E34</f>
        <v>0</v>
      </c>
      <c r="F37" s="46">
        <f>F24+F34</f>
        <v>0</v>
      </c>
      <c r="G37" s="46">
        <f>G24+G34</f>
        <v>0</v>
      </c>
      <c r="H37" s="433">
        <f>H24+H34</f>
        <v>0</v>
      </c>
      <c r="I37" s="424"/>
      <c r="J37" s="426" t="str">
        <f>IF((J24+J34)&lt;&gt;30,"NU",30)</f>
        <v>NU</v>
      </c>
      <c r="K37" s="76">
        <f>K24+K34</f>
        <v>0</v>
      </c>
      <c r="L37" s="46">
        <f>L24+L34</f>
        <v>0</v>
      </c>
      <c r="M37" s="46">
        <f>M24+M34</f>
        <v>0</v>
      </c>
      <c r="N37" s="46">
        <f>N24+N34</f>
        <v>0</v>
      </c>
      <c r="O37" s="433">
        <f>O24+O34</f>
        <v>0</v>
      </c>
      <c r="P37" s="424"/>
      <c r="Q37" s="426" t="str">
        <f>IF((Q24+Q34)&lt;&gt;30,"NU",30)</f>
        <v>NU</v>
      </c>
    </row>
    <row r="38" spans="1:17" ht="12.75" customHeight="1" thickBot="1">
      <c r="A38" s="20"/>
      <c r="B38" s="44"/>
      <c r="C38" s="2"/>
      <c r="D38" s="428">
        <f>SUM(D37:G37)</f>
        <v>0</v>
      </c>
      <c r="E38" s="429"/>
      <c r="F38" s="429"/>
      <c r="G38" s="429"/>
      <c r="H38" s="434"/>
      <c r="I38" s="425"/>
      <c r="J38" s="427"/>
      <c r="K38" s="430">
        <f>SUM(K37:N37)</f>
        <v>0</v>
      </c>
      <c r="L38" s="431"/>
      <c r="M38" s="431"/>
      <c r="N38" s="432"/>
      <c r="O38" s="434"/>
      <c r="P38" s="425"/>
      <c r="Q38" s="427"/>
    </row>
    <row r="39" spans="1:17" ht="13.5" thickBot="1">
      <c r="A39" s="60"/>
      <c r="B39" s="20"/>
      <c r="C39" s="20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</row>
    <row r="40" spans="1:17" ht="12.75" customHeight="1">
      <c r="A40" s="455" t="s">
        <v>12</v>
      </c>
      <c r="B40" s="458" t="s">
        <v>11</v>
      </c>
      <c r="C40" s="455" t="s">
        <v>35</v>
      </c>
      <c r="D40" s="461" t="s">
        <v>25</v>
      </c>
      <c r="E40" s="462"/>
      <c r="F40" s="462"/>
      <c r="G40" s="462"/>
      <c r="H40" s="462"/>
      <c r="I40" s="462"/>
      <c r="J40" s="463"/>
      <c r="K40" s="461" t="s">
        <v>26</v>
      </c>
      <c r="L40" s="462"/>
      <c r="M40" s="462"/>
      <c r="N40" s="462"/>
      <c r="O40" s="462"/>
      <c r="P40" s="462"/>
      <c r="Q40" s="463"/>
    </row>
    <row r="41" spans="1:17" s="1" customFormat="1" ht="11.25">
      <c r="A41" s="456"/>
      <c r="B41" s="459"/>
      <c r="C41" s="456"/>
      <c r="D41" s="480" t="s">
        <v>6</v>
      </c>
      <c r="E41" s="478" t="s">
        <v>7</v>
      </c>
      <c r="F41" s="464" t="s">
        <v>8</v>
      </c>
      <c r="G41" s="464" t="s">
        <v>9</v>
      </c>
      <c r="H41" s="464" t="s">
        <v>32</v>
      </c>
      <c r="I41" s="453" t="s">
        <v>13</v>
      </c>
      <c r="J41" s="466" t="s">
        <v>14</v>
      </c>
      <c r="K41" s="480" t="s">
        <v>6</v>
      </c>
      <c r="L41" s="464" t="s">
        <v>7</v>
      </c>
      <c r="M41" s="478" t="s">
        <v>8</v>
      </c>
      <c r="N41" s="464" t="s">
        <v>9</v>
      </c>
      <c r="O41" s="464" t="s">
        <v>32</v>
      </c>
      <c r="P41" s="453" t="s">
        <v>13</v>
      </c>
      <c r="Q41" s="466" t="s">
        <v>14</v>
      </c>
    </row>
    <row r="42" spans="1:17" ht="13.5" thickBot="1">
      <c r="A42" s="457"/>
      <c r="B42" s="460"/>
      <c r="C42" s="457"/>
      <c r="D42" s="481"/>
      <c r="E42" s="479"/>
      <c r="F42" s="465"/>
      <c r="G42" s="465"/>
      <c r="H42" s="465"/>
      <c r="I42" s="454"/>
      <c r="J42" s="467"/>
      <c r="K42" s="481"/>
      <c r="L42" s="465"/>
      <c r="M42" s="479"/>
      <c r="N42" s="465"/>
      <c r="O42" s="465"/>
      <c r="P42" s="454"/>
      <c r="Q42" s="467"/>
    </row>
    <row r="43" spans="1:20" s="1" customFormat="1" ht="11.25">
      <c r="A43" s="104">
        <v>15</v>
      </c>
      <c r="B43" s="39"/>
      <c r="C43" s="37"/>
      <c r="D43" s="11"/>
      <c r="E43" s="51"/>
      <c r="F43" s="9"/>
      <c r="G43" s="9"/>
      <c r="H43" s="9"/>
      <c r="I43" s="9"/>
      <c r="J43" s="14"/>
      <c r="K43" s="54"/>
      <c r="L43" s="55"/>
      <c r="M43" s="55"/>
      <c r="N43" s="55"/>
      <c r="O43" s="55"/>
      <c r="P43" s="56"/>
      <c r="Q43" s="57"/>
      <c r="R43" s="2"/>
      <c r="S43" s="2"/>
      <c r="T43" s="2"/>
    </row>
    <row r="44" spans="1:17" ht="13.5" thickBot="1">
      <c r="A44" s="105">
        <v>16</v>
      </c>
      <c r="B44" s="39"/>
      <c r="C44" s="37"/>
      <c r="D44" s="35"/>
      <c r="E44" s="75"/>
      <c r="F44" s="36"/>
      <c r="G44" s="36"/>
      <c r="H44" s="36"/>
      <c r="I44" s="9"/>
      <c r="J44" s="14"/>
      <c r="K44" s="35"/>
      <c r="L44" s="36"/>
      <c r="M44" s="36"/>
      <c r="N44" s="36"/>
      <c r="O44" s="36"/>
      <c r="P44" s="9"/>
      <c r="Q44" s="58"/>
    </row>
    <row r="45" spans="1:17" ht="12.75">
      <c r="A45" s="440" t="s">
        <v>18</v>
      </c>
      <c r="B45" s="441"/>
      <c r="C45" s="442"/>
      <c r="D45" s="34">
        <f>SUM(D43:D44)</f>
        <v>0</v>
      </c>
      <c r="E45" s="48">
        <f>SUM(E43:E44)</f>
        <v>0</v>
      </c>
      <c r="F45" s="48">
        <f>SUM(F43:F44)</f>
        <v>0</v>
      </c>
      <c r="G45" s="48">
        <f>SUM(G43:G44)</f>
        <v>0</v>
      </c>
      <c r="H45" s="446">
        <f>SUM(H43:H44)</f>
        <v>0</v>
      </c>
      <c r="I45" s="446"/>
      <c r="J45" s="476">
        <f aca="true" t="shared" si="2" ref="J45:O45">SUM(J43:J44)</f>
        <v>0</v>
      </c>
      <c r="K45" s="30">
        <f t="shared" si="2"/>
        <v>0</v>
      </c>
      <c r="L45" s="32">
        <f t="shared" si="2"/>
        <v>0</v>
      </c>
      <c r="M45" s="32">
        <f t="shared" si="2"/>
        <v>0</v>
      </c>
      <c r="N45" s="32">
        <f t="shared" si="2"/>
        <v>0</v>
      </c>
      <c r="O45" s="446">
        <f t="shared" si="2"/>
        <v>0</v>
      </c>
      <c r="P45" s="446"/>
      <c r="Q45" s="476">
        <f>SUM(Q43:Q44)</f>
        <v>0</v>
      </c>
    </row>
    <row r="46" spans="1:17" ht="13.5" thickBot="1">
      <c r="A46" s="443"/>
      <c r="B46" s="444"/>
      <c r="C46" s="445"/>
      <c r="D46" s="486">
        <f>SUM(D45:G45)</f>
        <v>0</v>
      </c>
      <c r="E46" s="487"/>
      <c r="F46" s="487"/>
      <c r="G46" s="488"/>
      <c r="H46" s="447"/>
      <c r="I46" s="447"/>
      <c r="J46" s="477"/>
      <c r="K46" s="486">
        <f>SUM(N45)</f>
        <v>0</v>
      </c>
      <c r="L46" s="487"/>
      <c r="M46" s="487"/>
      <c r="N46" s="488"/>
      <c r="O46" s="447"/>
      <c r="P46" s="447"/>
      <c r="Q46" s="477"/>
    </row>
    <row r="47" spans="1:17" ht="12.75">
      <c r="A47" s="20"/>
      <c r="B47" s="452" t="s">
        <v>43</v>
      </c>
      <c r="C47" s="452"/>
      <c r="D47" s="452"/>
      <c r="E47" s="452"/>
      <c r="F47" s="452"/>
      <c r="G47" s="452"/>
      <c r="H47" s="452"/>
      <c r="I47" s="452"/>
      <c r="J47" s="452"/>
      <c r="K47" s="452"/>
      <c r="L47" s="452"/>
      <c r="M47" s="452"/>
      <c r="N47" s="452"/>
      <c r="O47" s="452"/>
      <c r="P47" s="452"/>
      <c r="Q47" s="452"/>
    </row>
    <row r="48" spans="1:25" ht="12.75">
      <c r="A48" s="59"/>
      <c r="B48" s="42"/>
      <c r="C48" s="2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T48" s="107"/>
      <c r="U48" s="107"/>
      <c r="V48" s="107"/>
      <c r="W48" s="107"/>
      <c r="X48" s="107"/>
      <c r="Y48" s="106"/>
    </row>
    <row r="49" spans="1:29" ht="12.75">
      <c r="A49" s="28" t="s">
        <v>66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T49" s="107"/>
      <c r="U49" s="107"/>
      <c r="V49" s="107"/>
      <c r="W49" s="106"/>
      <c r="X49" s="421"/>
      <c r="Y49" s="421"/>
      <c r="AC49" s="5"/>
    </row>
    <row r="50" spans="1:29" ht="12.75">
      <c r="A50" s="422"/>
      <c r="B50" s="422"/>
      <c r="C50" s="422"/>
      <c r="D50" s="422"/>
      <c r="E50" s="422"/>
      <c r="F50" s="422"/>
      <c r="G50" s="422"/>
      <c r="H50" s="422"/>
      <c r="I50" s="422"/>
      <c r="J50" s="422"/>
      <c r="K50" s="422"/>
      <c r="L50" s="422"/>
      <c r="M50" s="422"/>
      <c r="N50" s="422"/>
      <c r="O50" s="422"/>
      <c r="P50" s="422"/>
      <c r="Q50" s="422"/>
      <c r="AC50" s="5"/>
    </row>
    <row r="51" spans="1:40" ht="12.75">
      <c r="A51" s="423"/>
      <c r="B51" s="423"/>
      <c r="C51" s="423"/>
      <c r="D51" s="423"/>
      <c r="E51" s="423"/>
      <c r="F51" s="423"/>
      <c r="G51" s="423"/>
      <c r="H51" s="423"/>
      <c r="I51" s="423"/>
      <c r="J51" s="423"/>
      <c r="K51" s="423"/>
      <c r="L51" s="423"/>
      <c r="M51" s="423"/>
      <c r="N51" s="423"/>
      <c r="O51" s="423"/>
      <c r="P51" s="423"/>
      <c r="Q51" s="423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J51" s="4"/>
      <c r="AK51" s="4"/>
      <c r="AL51" s="4"/>
      <c r="AM51" s="4"/>
      <c r="AN51" s="4"/>
    </row>
    <row r="53" spans="2:17" ht="12.75"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</row>
    <row r="54" spans="2:17" ht="12.75"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</row>
    <row r="55" spans="2:17" ht="12.75"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</row>
  </sheetData>
  <sheetProtection/>
  <mergeCells count="134">
    <mergeCell ref="A6:F6"/>
    <mergeCell ref="A7:F7"/>
    <mergeCell ref="A8:F8"/>
    <mergeCell ref="A9:F9"/>
    <mergeCell ref="A5:F5"/>
    <mergeCell ref="A1:C1"/>
    <mergeCell ref="A2:C2"/>
    <mergeCell ref="A3:P3"/>
    <mergeCell ref="A10:Q10"/>
    <mergeCell ref="A11:A13"/>
    <mergeCell ref="B11:B13"/>
    <mergeCell ref="C11:C13"/>
    <mergeCell ref="D11:J11"/>
    <mergeCell ref="K11:Q11"/>
    <mergeCell ref="D12:D13"/>
    <mergeCell ref="E12:E13"/>
    <mergeCell ref="F12:F13"/>
    <mergeCell ref="G12:G13"/>
    <mergeCell ref="L12:L13"/>
    <mergeCell ref="M12:M13"/>
    <mergeCell ref="N12:N13"/>
    <mergeCell ref="H12:H13"/>
    <mergeCell ref="I12:I13"/>
    <mergeCell ref="J12:J13"/>
    <mergeCell ref="K12:K13"/>
    <mergeCell ref="A27:A29"/>
    <mergeCell ref="B27:B29"/>
    <mergeCell ref="C27:C29"/>
    <mergeCell ref="D27:J27"/>
    <mergeCell ref="P12:P13"/>
    <mergeCell ref="Q12:Q13"/>
    <mergeCell ref="J24:J25"/>
    <mergeCell ref="Q24:Q25"/>
    <mergeCell ref="O12:O13"/>
    <mergeCell ref="P24:P25"/>
    <mergeCell ref="K27:Q27"/>
    <mergeCell ref="D28:D29"/>
    <mergeCell ref="E28:E29"/>
    <mergeCell ref="F28:F29"/>
    <mergeCell ref="G28:G29"/>
    <mergeCell ref="H28:H29"/>
    <mergeCell ref="I28:I29"/>
    <mergeCell ref="J28:J29"/>
    <mergeCell ref="K28:K29"/>
    <mergeCell ref="O28:O29"/>
    <mergeCell ref="I30:I31"/>
    <mergeCell ref="J30:J31"/>
    <mergeCell ref="K30:K31"/>
    <mergeCell ref="P28:P29"/>
    <mergeCell ref="L28:L29"/>
    <mergeCell ref="Q30:Q31"/>
    <mergeCell ref="P30:P31"/>
    <mergeCell ref="N28:N29"/>
    <mergeCell ref="N30:N31"/>
    <mergeCell ref="O30:O31"/>
    <mergeCell ref="D30:D31"/>
    <mergeCell ref="E30:E31"/>
    <mergeCell ref="F30:F31"/>
    <mergeCell ref="G30:G31"/>
    <mergeCell ref="M32:M33"/>
    <mergeCell ref="L30:L31"/>
    <mergeCell ref="M30:M31"/>
    <mergeCell ref="H30:H31"/>
    <mergeCell ref="D32:D33"/>
    <mergeCell ref="E32:E33"/>
    <mergeCell ref="M28:M29"/>
    <mergeCell ref="Q28:Q29"/>
    <mergeCell ref="J32:J33"/>
    <mergeCell ref="O32:O33"/>
    <mergeCell ref="K32:K33"/>
    <mergeCell ref="N32:N33"/>
    <mergeCell ref="L32:L33"/>
    <mergeCell ref="P32:P33"/>
    <mergeCell ref="Q32:Q33"/>
    <mergeCell ref="F32:F33"/>
    <mergeCell ref="G32:G33"/>
    <mergeCell ref="H32:H33"/>
    <mergeCell ref="I32:I33"/>
    <mergeCell ref="F41:F42"/>
    <mergeCell ref="I34:I35"/>
    <mergeCell ref="I41:I42"/>
    <mergeCell ref="J34:J35"/>
    <mergeCell ref="A34:C35"/>
    <mergeCell ref="H34:H35"/>
    <mergeCell ref="D35:G35"/>
    <mergeCell ref="K46:N46"/>
    <mergeCell ref="A40:A42"/>
    <mergeCell ref="B40:B42"/>
    <mergeCell ref="C40:C42"/>
    <mergeCell ref="D40:J40"/>
    <mergeCell ref="H41:H42"/>
    <mergeCell ref="J41:J42"/>
    <mergeCell ref="D41:D42"/>
    <mergeCell ref="E41:E42"/>
    <mergeCell ref="G41:G42"/>
    <mergeCell ref="K41:K42"/>
    <mergeCell ref="Q34:Q35"/>
    <mergeCell ref="P34:P35"/>
    <mergeCell ref="K35:N35"/>
    <mergeCell ref="M41:M42"/>
    <mergeCell ref="N41:N42"/>
    <mergeCell ref="O41:O42"/>
    <mergeCell ref="O34:O35"/>
    <mergeCell ref="K40:Q40"/>
    <mergeCell ref="P41:P42"/>
    <mergeCell ref="Q41:Q42"/>
    <mergeCell ref="L41:L42"/>
    <mergeCell ref="P37:P38"/>
    <mergeCell ref="A24:C25"/>
    <mergeCell ref="H24:H25"/>
    <mergeCell ref="O24:O25"/>
    <mergeCell ref="D25:G25"/>
    <mergeCell ref="K25:N25"/>
    <mergeCell ref="I24:I25"/>
    <mergeCell ref="A50:Q50"/>
    <mergeCell ref="A51:Q51"/>
    <mergeCell ref="B47:Q47"/>
    <mergeCell ref="Q37:Q38"/>
    <mergeCell ref="D38:G38"/>
    <mergeCell ref="K38:N38"/>
    <mergeCell ref="H37:H38"/>
    <mergeCell ref="I37:I38"/>
    <mergeCell ref="J37:J38"/>
    <mergeCell ref="O37:O38"/>
    <mergeCell ref="Q45:Q46"/>
    <mergeCell ref="A46:C46"/>
    <mergeCell ref="H45:H46"/>
    <mergeCell ref="O45:O46"/>
    <mergeCell ref="D46:G46"/>
    <mergeCell ref="X49:Y49"/>
    <mergeCell ref="A45:C45"/>
    <mergeCell ref="I45:I46"/>
    <mergeCell ref="J45:J46"/>
    <mergeCell ref="P45:P46"/>
  </mergeCells>
  <printOptions/>
  <pageMargins left="0.4724409448818898" right="0.4724409448818898" top="0.4724409448818898" bottom="0.4724409448818898" header="0.5118110236220472" footer="0.5118110236220472"/>
  <pageSetup horizontalDpi="600" verticalDpi="600" orientation="portrait" r:id="rId1"/>
  <headerFooter alignWithMargins="0">
    <oddFooter>&amp;R5/7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51"/>
  <sheetViews>
    <sheetView view="pageBreakPreview" zoomScaleSheetLayoutView="100" workbookViewId="0" topLeftCell="A1">
      <selection activeCell="F18" sqref="F18"/>
    </sheetView>
  </sheetViews>
  <sheetFormatPr defaultColWidth="9.140625" defaultRowHeight="12.75"/>
  <cols>
    <col min="1" max="1" width="2.8515625" style="112" customWidth="1"/>
    <col min="2" max="2" width="5.28125" style="112" customWidth="1"/>
    <col min="3" max="3" width="32.57421875" style="112" customWidth="1"/>
    <col min="4" max="4" width="10.8515625" style="112" customWidth="1"/>
    <col min="5" max="5" width="9.140625" style="112" customWidth="1"/>
    <col min="6" max="6" width="9.28125" style="112" customWidth="1"/>
    <col min="7" max="7" width="8.28125" style="112" customWidth="1"/>
    <col min="8" max="8" width="8.7109375" style="112" bestFit="1" customWidth="1"/>
    <col min="9" max="9" width="7.140625" style="112" customWidth="1"/>
    <col min="10" max="10" width="5.140625" style="112" customWidth="1"/>
    <col min="11" max="11" width="8.28125" style="112" customWidth="1"/>
    <col min="12" max="12" width="9.140625" style="112" hidden="1" customWidth="1"/>
    <col min="13" max="16384" width="9.140625" style="112" customWidth="1"/>
  </cols>
  <sheetData>
    <row r="1" spans="1:3" s="126" customFormat="1" ht="12.75">
      <c r="A1" s="328" t="s">
        <v>195</v>
      </c>
      <c r="B1" s="328"/>
      <c r="C1" s="328"/>
    </row>
    <row r="2" spans="1:4" s="126" customFormat="1" ht="12.75">
      <c r="A2" s="328" t="s">
        <v>199</v>
      </c>
      <c r="B2" s="328"/>
      <c r="C2" s="328"/>
      <c r="D2" s="163"/>
    </row>
    <row r="3" spans="1:20" ht="12.75">
      <c r="A3" s="113"/>
      <c r="B3" s="113"/>
      <c r="C3" s="113"/>
      <c r="R3" s="113"/>
      <c r="S3" s="113"/>
      <c r="T3" s="113"/>
    </row>
    <row r="4" spans="1:20" ht="19.5" customHeight="1">
      <c r="A4" s="523" t="s">
        <v>15</v>
      </c>
      <c r="B4" s="523"/>
      <c r="C4" s="523"/>
      <c r="D4" s="523"/>
      <c r="E4" s="523"/>
      <c r="F4" s="523"/>
      <c r="G4" s="523"/>
      <c r="H4" s="523"/>
      <c r="I4" s="523"/>
      <c r="J4" s="114"/>
      <c r="K4" s="114"/>
      <c r="L4" s="114"/>
      <c r="M4" s="114"/>
      <c r="N4" s="114"/>
      <c r="O4" s="114"/>
      <c r="P4" s="114"/>
      <c r="Q4" s="147"/>
      <c r="R4" s="160"/>
      <c r="S4" s="113"/>
      <c r="T4" s="113"/>
    </row>
    <row r="5" spans="3:15" ht="12.75">
      <c r="C5" s="115"/>
      <c r="D5" s="161"/>
      <c r="E5" s="161"/>
      <c r="F5" s="161"/>
      <c r="G5" s="161"/>
      <c r="H5" s="161"/>
      <c r="I5" s="161"/>
      <c r="J5" s="161"/>
      <c r="K5" s="160"/>
      <c r="L5" s="160"/>
      <c r="M5" s="160"/>
      <c r="N5" s="114"/>
      <c r="O5" s="114"/>
    </row>
    <row r="6" spans="1:20" s="126" customFormat="1" ht="15">
      <c r="A6" s="140" t="s">
        <v>94</v>
      </c>
      <c r="B6" s="140"/>
      <c r="C6" s="140"/>
      <c r="D6" s="112"/>
      <c r="E6" s="112"/>
      <c r="F6" s="112"/>
      <c r="G6" s="112"/>
      <c r="H6" s="141"/>
      <c r="I6" s="141"/>
      <c r="J6" s="141"/>
      <c r="K6" s="141"/>
      <c r="L6" s="141"/>
      <c r="M6" s="141"/>
      <c r="N6" s="128"/>
      <c r="O6" s="128"/>
      <c r="P6" s="128"/>
      <c r="Q6" s="128"/>
      <c r="R6" s="130"/>
      <c r="S6" s="130"/>
      <c r="T6" s="130"/>
    </row>
    <row r="7" spans="1:20" s="126" customFormat="1" ht="15">
      <c r="A7" s="515" t="s">
        <v>170</v>
      </c>
      <c r="B7" s="515"/>
      <c r="C7" s="515"/>
      <c r="D7" s="515"/>
      <c r="E7" s="515"/>
      <c r="F7" s="515"/>
      <c r="G7" s="515"/>
      <c r="H7" s="515"/>
      <c r="I7" s="515"/>
      <c r="J7" s="515"/>
      <c r="K7" s="515"/>
      <c r="L7" s="515"/>
      <c r="M7" s="515"/>
      <c r="N7" s="128"/>
      <c r="O7" s="128"/>
      <c r="P7" s="128"/>
      <c r="Q7" s="128"/>
      <c r="R7" s="130"/>
      <c r="S7" s="130"/>
      <c r="T7" s="130"/>
    </row>
    <row r="8" spans="1:20" s="126" customFormat="1" ht="15">
      <c r="A8" s="140" t="s">
        <v>141</v>
      </c>
      <c r="B8" s="142"/>
      <c r="C8" s="143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28"/>
      <c r="O8" s="128"/>
      <c r="P8" s="128"/>
      <c r="Q8" s="128"/>
      <c r="R8" s="130"/>
      <c r="S8" s="130"/>
      <c r="T8" s="130"/>
    </row>
    <row r="9" spans="1:20" s="126" customFormat="1" ht="15">
      <c r="A9" s="140" t="s">
        <v>95</v>
      </c>
      <c r="B9" s="142"/>
      <c r="C9" s="140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28"/>
      <c r="O9" s="128"/>
      <c r="P9" s="128"/>
      <c r="Q9" s="128"/>
      <c r="R9" s="130"/>
      <c r="S9" s="130"/>
      <c r="T9" s="130"/>
    </row>
    <row r="10" spans="1:20" s="126" customFormat="1" ht="15">
      <c r="A10" s="227" t="s">
        <v>180</v>
      </c>
      <c r="B10" s="142"/>
      <c r="C10" s="140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28"/>
      <c r="O10" s="128"/>
      <c r="P10" s="128"/>
      <c r="Q10" s="128"/>
      <c r="R10" s="130"/>
      <c r="S10" s="130"/>
      <c r="T10" s="130"/>
    </row>
    <row r="11" ht="15" customHeight="1"/>
    <row r="12" spans="3:8" ht="30" customHeight="1">
      <c r="C12" s="182" t="s">
        <v>62</v>
      </c>
      <c r="D12" s="531" t="s">
        <v>61</v>
      </c>
      <c r="E12" s="531"/>
      <c r="F12" s="526" t="s">
        <v>63</v>
      </c>
      <c r="G12" s="526"/>
      <c r="H12" s="200" t="s">
        <v>153</v>
      </c>
    </row>
    <row r="13" spans="3:8" ht="15" customHeight="1">
      <c r="C13" s="184" t="s">
        <v>60</v>
      </c>
      <c r="D13" s="184" t="s">
        <v>4</v>
      </c>
      <c r="E13" s="184" t="s">
        <v>5</v>
      </c>
      <c r="F13" s="184" t="s">
        <v>4</v>
      </c>
      <c r="G13" s="184" t="s">
        <v>5</v>
      </c>
      <c r="H13" s="199" t="s">
        <v>22</v>
      </c>
    </row>
    <row r="14" spans="3:8" ht="15" customHeight="1">
      <c r="C14" s="184" t="s">
        <v>0</v>
      </c>
      <c r="D14" s="184">
        <v>14</v>
      </c>
      <c r="E14" s="184">
        <v>14</v>
      </c>
      <c r="F14" s="184">
        <v>12</v>
      </c>
      <c r="G14" s="184">
        <v>12</v>
      </c>
      <c r="H14" s="519">
        <v>192</v>
      </c>
    </row>
    <row r="15" spans="3:8" ht="12.75">
      <c r="C15" s="180" t="s">
        <v>1</v>
      </c>
      <c r="D15" s="180">
        <v>14</v>
      </c>
      <c r="E15" s="180" t="s">
        <v>168</v>
      </c>
      <c r="F15" s="180">
        <v>12</v>
      </c>
      <c r="G15" s="183">
        <v>12</v>
      </c>
      <c r="H15" s="520"/>
    </row>
    <row r="16" ht="15" customHeight="1">
      <c r="C16" s="225" t="s">
        <v>64</v>
      </c>
    </row>
    <row r="17" ht="15" customHeight="1">
      <c r="C17" s="225" t="s">
        <v>165</v>
      </c>
    </row>
    <row r="18" ht="15" customHeight="1">
      <c r="C18" s="225"/>
    </row>
    <row r="19" spans="2:9" ht="15.75" customHeight="1">
      <c r="B19" s="537" t="s">
        <v>166</v>
      </c>
      <c r="C19" s="537"/>
      <c r="D19" s="537"/>
      <c r="E19" s="537"/>
      <c r="F19" s="537"/>
      <c r="G19" s="537"/>
      <c r="H19" s="537"/>
      <c r="I19" s="537"/>
    </row>
    <row r="20" ht="13.5" thickBot="1"/>
    <row r="21" spans="2:7" ht="14.25" customHeight="1">
      <c r="B21" s="521" t="s">
        <v>12</v>
      </c>
      <c r="C21" s="521" t="s">
        <v>36</v>
      </c>
      <c r="D21" s="524" t="s">
        <v>51</v>
      </c>
      <c r="E21" s="521" t="s">
        <v>155</v>
      </c>
      <c r="F21" s="82"/>
      <c r="G21" s="92"/>
    </row>
    <row r="22" spans="2:7" ht="13.5" customHeight="1" thickBot="1">
      <c r="B22" s="522"/>
      <c r="C22" s="522"/>
      <c r="D22" s="525"/>
      <c r="E22" s="522"/>
      <c r="F22" s="82"/>
      <c r="G22" s="93"/>
    </row>
    <row r="23" spans="2:7" ht="15" customHeight="1">
      <c r="B23" s="529">
        <v>1</v>
      </c>
      <c r="C23" s="91" t="s">
        <v>28</v>
      </c>
      <c r="D23" s="148">
        <f>'an I'!Y12+'an II'!Y13</f>
        <v>588</v>
      </c>
      <c r="E23" s="527">
        <f>D23/D26*100</f>
        <v>87.5</v>
      </c>
      <c r="F23" s="532"/>
      <c r="G23" s="92"/>
    </row>
    <row r="24" spans="2:7" ht="15" customHeight="1">
      <c r="B24" s="530"/>
      <c r="C24" s="88" t="s">
        <v>164</v>
      </c>
      <c r="D24" s="149">
        <v>192</v>
      </c>
      <c r="E24" s="528"/>
      <c r="F24" s="532"/>
      <c r="G24" s="92"/>
    </row>
    <row r="25" spans="2:7" ht="15" customHeight="1">
      <c r="B25" s="150">
        <v>2</v>
      </c>
      <c r="C25" s="89" t="s">
        <v>38</v>
      </c>
      <c r="D25" s="151">
        <f>'an I'!Y13+'an II'!Y14</f>
        <v>84</v>
      </c>
      <c r="E25" s="108">
        <f>(D25/D26)*100</f>
        <v>12.5</v>
      </c>
      <c r="F25" s="197"/>
      <c r="G25" s="92"/>
    </row>
    <row r="26" spans="2:7" ht="15.75" customHeight="1">
      <c r="B26" s="150"/>
      <c r="C26" s="94" t="s">
        <v>46</v>
      </c>
      <c r="D26" s="185">
        <f>SUM(D23+D25)</f>
        <v>672</v>
      </c>
      <c r="E26" s="240">
        <v>100</v>
      </c>
      <c r="F26" s="197"/>
      <c r="G26" s="92"/>
    </row>
    <row r="27" spans="2:7" ht="15.75" customHeight="1" thickBot="1">
      <c r="B27" s="136">
        <v>3</v>
      </c>
      <c r="C27" s="90" t="s">
        <v>31</v>
      </c>
      <c r="D27" s="152">
        <f>'an I'!Y17+'an II'!Y20</f>
        <v>252</v>
      </c>
      <c r="E27" s="153"/>
      <c r="F27" s="198"/>
      <c r="G27" s="92"/>
    </row>
    <row r="28" spans="2:7" ht="13.5" thickBot="1">
      <c r="B28" s="154"/>
      <c r="C28" s="95" t="s">
        <v>47</v>
      </c>
      <c r="D28" s="155">
        <f>D26+D27</f>
        <v>924</v>
      </c>
      <c r="E28" s="241">
        <v>100</v>
      </c>
      <c r="F28" s="197"/>
      <c r="G28" s="92"/>
    </row>
    <row r="29" spans="2:6" ht="15.75" customHeight="1">
      <c r="B29" s="156"/>
      <c r="C29" s="78"/>
      <c r="D29" s="157"/>
      <c r="E29" s="79"/>
      <c r="F29" s="82"/>
    </row>
    <row r="30" spans="2:6" ht="15.75" customHeight="1">
      <c r="B30" s="158"/>
      <c r="C30" s="80"/>
      <c r="D30" s="92"/>
      <c r="E30" s="81"/>
      <c r="F30" s="82"/>
    </row>
    <row r="31" spans="2:8" ht="15.75" customHeight="1">
      <c r="B31" s="534" t="s">
        <v>12</v>
      </c>
      <c r="C31" s="534" t="s">
        <v>36</v>
      </c>
      <c r="D31" s="533" t="s">
        <v>51</v>
      </c>
      <c r="E31" s="187" t="s">
        <v>29</v>
      </c>
      <c r="F31" s="535" t="s">
        <v>48</v>
      </c>
      <c r="G31" s="536"/>
      <c r="H31" s="186"/>
    </row>
    <row r="32" spans="2:8" ht="15" customHeight="1">
      <c r="B32" s="534"/>
      <c r="C32" s="534"/>
      <c r="D32" s="533"/>
      <c r="E32" s="187" t="s">
        <v>30</v>
      </c>
      <c r="F32" s="184" t="s">
        <v>49</v>
      </c>
      <c r="G32" s="184" t="s">
        <v>50</v>
      </c>
      <c r="H32" s="92"/>
    </row>
    <row r="33" spans="2:8" ht="15" customHeight="1">
      <c r="B33" s="180">
        <v>1</v>
      </c>
      <c r="C33" s="170" t="s">
        <v>176</v>
      </c>
      <c r="D33" s="188">
        <f>SUM(F33:G33)</f>
        <v>406</v>
      </c>
      <c r="E33" s="201">
        <f>(D33/D35)*100</f>
        <v>60.416666666666664</v>
      </c>
      <c r="F33" s="188">
        <f>'an I'!AA14+'an II'!AA15</f>
        <v>154</v>
      </c>
      <c r="G33" s="184">
        <f>'an I'!AB14+'an II'!AB15</f>
        <v>252</v>
      </c>
      <c r="H33" s="93"/>
    </row>
    <row r="34" spans="2:8" ht="15.75" customHeight="1">
      <c r="B34" s="180">
        <v>2</v>
      </c>
      <c r="C34" s="189" t="s">
        <v>177</v>
      </c>
      <c r="D34" s="188">
        <f>SUM(F34:G34)</f>
        <v>266</v>
      </c>
      <c r="E34" s="201">
        <f>(D34/D35)*100</f>
        <v>39.58333333333333</v>
      </c>
      <c r="F34" s="188">
        <f>'an I'!AA15+'an II'!AA16</f>
        <v>147</v>
      </c>
      <c r="G34" s="184">
        <f>'an I'!AB15+'an II'!AB16</f>
        <v>119</v>
      </c>
      <c r="H34" s="93"/>
    </row>
    <row r="35" spans="2:8" s="159" customFormat="1" ht="14.25" customHeight="1">
      <c r="B35" s="190"/>
      <c r="C35" s="179" t="s">
        <v>37</v>
      </c>
      <c r="D35" s="191">
        <f>SUM(D33:D34)</f>
        <v>672</v>
      </c>
      <c r="E35" s="188">
        <f>SUM(E33:E34)</f>
        <v>100</v>
      </c>
      <c r="F35" s="192">
        <f>SUM(F33:F34)</f>
        <v>301</v>
      </c>
      <c r="G35" s="193">
        <f>SUM(G33:G34)</f>
        <v>371</v>
      </c>
      <c r="H35" s="145"/>
    </row>
    <row r="36" spans="2:6" ht="13.5" customHeight="1">
      <c r="B36" s="93"/>
      <c r="C36" s="162"/>
      <c r="D36" s="82"/>
      <c r="E36" s="82"/>
      <c r="F36" s="82"/>
    </row>
    <row r="37" spans="3:4" ht="13.5" customHeight="1">
      <c r="C37" s="194" t="s">
        <v>156</v>
      </c>
      <c r="D37" s="224">
        <f>G35/F35</f>
        <v>1.2325581395348837</v>
      </c>
    </row>
    <row r="38" ht="13.5" customHeight="1"/>
    <row r="39" spans="2:7" ht="13.5" customHeight="1">
      <c r="B39" s="517" t="s">
        <v>12</v>
      </c>
      <c r="C39" s="519" t="s">
        <v>111</v>
      </c>
      <c r="D39" s="516" t="s">
        <v>59</v>
      </c>
      <c r="E39" s="516"/>
      <c r="F39" s="516" t="s">
        <v>27</v>
      </c>
      <c r="G39" s="516"/>
    </row>
    <row r="40" spans="2:7" ht="13.5" customHeight="1">
      <c r="B40" s="518"/>
      <c r="C40" s="520"/>
      <c r="D40" s="184" t="s">
        <v>53</v>
      </c>
      <c r="E40" s="184" t="s">
        <v>54</v>
      </c>
      <c r="F40" s="184" t="s">
        <v>52</v>
      </c>
      <c r="G40" s="184" t="s">
        <v>55</v>
      </c>
    </row>
    <row r="41" spans="2:7" ht="13.5" customHeight="1">
      <c r="B41" s="184">
        <v>1</v>
      </c>
      <c r="C41" s="181" t="s">
        <v>56</v>
      </c>
      <c r="D41" s="184">
        <v>8</v>
      </c>
      <c r="E41" s="184">
        <v>5</v>
      </c>
      <c r="F41" s="184">
        <f>SUM(D41:E41)</f>
        <v>13</v>
      </c>
      <c r="G41" s="202">
        <f>F41/F43*100</f>
        <v>68.42105263157895</v>
      </c>
    </row>
    <row r="42" spans="2:7" ht="13.5" customHeight="1">
      <c r="B42" s="184">
        <v>2</v>
      </c>
      <c r="C42" s="181" t="s">
        <v>57</v>
      </c>
      <c r="D42" s="184">
        <v>3</v>
      </c>
      <c r="E42" s="184">
        <v>3</v>
      </c>
      <c r="F42" s="184">
        <f>SUM(D42:E42)</f>
        <v>6</v>
      </c>
      <c r="G42" s="202">
        <f>F42/F43*100</f>
        <v>31.57894736842105</v>
      </c>
    </row>
    <row r="43" spans="2:7" ht="13.5" customHeight="1">
      <c r="B43" s="184"/>
      <c r="C43" s="195" t="s">
        <v>58</v>
      </c>
      <c r="D43" s="196">
        <f>SUM(D41:D42)</f>
        <v>11</v>
      </c>
      <c r="E43" s="196">
        <f>SUM(E41:E42)</f>
        <v>8</v>
      </c>
      <c r="F43" s="196">
        <f>SUM(F41:F42)</f>
        <v>19</v>
      </c>
      <c r="G43" s="203">
        <f>SUM(G41:G42)</f>
        <v>100</v>
      </c>
    </row>
    <row r="44" spans="2:6" ht="13.5" customHeight="1">
      <c r="B44" s="93"/>
      <c r="C44" s="162"/>
      <c r="D44" s="82"/>
      <c r="E44" s="82"/>
      <c r="F44" s="82"/>
    </row>
    <row r="46" spans="2:17" s="126" customFormat="1" ht="12.75">
      <c r="B46" s="234"/>
      <c r="C46" s="234" t="s">
        <v>185</v>
      </c>
      <c r="D46" s="145"/>
      <c r="E46" s="514" t="s">
        <v>96</v>
      </c>
      <c r="F46" s="514"/>
      <c r="G46" s="514"/>
      <c r="H46" s="514"/>
      <c r="I46" s="146"/>
      <c r="J46" s="146"/>
      <c r="K46" s="146"/>
      <c r="L46" s="146"/>
      <c r="M46" s="146"/>
      <c r="N46" s="146"/>
      <c r="O46" s="146"/>
      <c r="P46" s="146"/>
      <c r="Q46" s="138"/>
    </row>
    <row r="47" spans="2:17" s="126" customFormat="1" ht="12.75">
      <c r="B47" s="234"/>
      <c r="C47" s="234" t="s">
        <v>186</v>
      </c>
      <c r="D47" s="145"/>
      <c r="E47" s="514" t="s">
        <v>184</v>
      </c>
      <c r="F47" s="514"/>
      <c r="G47" s="514"/>
      <c r="H47" s="514"/>
      <c r="I47" s="514"/>
      <c r="J47" s="146"/>
      <c r="K47" s="146"/>
      <c r="L47" s="146"/>
      <c r="M47" s="146"/>
      <c r="N47" s="146"/>
      <c r="O47" s="146"/>
      <c r="P47" s="146"/>
      <c r="Q47" s="138"/>
    </row>
    <row r="48" spans="2:17" s="126" customFormat="1" ht="12.75">
      <c r="B48" s="146"/>
      <c r="C48" s="145"/>
      <c r="D48" s="145"/>
      <c r="E48" s="146"/>
      <c r="F48" s="146"/>
      <c r="G48" s="146"/>
      <c r="H48" s="146"/>
      <c r="I48" s="112"/>
      <c r="J48" s="146"/>
      <c r="K48" s="146"/>
      <c r="L48" s="146"/>
      <c r="M48" s="146"/>
      <c r="N48" s="146"/>
      <c r="O48" s="146"/>
      <c r="P48" s="146"/>
      <c r="Q48" s="138"/>
    </row>
    <row r="49" spans="2:16" s="126" customFormat="1" ht="12.75">
      <c r="B49" s="146"/>
      <c r="C49" s="145"/>
      <c r="D49" s="145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</row>
    <row r="50" spans="2:16" s="126" customFormat="1" ht="12.75">
      <c r="B50" s="514" t="s">
        <v>140</v>
      </c>
      <c r="C50" s="514"/>
      <c r="D50" s="145"/>
      <c r="E50" s="514" t="s">
        <v>97</v>
      </c>
      <c r="F50" s="514"/>
      <c r="G50" s="514"/>
      <c r="H50" s="514"/>
      <c r="I50" s="146"/>
      <c r="J50" s="146"/>
      <c r="K50" s="146"/>
      <c r="L50" s="146"/>
      <c r="M50" s="146"/>
      <c r="N50" s="146"/>
      <c r="O50" s="146"/>
      <c r="P50" s="146"/>
    </row>
    <row r="51" spans="2:16" s="126" customFormat="1" ht="12.75">
      <c r="B51" s="514" t="s">
        <v>183</v>
      </c>
      <c r="C51" s="514"/>
      <c r="D51" s="145"/>
      <c r="E51" s="514" t="s">
        <v>98</v>
      </c>
      <c r="F51" s="514"/>
      <c r="G51" s="514"/>
      <c r="H51" s="514"/>
      <c r="I51" s="514"/>
      <c r="J51" s="146"/>
      <c r="K51" s="146"/>
      <c r="L51" s="146"/>
      <c r="M51" s="146"/>
      <c r="N51" s="146"/>
      <c r="O51" s="146"/>
      <c r="P51" s="146"/>
    </row>
    <row r="57" ht="12" customHeight="1"/>
    <row r="62" ht="12.75" customHeight="1"/>
    <row r="63" ht="13.5" customHeight="1"/>
  </sheetData>
  <sheetProtection/>
  <mergeCells count="29">
    <mergeCell ref="F39:G39"/>
    <mergeCell ref="E23:E24"/>
    <mergeCell ref="B23:B24"/>
    <mergeCell ref="D12:E12"/>
    <mergeCell ref="F23:F24"/>
    <mergeCell ref="D31:D32"/>
    <mergeCell ref="B31:B32"/>
    <mergeCell ref="C31:C32"/>
    <mergeCell ref="F31:G31"/>
    <mergeCell ref="B19:I19"/>
    <mergeCell ref="A1:C1"/>
    <mergeCell ref="B21:B22"/>
    <mergeCell ref="C21:C22"/>
    <mergeCell ref="A4:I4"/>
    <mergeCell ref="D21:D22"/>
    <mergeCell ref="F12:G12"/>
    <mergeCell ref="H14:H15"/>
    <mergeCell ref="E21:E22"/>
    <mergeCell ref="A2:C2"/>
    <mergeCell ref="E47:I47"/>
    <mergeCell ref="E50:H50"/>
    <mergeCell ref="E51:I51"/>
    <mergeCell ref="A7:M7"/>
    <mergeCell ref="E46:H46"/>
    <mergeCell ref="B50:C50"/>
    <mergeCell ref="B51:C51"/>
    <mergeCell ref="D39:E39"/>
    <mergeCell ref="B39:B40"/>
    <mergeCell ref="C39:C40"/>
  </mergeCells>
  <printOptions/>
  <pageMargins left="0.4724409448818898" right="0.4724409448818898" top="0.4724409448818898" bottom="0.4724409448818898" header="0.5118110236220472" footer="0.5118110236220472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4"/>
  <sheetViews>
    <sheetView view="pageBreakPreview" zoomScaleSheetLayoutView="100" workbookViewId="0" topLeftCell="A10">
      <selection activeCell="E17" sqref="E17"/>
    </sheetView>
  </sheetViews>
  <sheetFormatPr defaultColWidth="9.140625" defaultRowHeight="12.75"/>
  <cols>
    <col min="1" max="1" width="45.7109375" style="112" customWidth="1"/>
    <col min="2" max="2" width="2.7109375" style="112" customWidth="1"/>
    <col min="3" max="3" width="46.57421875" style="112" customWidth="1"/>
    <col min="4" max="16384" width="9.140625" style="112" customWidth="1"/>
  </cols>
  <sheetData>
    <row r="1" spans="1:3" s="126" customFormat="1" ht="12.75">
      <c r="A1" s="328" t="s">
        <v>195</v>
      </c>
      <c r="B1" s="328"/>
      <c r="C1" s="328"/>
    </row>
    <row r="2" spans="1:4" s="126" customFormat="1" ht="12.75">
      <c r="A2" s="328" t="s">
        <v>199</v>
      </c>
      <c r="B2" s="328"/>
      <c r="C2" s="328"/>
      <c r="D2" s="163"/>
    </row>
    <row r="3" spans="1:4" s="126" customFormat="1" ht="12.75">
      <c r="A3" s="131"/>
      <c r="B3" s="131"/>
      <c r="C3" s="131"/>
      <c r="D3" s="163"/>
    </row>
    <row r="4" spans="1:20" ht="18.75" customHeight="1">
      <c r="A4" s="523" t="s">
        <v>15</v>
      </c>
      <c r="B4" s="523"/>
      <c r="C4" s="523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61"/>
      <c r="R4" s="113"/>
      <c r="S4" s="113"/>
      <c r="T4" s="113"/>
    </row>
    <row r="5" spans="3:20" ht="12.75" customHeight="1">
      <c r="C5" s="115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R5" s="160"/>
      <c r="S5" s="113"/>
      <c r="T5" s="113"/>
    </row>
    <row r="6" spans="1:20" s="126" customFormat="1" ht="15">
      <c r="A6" s="140" t="s">
        <v>94</v>
      </c>
      <c r="B6" s="140"/>
      <c r="C6" s="140"/>
      <c r="D6" s="112"/>
      <c r="E6" s="112"/>
      <c r="F6" s="112"/>
      <c r="G6" s="112"/>
      <c r="H6" s="141"/>
      <c r="I6" s="141"/>
      <c r="J6" s="141"/>
      <c r="K6" s="141"/>
      <c r="L6" s="141"/>
      <c r="M6" s="141"/>
      <c r="N6" s="128"/>
      <c r="O6" s="128"/>
      <c r="P6" s="128"/>
      <c r="Q6" s="128"/>
      <c r="R6" s="130"/>
      <c r="S6" s="130"/>
      <c r="T6" s="130"/>
    </row>
    <row r="7" spans="1:20" s="126" customFormat="1" ht="15">
      <c r="A7" s="515" t="s">
        <v>170</v>
      </c>
      <c r="B7" s="515"/>
      <c r="C7" s="515"/>
      <c r="D7" s="515"/>
      <c r="E7" s="515"/>
      <c r="F7" s="515"/>
      <c r="G7" s="515"/>
      <c r="H7" s="515"/>
      <c r="I7" s="515"/>
      <c r="J7" s="515"/>
      <c r="K7" s="515"/>
      <c r="L7" s="515"/>
      <c r="M7" s="515"/>
      <c r="N7" s="128"/>
      <c r="O7" s="128"/>
      <c r="P7" s="128"/>
      <c r="Q7" s="128"/>
      <c r="R7" s="130"/>
      <c r="S7" s="130"/>
      <c r="T7" s="130"/>
    </row>
    <row r="8" spans="1:20" s="126" customFormat="1" ht="15">
      <c r="A8" s="140" t="s">
        <v>141</v>
      </c>
      <c r="B8" s="142"/>
      <c r="C8" s="143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28"/>
      <c r="O8" s="128"/>
      <c r="P8" s="128"/>
      <c r="Q8" s="128"/>
      <c r="R8" s="130"/>
      <c r="S8" s="130"/>
      <c r="T8" s="130"/>
    </row>
    <row r="9" spans="1:20" s="126" customFormat="1" ht="15">
      <c r="A9" s="140" t="s">
        <v>95</v>
      </c>
      <c r="B9" s="142"/>
      <c r="C9" s="140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28"/>
      <c r="O9" s="128"/>
      <c r="P9" s="128"/>
      <c r="Q9" s="128"/>
      <c r="R9" s="130"/>
      <c r="S9" s="130"/>
      <c r="T9" s="130"/>
    </row>
    <row r="10" spans="1:20" s="126" customFormat="1" ht="15">
      <c r="A10" s="227" t="s">
        <v>180</v>
      </c>
      <c r="B10" s="142"/>
      <c r="C10" s="140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28"/>
      <c r="O10" s="128"/>
      <c r="P10" s="128"/>
      <c r="Q10" s="128"/>
      <c r="R10" s="130"/>
      <c r="S10" s="130"/>
      <c r="T10" s="130"/>
    </row>
    <row r="11" spans="1:20" ht="12.75">
      <c r="A11" s="160"/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</row>
    <row r="12" spans="1:20" ht="12.75">
      <c r="A12" s="160"/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</row>
    <row r="13" spans="1:3" ht="18" customHeight="1">
      <c r="A13" s="165" t="s">
        <v>34</v>
      </c>
      <c r="B13" s="166"/>
      <c r="C13" s="165" t="s">
        <v>198</v>
      </c>
    </row>
    <row r="14" spans="1:3" ht="51">
      <c r="A14" s="169" t="s">
        <v>201</v>
      </c>
      <c r="B14" s="167"/>
      <c r="C14" s="170" t="s">
        <v>206</v>
      </c>
    </row>
    <row r="15" spans="1:3" ht="63.75">
      <c r="A15" s="170" t="s">
        <v>202</v>
      </c>
      <c r="B15" s="167"/>
      <c r="C15" s="170" t="s">
        <v>207</v>
      </c>
    </row>
    <row r="16" spans="1:3" ht="41.25" customHeight="1">
      <c r="A16" s="170" t="s">
        <v>203</v>
      </c>
      <c r="B16" s="167"/>
      <c r="C16" s="170" t="s">
        <v>208</v>
      </c>
    </row>
    <row r="17" spans="1:3" ht="76.5">
      <c r="A17" s="170" t="s">
        <v>204</v>
      </c>
      <c r="B17" s="159"/>
      <c r="C17" s="170" t="s">
        <v>209</v>
      </c>
    </row>
    <row r="18" spans="1:3" ht="51">
      <c r="A18" s="170" t="s">
        <v>205</v>
      </c>
      <c r="B18" s="159"/>
      <c r="C18" s="169" t="s">
        <v>210</v>
      </c>
    </row>
    <row r="19" spans="1:3" ht="12.75">
      <c r="A19" s="164"/>
      <c r="B19" s="167"/>
      <c r="C19" s="283"/>
    </row>
    <row r="20" spans="1:3" ht="12.75">
      <c r="A20" s="167"/>
      <c r="B20" s="167"/>
      <c r="C20" s="283"/>
    </row>
    <row r="21" spans="1:3" ht="12.75">
      <c r="A21" s="167"/>
      <c r="B21" s="167"/>
      <c r="C21" s="92"/>
    </row>
    <row r="22" spans="1:3" ht="12.75">
      <c r="A22" s="167"/>
      <c r="B22" s="167"/>
      <c r="C22" s="159"/>
    </row>
    <row r="23" spans="1:17" s="126" customFormat="1" ht="12.75">
      <c r="A23" s="234" t="s">
        <v>185</v>
      </c>
      <c r="B23" s="129"/>
      <c r="C23" s="145" t="s">
        <v>96</v>
      </c>
      <c r="D23" s="145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38"/>
    </row>
    <row r="24" spans="1:17" s="126" customFormat="1" ht="12.75">
      <c r="A24" s="234" t="s">
        <v>186</v>
      </c>
      <c r="B24" s="129"/>
      <c r="C24" s="145" t="s">
        <v>184</v>
      </c>
      <c r="D24" s="145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38"/>
    </row>
    <row r="25" spans="1:17" s="126" customFormat="1" ht="12.75">
      <c r="A25" s="129"/>
      <c r="B25" s="145"/>
      <c r="C25" s="145"/>
      <c r="D25" s="145"/>
      <c r="E25" s="146"/>
      <c r="F25" s="146"/>
      <c r="G25" s="146"/>
      <c r="H25" s="146"/>
      <c r="I25" s="112"/>
      <c r="J25" s="146"/>
      <c r="K25" s="146"/>
      <c r="L25" s="146"/>
      <c r="M25" s="146"/>
      <c r="N25" s="146"/>
      <c r="O25" s="146"/>
      <c r="P25" s="146"/>
      <c r="Q25" s="138"/>
    </row>
    <row r="26" spans="1:16" s="126" customFormat="1" ht="12.75">
      <c r="A26" s="129"/>
      <c r="B26" s="145"/>
      <c r="C26" s="145"/>
      <c r="D26" s="145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</row>
    <row r="27" spans="1:16" s="126" customFormat="1" ht="12.75">
      <c r="A27" s="145" t="s">
        <v>140</v>
      </c>
      <c r="B27" s="129"/>
      <c r="C27" s="145" t="s">
        <v>97</v>
      </c>
      <c r="D27" s="145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</row>
    <row r="28" spans="1:16" s="126" customFormat="1" ht="12.75">
      <c r="A28" s="514" t="s">
        <v>183</v>
      </c>
      <c r="B28" s="514"/>
      <c r="C28" s="145" t="s">
        <v>98</v>
      </c>
      <c r="D28" s="145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</row>
    <row r="29" spans="1:3" ht="12.75">
      <c r="A29" s="159"/>
      <c r="B29" s="168"/>
      <c r="C29" s="168"/>
    </row>
    <row r="30" spans="1:3" ht="12.75">
      <c r="A30" s="159"/>
      <c r="B30" s="159"/>
      <c r="C30" s="159"/>
    </row>
    <row r="31" spans="1:3" ht="12.75">
      <c r="A31" s="159"/>
      <c r="B31" s="159"/>
      <c r="C31" s="159"/>
    </row>
    <row r="32" spans="1:3" ht="12.75">
      <c r="A32" s="159"/>
      <c r="B32" s="159"/>
      <c r="C32" s="159"/>
    </row>
    <row r="33" spans="1:3" ht="12.75">
      <c r="A33" s="159"/>
      <c r="B33" s="159"/>
      <c r="C33" s="159"/>
    </row>
    <row r="34" spans="1:3" ht="12.75">
      <c r="A34" s="159"/>
      <c r="B34" s="159"/>
      <c r="C34" s="159"/>
    </row>
    <row r="35" spans="1:3" ht="12.75">
      <c r="A35" s="159"/>
      <c r="B35" s="159"/>
      <c r="C35" s="159"/>
    </row>
    <row r="36" spans="1:3" ht="12.75">
      <c r="A36" s="159"/>
      <c r="B36" s="159"/>
      <c r="C36" s="159"/>
    </row>
    <row r="37" spans="1:3" ht="12.75">
      <c r="A37" s="159"/>
      <c r="B37" s="159"/>
      <c r="C37" s="159"/>
    </row>
    <row r="38" spans="1:3" ht="12.75">
      <c r="A38" s="159"/>
      <c r="B38" s="159"/>
      <c r="C38" s="159"/>
    </row>
    <row r="39" spans="1:3" ht="12.75">
      <c r="A39" s="159"/>
      <c r="B39" s="159"/>
      <c r="C39" s="159"/>
    </row>
    <row r="40" spans="1:3" ht="12.75">
      <c r="A40" s="159"/>
      <c r="B40" s="159"/>
      <c r="C40" s="159"/>
    </row>
    <row r="41" spans="1:3" ht="12.75">
      <c r="A41" s="159"/>
      <c r="B41" s="159"/>
      <c r="C41" s="159"/>
    </row>
    <row r="42" spans="1:3" ht="12.75">
      <c r="A42" s="159"/>
      <c r="B42" s="159"/>
      <c r="C42" s="159"/>
    </row>
    <row r="43" spans="1:3" ht="12.75">
      <c r="A43" s="159"/>
      <c r="B43" s="159"/>
      <c r="C43" s="159"/>
    </row>
    <row r="44" spans="1:3" ht="12.75">
      <c r="A44" s="159"/>
      <c r="B44" s="159"/>
      <c r="C44" s="159"/>
    </row>
    <row r="45" spans="1:3" ht="12.75">
      <c r="A45" s="159"/>
      <c r="B45" s="159"/>
      <c r="C45" s="159"/>
    </row>
    <row r="46" spans="1:3" ht="12.75">
      <c r="A46" s="159"/>
      <c r="B46" s="159"/>
      <c r="C46" s="159"/>
    </row>
    <row r="47" spans="1:3" ht="12.75">
      <c r="A47" s="159"/>
      <c r="B47" s="159"/>
      <c r="C47" s="159"/>
    </row>
    <row r="48" spans="1:3" ht="12.75">
      <c r="A48" s="159"/>
      <c r="B48" s="159"/>
      <c r="C48" s="159"/>
    </row>
    <row r="49" spans="1:3" ht="12.75">
      <c r="A49" s="159"/>
      <c r="B49" s="159"/>
      <c r="C49" s="159"/>
    </row>
    <row r="50" spans="1:3" ht="12.75">
      <c r="A50" s="159"/>
      <c r="B50" s="159"/>
      <c r="C50" s="159"/>
    </row>
    <row r="51" spans="1:3" ht="12.75">
      <c r="A51" s="159"/>
      <c r="B51" s="159"/>
      <c r="C51" s="159"/>
    </row>
    <row r="52" spans="1:3" ht="12.75">
      <c r="A52" s="159"/>
      <c r="B52" s="159"/>
      <c r="C52" s="159"/>
    </row>
    <row r="53" spans="1:3" ht="12.75">
      <c r="A53" s="159"/>
      <c r="B53" s="159"/>
      <c r="C53" s="159"/>
    </row>
    <row r="54" spans="1:3" ht="12.75">
      <c r="A54" s="159"/>
      <c r="B54" s="159"/>
      <c r="C54" s="159"/>
    </row>
  </sheetData>
  <sheetProtection/>
  <mergeCells count="5">
    <mergeCell ref="A7:M7"/>
    <mergeCell ref="A4:C4"/>
    <mergeCell ref="A1:C1"/>
    <mergeCell ref="A2:C2"/>
    <mergeCell ref="A28:B28"/>
  </mergeCells>
  <printOptions/>
  <pageMargins left="0.4724409448818898" right="0.4724409448818898" top="0.4724409448818898" bottom="0.4724409448818898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Universitatea Suceava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P01 Anexa 1.</dc:title>
  <dc:subject/>
  <dc:creator>DMC</dc:creator>
  <cp:keywords/>
  <dc:description/>
  <cp:lastModifiedBy>User08</cp:lastModifiedBy>
  <cp:lastPrinted>2021-07-13T13:05:26Z</cp:lastPrinted>
  <dcterms:created xsi:type="dcterms:W3CDTF">1998-09-29T12:25:23Z</dcterms:created>
  <dcterms:modified xsi:type="dcterms:W3CDTF">2021-09-21T20:27:21Z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3D2819F8">
    <vt:lpwstr/>
  </property>
  <property fmtid="{D5CDD505-2E9C-101B-9397-08002B2CF9AE}" pid="19" name="IVID2A3708F4">
    <vt:lpwstr/>
  </property>
  <property fmtid="{D5CDD505-2E9C-101B-9397-08002B2CF9AE}" pid="20" name="IVIDD631307">
    <vt:lpwstr/>
  </property>
  <property fmtid="{D5CDD505-2E9C-101B-9397-08002B2CF9AE}" pid="21" name="IVID10231BE6">
    <vt:lpwstr/>
  </property>
  <property fmtid="{D5CDD505-2E9C-101B-9397-08002B2CF9AE}" pid="22" name="IVID1C180FE9">
    <vt:lpwstr/>
  </property>
  <property fmtid="{D5CDD505-2E9C-101B-9397-08002B2CF9AE}" pid="23" name="IVID10E61F36">
    <vt:lpwstr/>
  </property>
</Properties>
</file>