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pagina 1" sheetId="1" r:id="rId1"/>
    <sheet name="an I" sheetId="2" r:id="rId2"/>
    <sheet name="an II" sheetId="3" r:id="rId3"/>
    <sheet name="Balance" sheetId="4" r:id="rId4"/>
    <sheet name="Competences" sheetId="5" r:id="rId5"/>
  </sheets>
  <definedNames>
    <definedName name="_xlnm.Print_Area" localSheetId="1">'an I'!$A$1:$Q$59</definedName>
    <definedName name="_xlnm.Print_Area" localSheetId="2">'an II'!$A$1:$Q$57</definedName>
    <definedName name="_xlnm.Print_Area" localSheetId="3">'Balance'!$A$1:$H$50</definedName>
    <definedName name="_xlnm.Print_Area" localSheetId="4">'Competences'!$A$1:$E$30</definedName>
    <definedName name="_xlnm.Print_Area" localSheetId="0">'pagina 1'!$A$1:$F$40</definedName>
  </definedNames>
  <calcPr fullCalcOnLoad="1"/>
</workbook>
</file>

<file path=xl/sharedStrings.xml><?xml version="1.0" encoding="utf-8"?>
<sst xmlns="http://schemas.openxmlformats.org/spreadsheetml/2006/main" count="403" uniqueCount="199">
  <si>
    <t>Sem. 1</t>
  </si>
  <si>
    <t>Sem. 2</t>
  </si>
  <si>
    <t>S</t>
  </si>
  <si>
    <t>L</t>
  </si>
  <si>
    <t>Nr. crt.</t>
  </si>
  <si>
    <t>E</t>
  </si>
  <si>
    <t>I</t>
  </si>
  <si>
    <t>II</t>
  </si>
  <si>
    <t xml:space="preserve">                                  BILANŢ</t>
  </si>
  <si>
    <t xml:space="preserve">% </t>
  </si>
  <si>
    <t>Total</t>
  </si>
  <si>
    <t>%</t>
  </si>
  <si>
    <t>TOTAL</t>
  </si>
  <si>
    <t>No.</t>
  </si>
  <si>
    <t xml:space="preserve">Decan, </t>
  </si>
  <si>
    <t>Responsabil program de studii,</t>
  </si>
  <si>
    <t xml:space="preserve">PLAN DE ÎNVĂŢĂMÂNT </t>
  </si>
  <si>
    <t>ANUL I</t>
  </si>
  <si>
    <t>Discipline obligatorii</t>
  </si>
  <si>
    <t>Forma de verificare</t>
  </si>
  <si>
    <t>Nr. Credite</t>
  </si>
  <si>
    <t>C</t>
  </si>
  <si>
    <t>Total ore obligatorii pe săptămână</t>
  </si>
  <si>
    <t>Discipline opționale</t>
  </si>
  <si>
    <t>Total număr ore discipline opționale pe săptămână</t>
  </si>
  <si>
    <t>E - examen; C - colocviu; L - laborator, S - seminar</t>
  </si>
  <si>
    <t>ANUL II</t>
  </si>
  <si>
    <t>Practică</t>
  </si>
  <si>
    <t>Total ore discipline obligatorii pe săptămână</t>
  </si>
  <si>
    <t>Nr. credite</t>
  </si>
  <si>
    <t>Structura anului universitar</t>
  </si>
  <si>
    <t>Nr. săptămâni</t>
  </si>
  <si>
    <t>Anul de studiu</t>
  </si>
  <si>
    <t>* Discipline obligatorii și opționale</t>
  </si>
  <si>
    <t>CATEGORIA DISCIPLINEI</t>
  </si>
  <si>
    <t>Total nr. ore fizice</t>
  </si>
  <si>
    <t>realizat</t>
  </si>
  <si>
    <t>TOTAL obligatorii și opționale</t>
  </si>
  <si>
    <t>Discipline facultative</t>
  </si>
  <si>
    <t>TOTAL ore program de studiu</t>
  </si>
  <si>
    <t>Total număr ore fizice</t>
  </si>
  <si>
    <t>Nr. ore</t>
  </si>
  <si>
    <t>Curs</t>
  </si>
  <si>
    <t>Aplicații</t>
  </si>
  <si>
    <t>Nr. forme de veriificare</t>
  </si>
  <si>
    <t>Anul I</t>
  </si>
  <si>
    <t>Anul II</t>
  </si>
  <si>
    <t>Examen</t>
  </si>
  <si>
    <t>Colocviu</t>
  </si>
  <si>
    <t>Competențe generale</t>
  </si>
  <si>
    <t>Universitatea ”Ștefan cel Mare” din Suceava</t>
  </si>
  <si>
    <t>Universitatea "Ștefan cel Mare” din Suceava</t>
  </si>
  <si>
    <t>PLAN DE ÎNVĂȚĂMÂNT</t>
  </si>
  <si>
    <t>P</t>
  </si>
  <si>
    <t>Sem. 3</t>
  </si>
  <si>
    <t>Sem. 4</t>
  </si>
  <si>
    <t>Metodologia cercetării în ştiinţele economice</t>
  </si>
  <si>
    <t>DAP.03.01</t>
  </si>
  <si>
    <t>DAP.03.03</t>
  </si>
  <si>
    <t>5E</t>
  </si>
  <si>
    <r>
      <t xml:space="preserve">Durata studiilor: </t>
    </r>
    <r>
      <rPr>
        <b/>
        <sz val="11"/>
        <rFont val="Times New Roman"/>
        <family val="1"/>
      </rPr>
      <t>2 ani</t>
    </r>
  </si>
  <si>
    <r>
      <t xml:space="preserve">Domeniul: </t>
    </r>
    <r>
      <rPr>
        <b/>
        <sz val="11"/>
        <rFont val="Times New Roman"/>
        <family val="1"/>
      </rPr>
      <t>Administrarea afacerilor</t>
    </r>
  </si>
  <si>
    <t>Economia afacerilor</t>
  </si>
  <si>
    <t>DSI.02.07</t>
  </si>
  <si>
    <t>DSI.03.02</t>
  </si>
  <si>
    <t>DAP.03.04</t>
  </si>
  <si>
    <t>DSI.02.05</t>
  </si>
  <si>
    <t>DSI.01.01</t>
  </si>
  <si>
    <t>Gestiunea financiară a firmelor</t>
  </si>
  <si>
    <t>DAP.01.02</t>
  </si>
  <si>
    <t>Informatică pentru administrarea afacerilor</t>
  </si>
  <si>
    <t>DAP.01.03</t>
  </si>
  <si>
    <t>Statistica afacerilor</t>
  </si>
  <si>
    <t>DAP.01.04</t>
  </si>
  <si>
    <t>Politici economice europene</t>
  </si>
  <si>
    <t>Managementul calității, mediului și securității ocupaționale</t>
  </si>
  <si>
    <t>DSI.02.06</t>
  </si>
  <si>
    <t>Management comparat</t>
  </si>
  <si>
    <t>Politici de marketing în afaceri</t>
  </si>
  <si>
    <t>Metode calitative și cantitative pentru asistarea deciziilor</t>
  </si>
  <si>
    <t xml:space="preserve">Contabilitatea creativă </t>
  </si>
  <si>
    <t>Diagnosticul și strategiile firmei</t>
  </si>
  <si>
    <t>Afaceri internaționale</t>
  </si>
  <si>
    <t>Strategii de dezvoltare a sectorului terțiar</t>
  </si>
  <si>
    <t>DSI.03.05</t>
  </si>
  <si>
    <t>DAP.01.10</t>
  </si>
  <si>
    <t>4E</t>
  </si>
  <si>
    <t>1C</t>
  </si>
  <si>
    <t>Obligatorii</t>
  </si>
  <si>
    <t>Optionale</t>
  </si>
  <si>
    <t>DAP</t>
  </si>
  <si>
    <t>DSI</t>
  </si>
  <si>
    <t>Seminar</t>
  </si>
  <si>
    <t xml:space="preserve">PLAN DE ÎNVĂȚĂMÂNT </t>
  </si>
  <si>
    <t>Capacitatea de analiză şi sinteză a proceselor şi fenomenelor economice;</t>
  </si>
  <si>
    <t>Capacitatea de a gestiona eficient tranzacţii comerciale;</t>
  </si>
  <si>
    <t>Elaborarea de studii şi rapoarte publicabile sau aplicabile profesional;</t>
  </si>
  <si>
    <t>Capacitatea de a acţiona independent şi creativ în abordarea şi soluţionarea problemelor, de a evalua obiectiv şi constructiv stări critice;</t>
  </si>
  <si>
    <t>Elaborarea de studii şi analize, oportunităţi tehnico-economice, organizatorice şi de eficienţă a activităţilor economice;</t>
  </si>
  <si>
    <t>Capacitatea de a învăţa şi de a aplica în practică cunoştinţele teoretice;</t>
  </si>
  <si>
    <t>Capacitatea de a lucra în echipă şi de a coordona grupuri.</t>
  </si>
  <si>
    <t>Competenţe de diseminare a cunoştinţelor de specialitate, utile organizaţiilor şi întreprinzătorilor;</t>
  </si>
  <si>
    <t>Abilitatea de a interpreta printr-o gândire logică aspectele legate de organizarea şi funcţionarea societăţilor comerciale;</t>
  </si>
  <si>
    <t>Capacitatea de a fundamenta decizii pe baza informaţiilor economico-financiare în firmele româneşti;</t>
  </si>
  <si>
    <t>Fundamentarea de sisteme, capacităţi şi strategii privind dezvoltarea şi diversificarea mediului de afaceri;</t>
  </si>
  <si>
    <t>Capacităţi economice fundamentale: fler economic, spirit de afaceri, simţul riscului, spirit organizatoric;</t>
  </si>
  <si>
    <t>Evaluarea şi expertizarea calităţii produselor, serviciilor şi proceselor;</t>
  </si>
  <si>
    <t>Intermedierea afacerilor în domeniul comercial şi angajarea de relaţii profesionale profitabile.</t>
  </si>
  <si>
    <t>Director de departament,</t>
  </si>
  <si>
    <t>Conf. univ. dr. Angela ALBU</t>
  </si>
  <si>
    <t>Raportare și analiză financiară</t>
  </si>
  <si>
    <t>Managementul proiectelor europene</t>
  </si>
  <si>
    <t>Modul DSPP</t>
  </si>
  <si>
    <t>Psihopedagogia adolescenţilor, tinerilor şi adulţilor</t>
  </si>
  <si>
    <t>Comunicare educaţională</t>
  </si>
  <si>
    <t>Consiliere şi orientare</t>
  </si>
  <si>
    <t>Educaţie integrată</t>
  </si>
  <si>
    <t>Metodologia cercetării educaţionale</t>
  </si>
  <si>
    <t>Proiectarea şi managementul programelor educaţionale</t>
  </si>
  <si>
    <t>Didactica domeniului şi dezvoltări în didactica specialităţii (învăţământ liceal, postliceal, universitar)</t>
  </si>
  <si>
    <t>Total ore facultative pe săptămână</t>
  </si>
  <si>
    <t>2E</t>
  </si>
  <si>
    <t xml:space="preserve">I* - ore de studiu individual </t>
  </si>
  <si>
    <t>I*</t>
  </si>
  <si>
    <t>Facultative</t>
  </si>
  <si>
    <t>RECAPITULAȚIE</t>
  </si>
  <si>
    <t>Practică pedagogică  (în învăţământul liceal, postliceal şi universitar)</t>
  </si>
  <si>
    <t xml:space="preserve"> Sociologia educaţiei</t>
  </si>
  <si>
    <t xml:space="preserve"> Managementul organizaţiei şcolare</t>
  </si>
  <si>
    <t xml:space="preserve"> Politici educaţionale</t>
  </si>
  <si>
    <t xml:space="preserve"> Doctrine pedagogice contemporane</t>
  </si>
  <si>
    <t xml:space="preserve"> Educaţie interculturală</t>
  </si>
  <si>
    <t>1E+1C</t>
  </si>
  <si>
    <t>Total ore discipline opționale pe săptămână</t>
  </si>
  <si>
    <r>
      <t xml:space="preserve">Domeniul: </t>
    </r>
    <r>
      <rPr>
        <b/>
        <sz val="14"/>
        <rFont val="Times New Roman"/>
        <family val="1"/>
      </rPr>
      <t>Administrarea afacerilor</t>
    </r>
  </si>
  <si>
    <r>
      <t xml:space="preserve">Durata studiilor: </t>
    </r>
    <r>
      <rPr>
        <b/>
        <sz val="14"/>
        <rFont val="Times New Roman"/>
        <family val="1"/>
      </rPr>
      <t>2 ani</t>
    </r>
  </si>
  <si>
    <t>Elaborarea strategiilor de dezvoltare generală a organizaţiei (strategii de investiții, strategii de marketing, de promovare etc);</t>
  </si>
  <si>
    <t>Nr. ore fizice pe săptămână*</t>
  </si>
  <si>
    <t>Forma de învăţământ: cu frecvenţă</t>
  </si>
  <si>
    <t>Antreprenoriat și dezvoltare sustenabilă</t>
  </si>
  <si>
    <t xml:space="preserve">Strategii de promovare a proiectelor europene </t>
  </si>
  <si>
    <t>Strategii și politici de investiții</t>
  </si>
  <si>
    <t>Drept şi legislaţie comunitară</t>
  </si>
  <si>
    <t>Nr. ore de practică</t>
  </si>
  <si>
    <t>DAP.04.07</t>
  </si>
  <si>
    <t>Nr. ore de aplicații / Nr. ore curs</t>
  </si>
  <si>
    <t>Codul disciplinei USV.DSPP Nivelul II</t>
  </si>
  <si>
    <t>DSI.03.03</t>
  </si>
  <si>
    <t>DSI.03.04</t>
  </si>
  <si>
    <t>DSI.03.06</t>
  </si>
  <si>
    <t>DSI.01.02</t>
  </si>
  <si>
    <t>DSI.01.03</t>
  </si>
  <si>
    <t>DSI.01.04</t>
  </si>
  <si>
    <t>DSI.01.05</t>
  </si>
  <si>
    <t>5E+1C</t>
  </si>
  <si>
    <t>4E+1C</t>
  </si>
  <si>
    <t>1E+2C</t>
  </si>
  <si>
    <t>Valabil începând cu anul universitar 2018 - 2019</t>
  </si>
  <si>
    <t>Etică și integritate academică</t>
  </si>
  <si>
    <t>DSI.02.09</t>
  </si>
  <si>
    <t>Total ore</t>
  </si>
  <si>
    <t>DAP.01.11</t>
  </si>
  <si>
    <t>DSI.02.13</t>
  </si>
  <si>
    <t>4E+2C</t>
  </si>
  <si>
    <r>
      <t xml:space="preserve">Domeniul: </t>
    </r>
    <r>
      <rPr>
        <b/>
        <sz val="10"/>
        <rFont val="Times New Roman"/>
        <family val="1"/>
      </rPr>
      <t>Administrarea afacerilor</t>
    </r>
  </si>
  <si>
    <r>
      <t xml:space="preserve">Durata studiilor: </t>
    </r>
    <r>
      <rPr>
        <b/>
        <sz val="10"/>
        <rFont val="Times New Roman"/>
        <family val="1"/>
      </rPr>
      <t>2 ani</t>
    </r>
  </si>
  <si>
    <t>DAP.02.07</t>
  </si>
  <si>
    <t>DSI.02.08</t>
  </si>
  <si>
    <t>DAP.01.01</t>
  </si>
  <si>
    <t>Practică de specialitate (4 ore/zi x 4 zile/săptămână x 12 săptămâni = 192 ore)</t>
  </si>
  <si>
    <t>Psihologie organizaţională</t>
  </si>
  <si>
    <t>DAP.01.12</t>
  </si>
  <si>
    <t>Contabilitatea resurselor umane și a decontărilor cu personalul</t>
  </si>
  <si>
    <t>DSI.02.14</t>
  </si>
  <si>
    <t>DSI.02.15</t>
  </si>
  <si>
    <t>Elaborarea lucrării de disertație. Seminar științific (4 ore/zi x 5 zile/saptamana x 2 saptamani = 40 ore)</t>
  </si>
  <si>
    <t>14**</t>
  </si>
  <si>
    <r>
      <t xml:space="preserve">Programul de studii: </t>
    </r>
    <r>
      <rPr>
        <b/>
        <sz val="14"/>
        <rFont val="Times New Roman"/>
        <family val="1"/>
      </rPr>
      <t>Management și administrarea afacerilor (MAAF)</t>
    </r>
  </si>
  <si>
    <r>
      <t xml:space="preserve">Programul de studii: </t>
    </r>
    <r>
      <rPr>
        <b/>
        <sz val="10"/>
        <rFont val="Times New Roman"/>
        <family val="1"/>
      </rPr>
      <t>Management și administrarea afacerilor (MAAF)</t>
    </r>
  </si>
  <si>
    <r>
      <t xml:space="preserve">Programul de studii: </t>
    </r>
    <r>
      <rPr>
        <b/>
        <sz val="11"/>
        <rFont val="Times New Roman"/>
        <family val="1"/>
      </rPr>
      <t>Management și administrarea afacerilor (MAAF)</t>
    </r>
  </si>
  <si>
    <r>
      <t xml:space="preserve">Forma de învăţământ: </t>
    </r>
    <r>
      <rPr>
        <b/>
        <sz val="13"/>
        <rFont val="Times New Roman"/>
        <family val="1"/>
      </rPr>
      <t>cu frecvenţă</t>
    </r>
  </si>
  <si>
    <t>DSI.04.06</t>
  </si>
  <si>
    <t>DAP.04.08</t>
  </si>
  <si>
    <t>DSI.03.09</t>
  </si>
  <si>
    <t>DSI.03.10</t>
  </si>
  <si>
    <t>Pentru susținerea și promovarea examenului de disertație se acordă 10 credite ECTS.</t>
  </si>
  <si>
    <t>**Inclusiv practică și 2 săptămâni pentru elaborarea lucrării de disertație</t>
  </si>
  <si>
    <t>Din care Practică de specialitate</t>
  </si>
  <si>
    <t>Discipline de aprofundare (DAP)</t>
  </si>
  <si>
    <t>Discipline de sinteză (DSI)</t>
  </si>
  <si>
    <t>Competențe profesionale specifice</t>
  </si>
  <si>
    <t>Facultatea de Economie, Administrație și Afaceri</t>
  </si>
  <si>
    <t>Valabil începând cu anul universitar 2021 - 2022</t>
  </si>
  <si>
    <t>Rector,</t>
  </si>
  <si>
    <t>Prof. univ. dr. ing. Valentin POPA</t>
  </si>
  <si>
    <t>Prof. univ. dr. Carmen Eugenia NASTASE</t>
  </si>
  <si>
    <t>Codul disciplinei USV.FEAA. MAAF</t>
  </si>
  <si>
    <t>Codul disciplinei USV.FEAA.
MAAF</t>
  </si>
  <si>
    <t>/ 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</si>
</sst>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;[Red]0.00"/>
    <numFmt numFmtId="183" formatCode="[$-418]d\ mmmm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</numFmts>
  <fonts count="5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E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Times New Roman CE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b/>
      <sz val="8"/>
      <name val="Times New Roman CE"/>
      <family val="0"/>
    </font>
    <font>
      <sz val="14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7" fillId="0" borderId="10" xfId="0" applyNumberFormat="1" applyFont="1" applyBorder="1" applyAlignment="1">
      <alignment horizontal="justify" vertical="top" wrapText="1"/>
    </xf>
    <xf numFmtId="0" fontId="7" fillId="0" borderId="0" xfId="0" applyNumberFormat="1" applyFont="1" applyAlignment="1">
      <alignment horizontal="justify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wrapText="1"/>
    </xf>
    <xf numFmtId="0" fontId="7" fillId="0" borderId="10" xfId="0" applyNumberFormat="1" applyFont="1" applyBorder="1" applyAlignment="1">
      <alignment horizontal="justify" wrapText="1"/>
    </xf>
    <xf numFmtId="0" fontId="7" fillId="0" borderId="0" xfId="0" applyNumberFormat="1" applyFont="1" applyAlignment="1">
      <alignment horizontal="justify" wrapText="1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top" wrapText="1"/>
    </xf>
    <xf numFmtId="1" fontId="7" fillId="0" borderId="0" xfId="0" applyNumberFormat="1" applyFont="1" applyAlignment="1">
      <alignment vertical="top"/>
    </xf>
    <xf numFmtId="0" fontId="21" fillId="0" borderId="0" xfId="0" applyFont="1" applyAlignment="1">
      <alignment/>
    </xf>
    <xf numFmtId="2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Continuous"/>
    </xf>
    <xf numFmtId="0" fontId="1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88" fontId="7" fillId="0" borderId="10" xfId="0" applyNumberFormat="1" applyFont="1" applyBorder="1" applyAlignment="1">
      <alignment horizontal="center" vertical="top" wrapText="1"/>
    </xf>
    <xf numFmtId="188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vertical="top" wrapText="1"/>
    </xf>
    <xf numFmtId="1" fontId="7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vertical="top"/>
    </xf>
    <xf numFmtId="0" fontId="7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7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26" xfId="0" applyFont="1" applyFill="1" applyBorder="1" applyAlignment="1">
      <alignment vertical="top" wrapText="1"/>
    </xf>
    <xf numFmtId="0" fontId="7" fillId="0" borderId="26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16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8" fontId="9" fillId="0" borderId="1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7" fillId="0" borderId="28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wrapText="1"/>
    </xf>
    <xf numFmtId="0" fontId="9" fillId="0" borderId="37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 vertical="top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/>
    </xf>
    <xf numFmtId="0" fontId="9" fillId="0" borderId="48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top" wrapText="1"/>
    </xf>
    <xf numFmtId="0" fontId="7" fillId="0" borderId="10" xfId="0" applyNumberFormat="1" applyFont="1" applyBorder="1" applyAlignment="1">
      <alignment horizontal="justify" wrapText="1"/>
    </xf>
    <xf numFmtId="0" fontId="7" fillId="0" borderId="31" xfId="0" applyNumberFormat="1" applyFont="1" applyBorder="1" applyAlignment="1">
      <alignment horizontal="justify" vertical="top" wrapText="1"/>
    </xf>
    <xf numFmtId="0" fontId="7" fillId="0" borderId="32" xfId="0" applyNumberFormat="1" applyFont="1" applyBorder="1" applyAlignment="1">
      <alignment horizontal="justify" vertical="top" wrapText="1"/>
    </xf>
    <xf numFmtId="0" fontId="7" fillId="0" borderId="33" xfId="0" applyNumberFormat="1" applyFont="1" applyBorder="1" applyAlignment="1">
      <alignment horizontal="justify" vertical="top" wrapText="1"/>
    </xf>
    <xf numFmtId="0" fontId="16" fillId="33" borderId="5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1"/>
  <sheetViews>
    <sheetView tabSelected="1" view="pageBreakPreview" zoomScaleSheetLayoutView="100" workbookViewId="0" topLeftCell="A1">
      <selection activeCell="B22" sqref="B22:F22"/>
    </sheetView>
  </sheetViews>
  <sheetFormatPr defaultColWidth="9.140625" defaultRowHeight="12.75"/>
  <cols>
    <col min="1" max="1" width="12.28125" style="1" customWidth="1"/>
    <col min="2" max="2" width="19.28125" style="1" customWidth="1"/>
    <col min="3" max="3" width="24.28125" style="1" customWidth="1"/>
    <col min="4" max="4" width="21.8515625" style="1" customWidth="1"/>
    <col min="5" max="16384" width="9.140625" style="1" customWidth="1"/>
  </cols>
  <sheetData>
    <row r="3" spans="2:4" ht="15.75">
      <c r="B3" s="39" t="s">
        <v>50</v>
      </c>
      <c r="C3" s="20"/>
      <c r="D3" s="21"/>
    </row>
    <row r="4" spans="2:4" ht="15.75">
      <c r="B4" s="39" t="s">
        <v>191</v>
      </c>
      <c r="C4" s="20"/>
      <c r="D4" s="21"/>
    </row>
    <row r="5" ht="12.75">
      <c r="C5" s="2"/>
    </row>
    <row r="6" ht="12.75">
      <c r="C6" s="2"/>
    </row>
    <row r="7" spans="1:5" ht="12.75">
      <c r="A7" s="4"/>
      <c r="B7" s="4"/>
      <c r="C7" s="4"/>
      <c r="D7" s="4"/>
      <c r="E7" s="4"/>
    </row>
    <row r="8" spans="1:5" ht="12.75">
      <c r="A8" s="4"/>
      <c r="B8" s="4"/>
      <c r="C8" s="4"/>
      <c r="D8" s="4"/>
      <c r="E8" s="4"/>
    </row>
    <row r="10" ht="12.75">
      <c r="E10" s="25"/>
    </row>
    <row r="11" ht="12.75">
      <c r="C11" s="2"/>
    </row>
    <row r="12" ht="12.75">
      <c r="C12" s="2"/>
    </row>
    <row r="13" ht="12.75">
      <c r="C13" s="2"/>
    </row>
    <row r="14" spans="1:5" ht="18.75">
      <c r="A14" s="228" t="s">
        <v>16</v>
      </c>
      <c r="B14" s="228"/>
      <c r="C14" s="228"/>
      <c r="D14" s="228"/>
      <c r="E14" s="4"/>
    </row>
    <row r="15" spans="1:5" ht="12.75">
      <c r="A15" s="4"/>
      <c r="B15" s="4"/>
      <c r="C15" s="4"/>
      <c r="D15" s="4"/>
      <c r="E15" s="4"/>
    </row>
    <row r="16" spans="1:5" ht="12.75">
      <c r="A16" s="4"/>
      <c r="B16" s="4"/>
      <c r="C16" s="4"/>
      <c r="D16" s="4"/>
      <c r="E16" s="4"/>
    </row>
    <row r="17" spans="1:5" ht="12.75">
      <c r="A17" s="4"/>
      <c r="B17" s="4"/>
      <c r="C17" s="4"/>
      <c r="D17" s="4"/>
      <c r="E17" s="4"/>
    </row>
    <row r="18" spans="1:5" ht="12.75">
      <c r="A18" s="4"/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  <row r="21" spans="2:5" ht="18.75">
      <c r="B21" s="44" t="s">
        <v>134</v>
      </c>
      <c r="C21" s="44"/>
      <c r="D21" s="44"/>
      <c r="E21" s="25"/>
    </row>
    <row r="22" spans="2:6" ht="18.75" customHeight="1">
      <c r="B22" s="229" t="s">
        <v>177</v>
      </c>
      <c r="C22" s="229"/>
      <c r="D22" s="229"/>
      <c r="E22" s="229"/>
      <c r="F22" s="229"/>
    </row>
    <row r="23" spans="2:5" ht="18.75">
      <c r="B23" s="69" t="s">
        <v>180</v>
      </c>
      <c r="C23" s="45"/>
      <c r="D23" s="46"/>
      <c r="E23" s="4"/>
    </row>
    <row r="24" spans="2:4" ht="18.75">
      <c r="B24" s="44" t="s">
        <v>135</v>
      </c>
      <c r="C24" s="45"/>
      <c r="D24" s="44"/>
    </row>
    <row r="25" spans="2:4" ht="18.75">
      <c r="B25" s="44" t="s">
        <v>157</v>
      </c>
      <c r="C25" s="45"/>
      <c r="D25" s="44"/>
    </row>
    <row r="27" spans="2:6" ht="16.5">
      <c r="B27" s="230" t="s">
        <v>185</v>
      </c>
      <c r="C27" s="230"/>
      <c r="D27" s="230"/>
      <c r="E27" s="230"/>
      <c r="F27" s="230"/>
    </row>
    <row r="28" spans="1:15" ht="12.75">
      <c r="A28" s="224"/>
      <c r="B28" s="226"/>
      <c r="C28" s="226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</row>
    <row r="29" spans="1:15" ht="12.75">
      <c r="A29" s="224"/>
      <c r="B29" s="224"/>
      <c r="C29" s="224"/>
      <c r="D29" s="224"/>
      <c r="E29" s="224"/>
      <c r="F29" s="224"/>
      <c r="G29" s="224"/>
      <c r="H29" s="225"/>
      <c r="I29" s="224"/>
      <c r="J29" s="224"/>
      <c r="K29" s="224"/>
      <c r="L29" s="224"/>
      <c r="M29" s="224"/>
      <c r="N29" s="225"/>
      <c r="O29" s="224"/>
    </row>
    <row r="30" spans="1:15" ht="12.75">
      <c r="A30" s="224"/>
      <c r="B30" s="224"/>
      <c r="C30" s="224"/>
      <c r="D30" s="224"/>
      <c r="E30" s="224"/>
      <c r="F30" s="224"/>
      <c r="G30" s="224"/>
      <c r="H30" s="225"/>
      <c r="I30" s="224"/>
      <c r="J30" s="224"/>
      <c r="K30" s="224"/>
      <c r="L30" s="224"/>
      <c r="M30" s="224"/>
      <c r="N30" s="225"/>
      <c r="O30" s="224"/>
    </row>
    <row r="31" spans="1:15" ht="12.75">
      <c r="A31" s="17"/>
      <c r="B31" s="28"/>
      <c r="C31" s="17"/>
      <c r="D31" s="27"/>
      <c r="E31" s="27"/>
      <c r="F31" s="27"/>
      <c r="G31" s="27"/>
      <c r="H31" s="17"/>
      <c r="I31" s="17"/>
      <c r="J31" s="18"/>
      <c r="K31" s="18"/>
      <c r="L31" s="18"/>
      <c r="M31" s="18"/>
      <c r="N31" s="18"/>
      <c r="O31" s="18"/>
    </row>
    <row r="32" spans="1:15" ht="12.75">
      <c r="A32" s="17"/>
      <c r="B32" s="28"/>
      <c r="C32" s="17"/>
      <c r="D32" s="27"/>
      <c r="E32" s="27"/>
      <c r="F32" s="27"/>
      <c r="G32" s="27"/>
      <c r="H32" s="17"/>
      <c r="I32" s="17"/>
      <c r="J32" s="18"/>
      <c r="K32" s="18"/>
      <c r="L32" s="18"/>
      <c r="M32" s="18"/>
      <c r="N32" s="18"/>
      <c r="O32" s="18"/>
    </row>
    <row r="33" spans="1:15" ht="12.75">
      <c r="A33" s="17"/>
      <c r="B33" s="28"/>
      <c r="C33" s="17"/>
      <c r="D33" s="27"/>
      <c r="E33" s="27"/>
      <c r="F33" s="27"/>
      <c r="G33" s="27"/>
      <c r="H33" s="17"/>
      <c r="I33" s="17"/>
      <c r="J33" s="18"/>
      <c r="K33" s="18"/>
      <c r="L33" s="18"/>
      <c r="M33" s="18"/>
      <c r="N33" s="18"/>
      <c r="O33" s="18"/>
    </row>
    <row r="34" spans="1:15" ht="12.75">
      <c r="A34" s="17"/>
      <c r="B34" s="28"/>
      <c r="C34" s="17"/>
      <c r="D34" s="27"/>
      <c r="E34" s="27"/>
      <c r="F34" s="27"/>
      <c r="G34" s="27"/>
      <c r="H34" s="17"/>
      <c r="I34" s="17"/>
      <c r="J34" s="18"/>
      <c r="K34" s="18"/>
      <c r="L34" s="18"/>
      <c r="M34" s="18"/>
      <c r="N34" s="17"/>
      <c r="O34" s="17"/>
    </row>
    <row r="35" spans="1:15" ht="12.75">
      <c r="A35" s="17"/>
      <c r="B35" s="28"/>
      <c r="C35" s="17"/>
      <c r="D35" s="27"/>
      <c r="E35" s="27"/>
      <c r="F35" s="27"/>
      <c r="G35" s="27"/>
      <c r="H35" s="17"/>
      <c r="I35" s="17"/>
      <c r="J35" s="17"/>
      <c r="K35" s="17"/>
      <c r="L35" s="17"/>
      <c r="M35" s="17"/>
      <c r="N35" s="17"/>
      <c r="O35" s="17"/>
    </row>
    <row r="36" spans="1:15" ht="12.75">
      <c r="A36" s="17"/>
      <c r="B36" s="2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17"/>
      <c r="B37" s="28"/>
      <c r="C37" s="17"/>
      <c r="D37" s="17"/>
      <c r="E37" s="17"/>
      <c r="F37" s="17"/>
      <c r="G37" s="17"/>
      <c r="H37" s="17"/>
      <c r="I37" s="17"/>
      <c r="J37" s="27"/>
      <c r="K37" s="27"/>
      <c r="L37" s="27"/>
      <c r="M37" s="27"/>
      <c r="N37" s="17"/>
      <c r="O37" s="17"/>
    </row>
    <row r="38" spans="1:15" ht="12.75">
      <c r="A38" s="17"/>
      <c r="B38" s="28"/>
      <c r="C38" s="17"/>
      <c r="D38" s="18"/>
      <c r="E38" s="18"/>
      <c r="F38" s="18"/>
      <c r="G38" s="18"/>
      <c r="H38" s="18"/>
      <c r="I38" s="18"/>
      <c r="J38" s="27"/>
      <c r="K38" s="27"/>
      <c r="L38" s="27"/>
      <c r="M38" s="27"/>
      <c r="N38" s="17"/>
      <c r="O38" s="17"/>
    </row>
    <row r="39" spans="1:15" ht="12.75">
      <c r="A39" s="17"/>
      <c r="B39" s="28"/>
      <c r="C39" s="17"/>
      <c r="D39" s="18"/>
      <c r="E39" s="18"/>
      <c r="F39" s="18"/>
      <c r="G39" s="18"/>
      <c r="H39" s="18"/>
      <c r="I39" s="18"/>
      <c r="J39" s="27"/>
      <c r="K39" s="27"/>
      <c r="L39" s="27"/>
      <c r="M39" s="27"/>
      <c r="N39" s="17"/>
      <c r="O39" s="17"/>
    </row>
    <row r="40" spans="1:15" ht="12.75">
      <c r="A40" s="18"/>
      <c r="B40" s="18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.75">
      <c r="A41" s="222"/>
      <c r="B41" s="222"/>
      <c r="C41" s="222"/>
      <c r="D41" s="30"/>
      <c r="E41" s="30"/>
      <c r="F41" s="30"/>
      <c r="G41" s="30"/>
      <c r="H41" s="222"/>
      <c r="I41" s="222"/>
      <c r="J41" s="29"/>
      <c r="K41" s="29"/>
      <c r="L41" s="29"/>
      <c r="M41" s="29"/>
      <c r="N41" s="222"/>
      <c r="O41" s="222"/>
    </row>
    <row r="42" spans="1:15" ht="12.75">
      <c r="A42" s="222"/>
      <c r="B42" s="222"/>
      <c r="C42" s="222"/>
      <c r="D42" s="223"/>
      <c r="E42" s="223"/>
      <c r="F42" s="223"/>
      <c r="G42" s="223"/>
      <c r="H42" s="222"/>
      <c r="I42" s="222"/>
      <c r="J42" s="223"/>
      <c r="K42" s="223"/>
      <c r="L42" s="223"/>
      <c r="M42" s="223"/>
      <c r="N42" s="222"/>
      <c r="O42" s="222"/>
    </row>
    <row r="43" spans="1:15" ht="12.75">
      <c r="A43" s="18"/>
      <c r="B43" s="17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.75">
      <c r="A44" s="224"/>
      <c r="B44" s="226"/>
      <c r="C44" s="226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</row>
    <row r="45" spans="1:15" ht="12.75">
      <c r="A45" s="224"/>
      <c r="B45" s="224"/>
      <c r="C45" s="224"/>
      <c r="D45" s="224"/>
      <c r="E45" s="224"/>
      <c r="F45" s="224"/>
      <c r="G45" s="224"/>
      <c r="H45" s="225"/>
      <c r="I45" s="224"/>
      <c r="J45" s="224"/>
      <c r="K45" s="224"/>
      <c r="L45" s="224"/>
      <c r="M45" s="224"/>
      <c r="N45" s="225"/>
      <c r="O45" s="224"/>
    </row>
    <row r="46" spans="1:15" ht="12.75">
      <c r="A46" s="224"/>
      <c r="B46" s="224"/>
      <c r="C46" s="224"/>
      <c r="D46" s="224"/>
      <c r="E46" s="224"/>
      <c r="F46" s="227"/>
      <c r="G46" s="224"/>
      <c r="H46" s="225"/>
      <c r="I46" s="224"/>
      <c r="J46" s="224"/>
      <c r="K46" s="224"/>
      <c r="L46" s="224"/>
      <c r="M46" s="224"/>
      <c r="N46" s="225"/>
      <c r="O46" s="224"/>
    </row>
    <row r="47" spans="1:15" ht="12.75">
      <c r="A47" s="17"/>
      <c r="B47" s="28"/>
      <c r="C47" s="27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</row>
    <row r="48" spans="1:15" ht="12.75">
      <c r="A48" s="17"/>
      <c r="B48" s="28"/>
      <c r="C48" s="27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</row>
    <row r="49" spans="1:15" ht="12.75">
      <c r="A49" s="222"/>
      <c r="B49" s="222"/>
      <c r="C49" s="222"/>
      <c r="D49" s="31"/>
      <c r="E49" s="31"/>
      <c r="F49" s="31"/>
      <c r="G49" s="31"/>
      <c r="H49" s="222"/>
      <c r="I49" s="222"/>
      <c r="J49" s="31"/>
      <c r="K49" s="31"/>
      <c r="L49" s="31"/>
      <c r="M49" s="31"/>
      <c r="N49" s="222"/>
      <c r="O49" s="222"/>
    </row>
    <row r="50" spans="1:15" ht="12.75">
      <c r="A50" s="222"/>
      <c r="B50" s="222"/>
      <c r="C50" s="222"/>
      <c r="D50" s="223"/>
      <c r="E50" s="223"/>
      <c r="F50" s="223"/>
      <c r="G50" s="223"/>
      <c r="H50" s="222"/>
      <c r="I50" s="222"/>
      <c r="J50" s="223"/>
      <c r="K50" s="223"/>
      <c r="L50" s="223"/>
      <c r="M50" s="223"/>
      <c r="N50" s="222"/>
      <c r="O50" s="222"/>
    </row>
    <row r="51" spans="1:15" ht="12.75">
      <c r="A51" s="18"/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18"/>
    </row>
    <row r="52" spans="1:15" ht="12.7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8"/>
    </row>
    <row r="53" spans="1:15" ht="12.75">
      <c r="A53" s="18"/>
      <c r="B53" s="220"/>
      <c r="C53" s="220"/>
      <c r="D53" s="17"/>
      <c r="E53" s="17"/>
      <c r="F53" s="17"/>
      <c r="G53" s="17"/>
      <c r="H53" s="221"/>
      <c r="I53" s="222"/>
      <c r="J53" s="17"/>
      <c r="K53" s="17"/>
      <c r="L53" s="17"/>
      <c r="M53" s="17"/>
      <c r="N53" s="221"/>
      <c r="O53" s="222"/>
    </row>
    <row r="54" spans="1:15" ht="12.75">
      <c r="A54" s="18"/>
      <c r="B54" s="220"/>
      <c r="C54" s="220"/>
      <c r="D54" s="223"/>
      <c r="E54" s="223"/>
      <c r="F54" s="223"/>
      <c r="G54" s="223"/>
      <c r="H54" s="221"/>
      <c r="I54" s="222"/>
      <c r="J54" s="223"/>
      <c r="K54" s="223"/>
      <c r="L54" s="223"/>
      <c r="M54" s="223"/>
      <c r="N54" s="221"/>
      <c r="O54" s="222"/>
    </row>
    <row r="55" spans="1:15" ht="12.75">
      <c r="A55" s="18"/>
      <c r="B55" s="17"/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2.75">
      <c r="A56" s="18"/>
      <c r="B56" s="17"/>
      <c r="C56" s="17"/>
      <c r="D56" s="18"/>
      <c r="E56" s="18"/>
      <c r="F56" s="18"/>
      <c r="G56" s="18"/>
      <c r="H56" s="218"/>
      <c r="I56" s="218"/>
      <c r="J56" s="218"/>
      <c r="K56" s="218"/>
      <c r="L56" s="218"/>
      <c r="M56" s="218"/>
      <c r="N56" s="218"/>
      <c r="O56" s="218"/>
    </row>
    <row r="57" spans="1:15" ht="12.75">
      <c r="A57" s="18"/>
      <c r="B57" s="17"/>
      <c r="C57" s="17"/>
      <c r="D57" s="18"/>
      <c r="E57" s="18"/>
      <c r="F57" s="18"/>
      <c r="G57" s="18"/>
      <c r="H57" s="218"/>
      <c r="I57" s="218"/>
      <c r="J57" s="218"/>
      <c r="K57" s="218"/>
      <c r="L57" s="218"/>
      <c r="M57" s="218"/>
      <c r="N57" s="218"/>
      <c r="O57" s="218"/>
    </row>
    <row r="58" spans="1:15" ht="12.75">
      <c r="A58" s="18"/>
      <c r="B58" s="17"/>
      <c r="C58" s="17"/>
      <c r="D58" s="18"/>
      <c r="E58" s="18"/>
      <c r="F58" s="18"/>
      <c r="G58" s="18"/>
      <c r="H58" s="9"/>
      <c r="I58" s="18"/>
      <c r="J58" s="18"/>
      <c r="K58" s="18"/>
      <c r="L58" s="18"/>
      <c r="M58" s="18"/>
      <c r="N58" s="18"/>
      <c r="O58" s="18"/>
    </row>
    <row r="59" spans="1:15" ht="12.75">
      <c r="A59" s="18"/>
      <c r="B59" s="17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2.75">
      <c r="A60" s="18"/>
      <c r="B60" s="17"/>
      <c r="C60" s="17"/>
      <c r="D60" s="18"/>
      <c r="E60" s="18"/>
      <c r="F60" s="18"/>
      <c r="G60" s="18"/>
      <c r="H60" s="218"/>
      <c r="I60" s="218"/>
      <c r="J60" s="218"/>
      <c r="K60" s="218"/>
      <c r="L60" s="218"/>
      <c r="M60" s="218"/>
      <c r="N60" s="218"/>
      <c r="O60" s="18"/>
    </row>
    <row r="61" spans="1:15" ht="12.75">
      <c r="A61" s="18"/>
      <c r="B61" s="17"/>
      <c r="C61" s="17"/>
      <c r="D61" s="18"/>
      <c r="E61" s="18"/>
      <c r="F61" s="18"/>
      <c r="G61" s="18"/>
      <c r="H61" s="218"/>
      <c r="I61" s="218"/>
      <c r="J61" s="218"/>
      <c r="K61" s="218"/>
      <c r="L61" s="218"/>
      <c r="M61" s="218"/>
      <c r="N61" s="218"/>
      <c r="O61" s="18"/>
    </row>
  </sheetData>
  <sheetProtection/>
  <mergeCells count="75">
    <mergeCell ref="K29:K30"/>
    <mergeCell ref="L29:L30"/>
    <mergeCell ref="A14:D14"/>
    <mergeCell ref="A28:A30"/>
    <mergeCell ref="B28:B30"/>
    <mergeCell ref="C28:C30"/>
    <mergeCell ref="D28:I28"/>
    <mergeCell ref="B22:F22"/>
    <mergeCell ref="B27:F27"/>
    <mergeCell ref="D42:G42"/>
    <mergeCell ref="J42:M42"/>
    <mergeCell ref="J28:O28"/>
    <mergeCell ref="D29:D30"/>
    <mergeCell ref="E29:E30"/>
    <mergeCell ref="F29:F30"/>
    <mergeCell ref="G29:G30"/>
    <mergeCell ref="H29:H30"/>
    <mergeCell ref="I29:I30"/>
    <mergeCell ref="J29:J30"/>
    <mergeCell ref="G45:G46"/>
    <mergeCell ref="H45:H46"/>
    <mergeCell ref="M29:M30"/>
    <mergeCell ref="N29:N30"/>
    <mergeCell ref="O29:O30"/>
    <mergeCell ref="A41:C42"/>
    <mergeCell ref="H41:H42"/>
    <mergeCell ref="I41:I42"/>
    <mergeCell ref="N41:N42"/>
    <mergeCell ref="O41:O42"/>
    <mergeCell ref="M45:M46"/>
    <mergeCell ref="N45:N46"/>
    <mergeCell ref="A44:A46"/>
    <mergeCell ref="B44:B46"/>
    <mergeCell ref="C44:C46"/>
    <mergeCell ref="D44:I44"/>
    <mergeCell ref="J44:O44"/>
    <mergeCell ref="D45:D46"/>
    <mergeCell ref="E45:E46"/>
    <mergeCell ref="F45:F46"/>
    <mergeCell ref="K47:K48"/>
    <mergeCell ref="L47:L48"/>
    <mergeCell ref="I45:I46"/>
    <mergeCell ref="J45:J46"/>
    <mergeCell ref="K45:K46"/>
    <mergeCell ref="L45:L46"/>
    <mergeCell ref="D50:G50"/>
    <mergeCell ref="J50:M50"/>
    <mergeCell ref="O45:O46"/>
    <mergeCell ref="D47:D48"/>
    <mergeCell ref="E47:E48"/>
    <mergeCell ref="F47:F48"/>
    <mergeCell ref="G47:G48"/>
    <mergeCell ref="H47:H48"/>
    <mergeCell ref="I47:I48"/>
    <mergeCell ref="J47:J48"/>
    <mergeCell ref="D54:G54"/>
    <mergeCell ref="J54:M54"/>
    <mergeCell ref="M47:M48"/>
    <mergeCell ref="N47:N48"/>
    <mergeCell ref="O47:O48"/>
    <mergeCell ref="A49:C50"/>
    <mergeCell ref="H49:H50"/>
    <mergeCell ref="I49:I50"/>
    <mergeCell ref="N49:N50"/>
    <mergeCell ref="O49:O50"/>
    <mergeCell ref="H56:O56"/>
    <mergeCell ref="H57:O57"/>
    <mergeCell ref="H60:N60"/>
    <mergeCell ref="H61:N61"/>
    <mergeCell ref="B51:N51"/>
    <mergeCell ref="B53:C54"/>
    <mergeCell ref="H53:H54"/>
    <mergeCell ref="I53:I54"/>
    <mergeCell ref="N53:N54"/>
    <mergeCell ref="O53:O54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"/>
  <sheetViews>
    <sheetView view="pageBreakPreview" zoomScale="110" zoomScaleNormal="110" zoomScaleSheetLayoutView="110" workbookViewId="0" topLeftCell="A31">
      <selection activeCell="S27" sqref="S27"/>
    </sheetView>
  </sheetViews>
  <sheetFormatPr defaultColWidth="9.140625" defaultRowHeight="12.75"/>
  <cols>
    <col min="1" max="1" width="3.7109375" style="75" customWidth="1"/>
    <col min="2" max="2" width="32.28125" style="75" customWidth="1"/>
    <col min="3" max="3" width="11.8515625" style="111" customWidth="1"/>
    <col min="4" max="6" width="2.7109375" style="75" customWidth="1"/>
    <col min="7" max="8" width="2.57421875" style="75" customWidth="1"/>
    <col min="9" max="9" width="6.57421875" style="75" customWidth="1"/>
    <col min="10" max="10" width="5.57421875" style="75" customWidth="1"/>
    <col min="11" max="11" width="3.57421875" style="75" customWidth="1"/>
    <col min="12" max="12" width="3.7109375" style="75" bestFit="1" customWidth="1"/>
    <col min="13" max="13" width="2.57421875" style="75" customWidth="1"/>
    <col min="14" max="15" width="2.421875" style="75" customWidth="1"/>
    <col min="16" max="16" width="6.7109375" style="75" customWidth="1"/>
    <col min="17" max="17" width="6.28125" style="75" customWidth="1"/>
    <col min="18" max="21" width="9.140625" style="75" customWidth="1"/>
    <col min="22" max="22" width="3.421875" style="75" customWidth="1"/>
    <col min="23" max="16384" width="9.140625" style="75" customWidth="1"/>
  </cols>
  <sheetData>
    <row r="1" spans="1:8" ht="12.75">
      <c r="A1" s="72" t="s">
        <v>51</v>
      </c>
      <c r="B1" s="73"/>
      <c r="C1" s="74"/>
      <c r="D1" s="73"/>
      <c r="E1" s="73"/>
      <c r="F1" s="73"/>
      <c r="G1" s="73"/>
      <c r="H1" s="73"/>
    </row>
    <row r="2" spans="1:8" ht="12.75">
      <c r="A2" s="72" t="s">
        <v>191</v>
      </c>
      <c r="B2" s="73"/>
      <c r="C2" s="74"/>
      <c r="D2" s="73"/>
      <c r="E2" s="73"/>
      <c r="F2" s="73"/>
      <c r="G2" s="73"/>
      <c r="H2" s="73"/>
    </row>
    <row r="3" spans="1:8" ht="6" customHeight="1">
      <c r="A3" s="73"/>
      <c r="B3" s="73"/>
      <c r="C3" s="74"/>
      <c r="D3" s="73"/>
      <c r="E3" s="73"/>
      <c r="F3" s="73"/>
      <c r="G3" s="73"/>
      <c r="H3" s="73"/>
    </row>
    <row r="4" spans="1:17" ht="15">
      <c r="A4" s="76" t="s">
        <v>52</v>
      </c>
      <c r="B4" s="76"/>
      <c r="C4" s="76"/>
      <c r="D4" s="76"/>
      <c r="E4" s="76"/>
      <c r="F4" s="76"/>
      <c r="G4" s="76"/>
      <c r="H4" s="76"/>
      <c r="I4" s="77"/>
      <c r="J4" s="77"/>
      <c r="K4" s="77"/>
      <c r="L4" s="77"/>
      <c r="M4" s="77"/>
      <c r="N4" s="77"/>
      <c r="O4" s="77"/>
      <c r="P4" s="77"/>
      <c r="Q4" s="77"/>
    </row>
    <row r="5" spans="1:18" ht="12.75">
      <c r="A5" s="73" t="s">
        <v>164</v>
      </c>
      <c r="B5" s="73"/>
      <c r="C5" s="73"/>
      <c r="D5" s="73"/>
      <c r="E5" s="73"/>
      <c r="F5" s="73"/>
      <c r="G5" s="73"/>
      <c r="H5" s="73"/>
      <c r="I5" s="78"/>
      <c r="J5" s="78"/>
      <c r="K5" s="78"/>
      <c r="L5" s="78"/>
      <c r="M5" s="78"/>
      <c r="N5" s="78"/>
      <c r="O5" s="78"/>
      <c r="P5" s="78"/>
      <c r="Q5" s="78"/>
      <c r="R5" s="79"/>
    </row>
    <row r="6" spans="1:17" ht="15" customHeight="1">
      <c r="A6" s="273" t="s">
        <v>178</v>
      </c>
      <c r="B6" s="273"/>
      <c r="C6" s="273"/>
      <c r="D6" s="273"/>
      <c r="E6" s="273"/>
      <c r="F6" s="273"/>
      <c r="G6" s="273"/>
      <c r="H6" s="80"/>
      <c r="I6" s="81"/>
      <c r="J6" s="81"/>
      <c r="K6" s="81"/>
      <c r="L6" s="81"/>
      <c r="M6" s="81"/>
      <c r="N6" s="81"/>
      <c r="O6" s="81"/>
      <c r="P6" s="81"/>
      <c r="Q6" s="81"/>
    </row>
    <row r="7" spans="1:18" ht="12.75">
      <c r="A7" s="73" t="s">
        <v>138</v>
      </c>
      <c r="B7" s="74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79"/>
    </row>
    <row r="8" spans="1:17" ht="12.75">
      <c r="A8" s="73" t="s">
        <v>165</v>
      </c>
      <c r="B8" s="74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12.75">
      <c r="A9" s="73" t="s">
        <v>192</v>
      </c>
      <c r="B9" s="74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16.5" customHeight="1" thickBot="1">
      <c r="A10" s="83" t="s">
        <v>17</v>
      </c>
      <c r="B10" s="84"/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</row>
    <row r="11" spans="1:17" ht="12.75" customHeight="1">
      <c r="A11" s="237" t="s">
        <v>4</v>
      </c>
      <c r="B11" s="240" t="s">
        <v>18</v>
      </c>
      <c r="C11" s="241" t="s">
        <v>197</v>
      </c>
      <c r="D11" s="242" t="s">
        <v>0</v>
      </c>
      <c r="E11" s="242"/>
      <c r="F11" s="242"/>
      <c r="G11" s="242"/>
      <c r="H11" s="242"/>
      <c r="I11" s="242"/>
      <c r="J11" s="242"/>
      <c r="K11" s="242" t="s">
        <v>1</v>
      </c>
      <c r="L11" s="242"/>
      <c r="M11" s="242"/>
      <c r="N11" s="242"/>
      <c r="O11" s="242"/>
      <c r="P11" s="242"/>
      <c r="Q11" s="243"/>
    </row>
    <row r="12" spans="1:21" ht="12.75" customHeight="1">
      <c r="A12" s="238"/>
      <c r="B12" s="231"/>
      <c r="C12" s="231"/>
      <c r="D12" s="295" t="s">
        <v>21</v>
      </c>
      <c r="E12" s="231" t="s">
        <v>2</v>
      </c>
      <c r="F12" s="231" t="s">
        <v>3</v>
      </c>
      <c r="G12" s="231" t="s">
        <v>53</v>
      </c>
      <c r="H12" s="235" t="s">
        <v>123</v>
      </c>
      <c r="I12" s="286" t="s">
        <v>19</v>
      </c>
      <c r="J12" s="231" t="s">
        <v>20</v>
      </c>
      <c r="K12" s="231" t="s">
        <v>21</v>
      </c>
      <c r="L12" s="231" t="s">
        <v>2</v>
      </c>
      <c r="M12" s="231" t="s">
        <v>3</v>
      </c>
      <c r="N12" s="235" t="s">
        <v>53</v>
      </c>
      <c r="O12" s="235" t="s">
        <v>123</v>
      </c>
      <c r="P12" s="286" t="s">
        <v>19</v>
      </c>
      <c r="Q12" s="233" t="s">
        <v>20</v>
      </c>
      <c r="T12" s="85" t="s">
        <v>88</v>
      </c>
      <c r="U12" s="75">
        <f>(D24+K24)*14</f>
        <v>280</v>
      </c>
    </row>
    <row r="13" spans="1:25" ht="15.75" customHeight="1" thickBot="1">
      <c r="A13" s="239"/>
      <c r="B13" s="232"/>
      <c r="C13" s="232"/>
      <c r="D13" s="296"/>
      <c r="E13" s="232"/>
      <c r="F13" s="232"/>
      <c r="G13" s="232"/>
      <c r="H13" s="236"/>
      <c r="I13" s="287"/>
      <c r="J13" s="232"/>
      <c r="K13" s="232"/>
      <c r="L13" s="232"/>
      <c r="M13" s="232"/>
      <c r="N13" s="236"/>
      <c r="O13" s="236"/>
      <c r="P13" s="287"/>
      <c r="Q13" s="234"/>
      <c r="T13" s="85" t="s">
        <v>89</v>
      </c>
      <c r="U13" s="75">
        <f>(D36+K36)*14</f>
        <v>56</v>
      </c>
      <c r="W13" s="86" t="s">
        <v>42</v>
      </c>
      <c r="X13" s="86" t="s">
        <v>43</v>
      </c>
      <c r="Y13" s="156" t="s">
        <v>160</v>
      </c>
    </row>
    <row r="14" spans="1:25" ht="12.75">
      <c r="A14" s="142">
        <v>1</v>
      </c>
      <c r="B14" s="143" t="s">
        <v>62</v>
      </c>
      <c r="C14" s="92" t="s">
        <v>168</v>
      </c>
      <c r="D14" s="134">
        <v>2</v>
      </c>
      <c r="E14" s="134">
        <v>1</v>
      </c>
      <c r="F14" s="134"/>
      <c r="G14" s="134"/>
      <c r="H14" s="134"/>
      <c r="I14" s="92" t="s">
        <v>5</v>
      </c>
      <c r="J14" s="92">
        <v>6</v>
      </c>
      <c r="K14" s="144"/>
      <c r="L14" s="144"/>
      <c r="M14" s="144"/>
      <c r="N14" s="144"/>
      <c r="O14" s="144"/>
      <c r="P14" s="144"/>
      <c r="Q14" s="145"/>
      <c r="T14" s="85" t="s">
        <v>90</v>
      </c>
      <c r="U14" s="75">
        <f>SUM(D14:E17,K20:L20,D29:E31)*14</f>
        <v>196</v>
      </c>
      <c r="W14" s="75">
        <f>SUM(D14:D17,K20,D29)*14</f>
        <v>112</v>
      </c>
      <c r="X14" s="75">
        <f>SUM(E14:E17,L20,E29)*14</f>
        <v>84</v>
      </c>
      <c r="Y14" s="75">
        <f>U12+U13</f>
        <v>336</v>
      </c>
    </row>
    <row r="15" spans="1:24" ht="12.75">
      <c r="A15" s="138">
        <v>2</v>
      </c>
      <c r="B15" s="87" t="s">
        <v>68</v>
      </c>
      <c r="C15" s="88" t="s">
        <v>69</v>
      </c>
      <c r="D15" s="61">
        <v>1</v>
      </c>
      <c r="E15" s="61">
        <v>1</v>
      </c>
      <c r="F15" s="61"/>
      <c r="G15" s="61"/>
      <c r="H15" s="61"/>
      <c r="I15" s="88" t="s">
        <v>5</v>
      </c>
      <c r="J15" s="88">
        <v>6</v>
      </c>
      <c r="K15" s="89"/>
      <c r="L15" s="89"/>
      <c r="M15" s="89"/>
      <c r="N15" s="89"/>
      <c r="O15" s="89"/>
      <c r="P15" s="89"/>
      <c r="Q15" s="139"/>
      <c r="T15" s="85" t="s">
        <v>91</v>
      </c>
      <c r="U15" s="75">
        <f>SUM(K18:L19,K21:M22,K32:L34)*14</f>
        <v>140</v>
      </c>
      <c r="W15" s="75">
        <f>SUM(K18:K19,K21:K22,K32)*14</f>
        <v>77</v>
      </c>
      <c r="X15" s="75">
        <f>SUM(L18:L19,L21:M22,L32)*14</f>
        <v>63</v>
      </c>
    </row>
    <row r="16" spans="1:20" ht="12.75">
      <c r="A16" s="138">
        <v>3</v>
      </c>
      <c r="B16" s="87" t="s">
        <v>78</v>
      </c>
      <c r="C16" s="88" t="s">
        <v>71</v>
      </c>
      <c r="D16" s="61">
        <v>1</v>
      </c>
      <c r="E16" s="61">
        <v>1</v>
      </c>
      <c r="F16" s="61"/>
      <c r="G16" s="61"/>
      <c r="H16" s="61"/>
      <c r="I16" s="88" t="s">
        <v>5</v>
      </c>
      <c r="J16" s="88">
        <v>6</v>
      </c>
      <c r="K16" s="89"/>
      <c r="L16" s="89"/>
      <c r="M16" s="89"/>
      <c r="N16" s="89"/>
      <c r="O16" s="89"/>
      <c r="P16" s="89"/>
      <c r="Q16" s="139"/>
      <c r="T16" s="85"/>
    </row>
    <row r="17" spans="1:25" ht="13.5" thickBot="1">
      <c r="A17" s="147">
        <v>4</v>
      </c>
      <c r="B17" s="137" t="s">
        <v>72</v>
      </c>
      <c r="C17" s="148" t="s">
        <v>73</v>
      </c>
      <c r="D17" s="149">
        <v>2</v>
      </c>
      <c r="E17" s="149">
        <v>1</v>
      </c>
      <c r="F17" s="149"/>
      <c r="G17" s="149"/>
      <c r="H17" s="149"/>
      <c r="I17" s="148" t="s">
        <v>5</v>
      </c>
      <c r="J17" s="148">
        <v>6</v>
      </c>
      <c r="K17" s="150"/>
      <c r="L17" s="150"/>
      <c r="M17" s="150"/>
      <c r="N17" s="150"/>
      <c r="O17" s="150"/>
      <c r="P17" s="148"/>
      <c r="Q17" s="151"/>
      <c r="T17" s="85" t="s">
        <v>124</v>
      </c>
      <c r="U17" s="75">
        <f>(D52+K52)*14</f>
        <v>168</v>
      </c>
      <c r="W17" s="75">
        <f>W14+W15</f>
        <v>189</v>
      </c>
      <c r="X17" s="75">
        <f>X14+X15</f>
        <v>147</v>
      </c>
      <c r="Y17" s="75">
        <f>U14+U15</f>
        <v>336</v>
      </c>
    </row>
    <row r="18" spans="1:17" ht="12.75">
      <c r="A18" s="142">
        <v>5</v>
      </c>
      <c r="B18" s="143" t="s">
        <v>74</v>
      </c>
      <c r="C18" s="92" t="s">
        <v>66</v>
      </c>
      <c r="D18" s="134"/>
      <c r="E18" s="134"/>
      <c r="F18" s="134"/>
      <c r="G18" s="134"/>
      <c r="H18" s="134"/>
      <c r="I18" s="92"/>
      <c r="J18" s="92"/>
      <c r="K18" s="92">
        <v>1</v>
      </c>
      <c r="L18" s="92">
        <v>1</v>
      </c>
      <c r="M18" s="92"/>
      <c r="N18" s="92"/>
      <c r="O18" s="92"/>
      <c r="P18" s="92" t="s">
        <v>5</v>
      </c>
      <c r="Q18" s="146">
        <v>5</v>
      </c>
    </row>
    <row r="19" spans="1:23" s="206" customFormat="1" ht="25.5">
      <c r="A19" s="171">
        <v>6</v>
      </c>
      <c r="B19" s="205" t="s">
        <v>75</v>
      </c>
      <c r="C19" s="61" t="s">
        <v>76</v>
      </c>
      <c r="D19" s="61"/>
      <c r="E19" s="61"/>
      <c r="F19" s="61"/>
      <c r="G19" s="61"/>
      <c r="H19" s="61"/>
      <c r="I19" s="61"/>
      <c r="J19" s="61"/>
      <c r="K19" s="61">
        <v>2</v>
      </c>
      <c r="L19" s="61">
        <v>1</v>
      </c>
      <c r="M19" s="61"/>
      <c r="N19" s="61"/>
      <c r="O19" s="61"/>
      <c r="P19" s="61" t="s">
        <v>5</v>
      </c>
      <c r="Q19" s="141">
        <v>5</v>
      </c>
      <c r="W19" s="206">
        <f>W17+X17</f>
        <v>336</v>
      </c>
    </row>
    <row r="20" spans="1:21" ht="12.75">
      <c r="A20" s="138">
        <v>7</v>
      </c>
      <c r="B20" s="87" t="s">
        <v>77</v>
      </c>
      <c r="C20" s="88" t="s">
        <v>166</v>
      </c>
      <c r="D20" s="88"/>
      <c r="E20" s="88"/>
      <c r="F20" s="88"/>
      <c r="G20" s="88"/>
      <c r="H20" s="88"/>
      <c r="I20" s="88"/>
      <c r="J20" s="88"/>
      <c r="K20" s="61">
        <v>1</v>
      </c>
      <c r="L20" s="61">
        <v>1</v>
      </c>
      <c r="M20" s="61"/>
      <c r="N20" s="61"/>
      <c r="O20" s="61"/>
      <c r="P20" s="88" t="s">
        <v>5</v>
      </c>
      <c r="Q20" s="140">
        <v>5</v>
      </c>
      <c r="U20" s="75">
        <f>U12+U13</f>
        <v>336</v>
      </c>
    </row>
    <row r="21" spans="1:17" ht="12.75">
      <c r="A21" s="138">
        <v>8</v>
      </c>
      <c r="B21" s="87" t="s">
        <v>111</v>
      </c>
      <c r="C21" s="61" t="s">
        <v>167</v>
      </c>
      <c r="D21" s="127"/>
      <c r="E21" s="127"/>
      <c r="F21" s="127"/>
      <c r="G21" s="127"/>
      <c r="H21" s="127"/>
      <c r="I21" s="127"/>
      <c r="J21" s="127"/>
      <c r="K21" s="61">
        <v>1</v>
      </c>
      <c r="L21" s="61"/>
      <c r="M21" s="61">
        <v>1</v>
      </c>
      <c r="N21" s="61"/>
      <c r="O21" s="61"/>
      <c r="P21" s="61" t="s">
        <v>5</v>
      </c>
      <c r="Q21" s="141">
        <v>5</v>
      </c>
    </row>
    <row r="22" spans="1:17" ht="13.5" thickBot="1">
      <c r="A22" s="147">
        <v>9</v>
      </c>
      <c r="B22" s="137" t="s">
        <v>158</v>
      </c>
      <c r="C22" s="148" t="s">
        <v>159</v>
      </c>
      <c r="D22" s="150"/>
      <c r="E22" s="150"/>
      <c r="F22" s="150"/>
      <c r="G22" s="150"/>
      <c r="H22" s="150"/>
      <c r="I22" s="150"/>
      <c r="J22" s="150"/>
      <c r="K22" s="214">
        <v>0.5</v>
      </c>
      <c r="L22" s="214">
        <v>0.5</v>
      </c>
      <c r="M22" s="149"/>
      <c r="N22" s="149"/>
      <c r="O22" s="149"/>
      <c r="P22" s="148" t="s">
        <v>21</v>
      </c>
      <c r="Q22" s="151">
        <v>5</v>
      </c>
    </row>
    <row r="23" spans="1:17" ht="12.75">
      <c r="A23" s="277" t="s">
        <v>22</v>
      </c>
      <c r="B23" s="293"/>
      <c r="C23" s="294"/>
      <c r="D23" s="90">
        <f>SUM(D14:D22)</f>
        <v>6</v>
      </c>
      <c r="E23" s="90">
        <f>SUM(E14:E22)</f>
        <v>4</v>
      </c>
      <c r="F23" s="90"/>
      <c r="G23" s="90"/>
      <c r="H23" s="291"/>
      <c r="I23" s="284" t="s">
        <v>86</v>
      </c>
      <c r="J23" s="284">
        <f>SUM(J14:J22)</f>
        <v>24</v>
      </c>
      <c r="K23" s="91">
        <f>SUM(K18:K22)</f>
        <v>5.5</v>
      </c>
      <c r="L23" s="215">
        <f>SUM(L18:L22)</f>
        <v>3.5</v>
      </c>
      <c r="M23" s="91">
        <f>SUM(M18:M22)</f>
        <v>1</v>
      </c>
      <c r="N23" s="91"/>
      <c r="O23" s="284"/>
      <c r="P23" s="284" t="s">
        <v>155</v>
      </c>
      <c r="Q23" s="288">
        <f>SUM(Q14:Q22)</f>
        <v>25</v>
      </c>
    </row>
    <row r="24" spans="1:17" ht="13.5" thickBot="1">
      <c r="A24" s="279"/>
      <c r="B24" s="280"/>
      <c r="C24" s="281"/>
      <c r="D24" s="274">
        <f>SUM(D23:G23)</f>
        <v>10</v>
      </c>
      <c r="E24" s="275"/>
      <c r="F24" s="275"/>
      <c r="G24" s="276"/>
      <c r="H24" s="292"/>
      <c r="I24" s="251"/>
      <c r="J24" s="251"/>
      <c r="K24" s="274">
        <f>SUM(K23:N23)</f>
        <v>10</v>
      </c>
      <c r="L24" s="275"/>
      <c r="M24" s="275"/>
      <c r="N24" s="276"/>
      <c r="O24" s="251"/>
      <c r="P24" s="251"/>
      <c r="Q24" s="289"/>
    </row>
    <row r="25" spans="1:17" ht="9.75" customHeight="1" thickBot="1">
      <c r="A25" s="93"/>
      <c r="B25" s="105"/>
      <c r="C25" s="105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ht="12.75" customHeight="1">
      <c r="A26" s="237" t="s">
        <v>4</v>
      </c>
      <c r="B26" s="240" t="s">
        <v>23</v>
      </c>
      <c r="C26" s="241" t="s">
        <v>197</v>
      </c>
      <c r="D26" s="242" t="s">
        <v>0</v>
      </c>
      <c r="E26" s="242"/>
      <c r="F26" s="242"/>
      <c r="G26" s="242"/>
      <c r="H26" s="242"/>
      <c r="I26" s="242"/>
      <c r="J26" s="242"/>
      <c r="K26" s="242" t="s">
        <v>1</v>
      </c>
      <c r="L26" s="242"/>
      <c r="M26" s="242"/>
      <c r="N26" s="242"/>
      <c r="O26" s="242"/>
      <c r="P26" s="242"/>
      <c r="Q26" s="243"/>
    </row>
    <row r="27" spans="1:17" ht="12.75" customHeight="1">
      <c r="A27" s="238"/>
      <c r="B27" s="231"/>
      <c r="C27" s="231"/>
      <c r="D27" s="231" t="s">
        <v>21</v>
      </c>
      <c r="E27" s="231" t="s">
        <v>2</v>
      </c>
      <c r="F27" s="235" t="s">
        <v>3</v>
      </c>
      <c r="G27" s="231" t="s">
        <v>53</v>
      </c>
      <c r="H27" s="235" t="s">
        <v>123</v>
      </c>
      <c r="I27" s="286" t="s">
        <v>19</v>
      </c>
      <c r="J27" s="231" t="s">
        <v>20</v>
      </c>
      <c r="K27" s="231" t="s">
        <v>21</v>
      </c>
      <c r="L27" s="231" t="s">
        <v>2</v>
      </c>
      <c r="M27" s="231" t="s">
        <v>3</v>
      </c>
      <c r="N27" s="235" t="s">
        <v>53</v>
      </c>
      <c r="O27" s="235" t="s">
        <v>123</v>
      </c>
      <c r="P27" s="286" t="s">
        <v>19</v>
      </c>
      <c r="Q27" s="233" t="s">
        <v>20</v>
      </c>
    </row>
    <row r="28" spans="1:17" ht="16.5" customHeight="1" thickBot="1">
      <c r="A28" s="239"/>
      <c r="B28" s="232"/>
      <c r="C28" s="232"/>
      <c r="D28" s="232"/>
      <c r="E28" s="232"/>
      <c r="F28" s="244"/>
      <c r="G28" s="232"/>
      <c r="H28" s="236"/>
      <c r="I28" s="287"/>
      <c r="J28" s="232"/>
      <c r="K28" s="232"/>
      <c r="L28" s="232"/>
      <c r="M28" s="232"/>
      <c r="N28" s="236"/>
      <c r="O28" s="236"/>
      <c r="P28" s="287"/>
      <c r="Q28" s="234"/>
    </row>
    <row r="29" spans="1:17" ht="12.75">
      <c r="A29" s="152">
        <v>10</v>
      </c>
      <c r="B29" s="153" t="s">
        <v>139</v>
      </c>
      <c r="C29" s="154" t="s">
        <v>85</v>
      </c>
      <c r="D29" s="245">
        <v>1</v>
      </c>
      <c r="E29" s="245">
        <v>1</v>
      </c>
      <c r="F29" s="245"/>
      <c r="G29" s="245"/>
      <c r="H29" s="245"/>
      <c r="I29" s="245" t="s">
        <v>21</v>
      </c>
      <c r="J29" s="245">
        <v>6</v>
      </c>
      <c r="K29" s="245"/>
      <c r="L29" s="245"/>
      <c r="M29" s="245"/>
      <c r="N29" s="245"/>
      <c r="O29" s="245"/>
      <c r="P29" s="245"/>
      <c r="Q29" s="268"/>
    </row>
    <row r="30" spans="1:17" ht="12.75">
      <c r="A30" s="207">
        <v>11</v>
      </c>
      <c r="B30" s="202" t="s">
        <v>170</v>
      </c>
      <c r="C30" s="203" t="s">
        <v>161</v>
      </c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69"/>
    </row>
    <row r="31" spans="1:17" ht="14.25" customHeight="1" thickBot="1">
      <c r="A31" s="155">
        <v>12</v>
      </c>
      <c r="B31" s="137" t="s">
        <v>83</v>
      </c>
      <c r="C31" s="148" t="s">
        <v>171</v>
      </c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70"/>
    </row>
    <row r="32" spans="1:17" ht="12.75">
      <c r="A32" s="152">
        <v>13</v>
      </c>
      <c r="B32" s="153" t="s">
        <v>110</v>
      </c>
      <c r="C32" s="154" t="s">
        <v>162</v>
      </c>
      <c r="D32" s="245"/>
      <c r="E32" s="245"/>
      <c r="F32" s="245"/>
      <c r="G32" s="245"/>
      <c r="H32" s="245"/>
      <c r="I32" s="245"/>
      <c r="J32" s="245"/>
      <c r="K32" s="245">
        <v>1</v>
      </c>
      <c r="L32" s="245">
        <v>1</v>
      </c>
      <c r="M32" s="245"/>
      <c r="N32" s="245"/>
      <c r="O32" s="245"/>
      <c r="P32" s="245" t="s">
        <v>21</v>
      </c>
      <c r="Q32" s="268">
        <v>5</v>
      </c>
    </row>
    <row r="33" spans="1:17" ht="25.5">
      <c r="A33" s="208">
        <v>14</v>
      </c>
      <c r="B33" s="209" t="s">
        <v>172</v>
      </c>
      <c r="C33" s="134" t="s">
        <v>173</v>
      </c>
      <c r="D33" s="246"/>
      <c r="E33" s="246"/>
      <c r="F33" s="246"/>
      <c r="G33" s="246"/>
      <c r="H33" s="246"/>
      <c r="I33" s="246"/>
      <c r="J33" s="246"/>
      <c r="K33" s="271"/>
      <c r="L33" s="271"/>
      <c r="M33" s="271"/>
      <c r="N33" s="246"/>
      <c r="O33" s="246"/>
      <c r="P33" s="246"/>
      <c r="Q33" s="269"/>
    </row>
    <row r="34" spans="1:17" ht="26.25" thickBot="1">
      <c r="A34" s="165">
        <v>15</v>
      </c>
      <c r="B34" s="210" t="s">
        <v>70</v>
      </c>
      <c r="C34" s="149" t="s">
        <v>174</v>
      </c>
      <c r="D34" s="247"/>
      <c r="E34" s="247"/>
      <c r="F34" s="247"/>
      <c r="G34" s="247"/>
      <c r="H34" s="247"/>
      <c r="I34" s="247"/>
      <c r="J34" s="247"/>
      <c r="K34" s="217"/>
      <c r="L34" s="217"/>
      <c r="M34" s="213" t="s">
        <v>198</v>
      </c>
      <c r="N34" s="247"/>
      <c r="O34" s="247"/>
      <c r="P34" s="247"/>
      <c r="Q34" s="270"/>
    </row>
    <row r="35" spans="1:17" ht="12.75">
      <c r="A35" s="277" t="s">
        <v>24</v>
      </c>
      <c r="B35" s="259"/>
      <c r="C35" s="278"/>
      <c r="D35" s="135">
        <f>SUM(D29:D31)</f>
        <v>1</v>
      </c>
      <c r="E35" s="135">
        <f>SUM(E29:E31)</f>
        <v>1</v>
      </c>
      <c r="F35" s="135"/>
      <c r="G35" s="135"/>
      <c r="H35" s="250"/>
      <c r="I35" s="250" t="s">
        <v>87</v>
      </c>
      <c r="J35" s="250">
        <f>SUM(J29:J31)</f>
        <v>6</v>
      </c>
      <c r="K35" s="135">
        <f>SUM(K29:K34)</f>
        <v>1</v>
      </c>
      <c r="L35" s="297">
        <f>SUM(L29:L34)</f>
        <v>1</v>
      </c>
      <c r="M35" s="298"/>
      <c r="N35" s="135"/>
      <c r="O35" s="250"/>
      <c r="P35" s="250" t="s">
        <v>87</v>
      </c>
      <c r="Q35" s="290">
        <f>SUM(Q29:Q34)</f>
        <v>5</v>
      </c>
    </row>
    <row r="36" spans="1:17" ht="13.5" thickBot="1">
      <c r="A36" s="279"/>
      <c r="B36" s="280"/>
      <c r="C36" s="281"/>
      <c r="D36" s="274">
        <f>SUM(D35:G35)</f>
        <v>2</v>
      </c>
      <c r="E36" s="275"/>
      <c r="F36" s="275"/>
      <c r="G36" s="276"/>
      <c r="H36" s="251"/>
      <c r="I36" s="251"/>
      <c r="J36" s="251"/>
      <c r="K36" s="274">
        <f>SUM(K35:M35)</f>
        <v>2</v>
      </c>
      <c r="L36" s="275"/>
      <c r="M36" s="275"/>
      <c r="N36" s="276"/>
      <c r="O36" s="251"/>
      <c r="P36" s="251"/>
      <c r="Q36" s="289"/>
    </row>
    <row r="37" spans="1:17" ht="12" customHeight="1">
      <c r="A37" s="93"/>
      <c r="B37" s="285" t="s">
        <v>25</v>
      </c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94"/>
    </row>
    <row r="38" spans="1:17" ht="12.75">
      <c r="A38" s="93"/>
      <c r="B38" s="259" t="s">
        <v>125</v>
      </c>
      <c r="C38" s="278"/>
      <c r="D38" s="88">
        <f>D23+D35</f>
        <v>7</v>
      </c>
      <c r="E38" s="88">
        <f>E23+E35</f>
        <v>5</v>
      </c>
      <c r="F38" s="88"/>
      <c r="G38" s="88"/>
      <c r="H38" s="252"/>
      <c r="I38" s="282" t="s">
        <v>155</v>
      </c>
      <c r="J38" s="284">
        <f>J23+J35</f>
        <v>30</v>
      </c>
      <c r="K38" s="88">
        <f>K23+K35</f>
        <v>6.5</v>
      </c>
      <c r="L38" s="88">
        <f>L23+L35</f>
        <v>4.5</v>
      </c>
      <c r="M38" s="88">
        <f>M23+M35</f>
        <v>1</v>
      </c>
      <c r="N38" s="88"/>
      <c r="O38" s="252"/>
      <c r="P38" s="282" t="s">
        <v>163</v>
      </c>
      <c r="Q38" s="284">
        <f>Q23+Q35</f>
        <v>30</v>
      </c>
    </row>
    <row r="39" spans="1:17" ht="12.75">
      <c r="A39" s="93"/>
      <c r="B39" s="259"/>
      <c r="C39" s="278"/>
      <c r="D39" s="265">
        <f>SUM(D38:G38)</f>
        <v>12</v>
      </c>
      <c r="E39" s="266"/>
      <c r="F39" s="266"/>
      <c r="G39" s="267"/>
      <c r="H39" s="253"/>
      <c r="I39" s="283"/>
      <c r="J39" s="248"/>
      <c r="K39" s="265">
        <f>SUM(K38:N38)</f>
        <v>12</v>
      </c>
      <c r="L39" s="266"/>
      <c r="M39" s="266"/>
      <c r="N39" s="267"/>
      <c r="O39" s="253"/>
      <c r="P39" s="283"/>
      <c r="Q39" s="248"/>
    </row>
    <row r="40" spans="1:20" ht="13.5" thickBot="1">
      <c r="A40" s="299" t="s">
        <v>112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100"/>
      <c r="S40" s="100"/>
      <c r="T40" s="101"/>
    </row>
    <row r="41" spans="1:20" ht="13.5" customHeight="1">
      <c r="A41" s="237" t="s">
        <v>4</v>
      </c>
      <c r="B41" s="240" t="s">
        <v>38</v>
      </c>
      <c r="C41" s="241" t="s">
        <v>146</v>
      </c>
      <c r="D41" s="242" t="s">
        <v>0</v>
      </c>
      <c r="E41" s="242"/>
      <c r="F41" s="242"/>
      <c r="G41" s="242"/>
      <c r="H41" s="242"/>
      <c r="I41" s="242"/>
      <c r="J41" s="242"/>
      <c r="K41" s="242" t="s">
        <v>1</v>
      </c>
      <c r="L41" s="242"/>
      <c r="M41" s="242"/>
      <c r="N41" s="242"/>
      <c r="O41" s="242"/>
      <c r="P41" s="242"/>
      <c r="Q41" s="243"/>
      <c r="R41" s="100"/>
      <c r="S41" s="100"/>
      <c r="T41" s="101"/>
    </row>
    <row r="42" spans="1:20" ht="12.75">
      <c r="A42" s="238"/>
      <c r="B42" s="231"/>
      <c r="C42" s="231"/>
      <c r="D42" s="231" t="s">
        <v>21</v>
      </c>
      <c r="E42" s="231" t="s">
        <v>2</v>
      </c>
      <c r="F42" s="235" t="s">
        <v>3</v>
      </c>
      <c r="G42" s="231" t="s">
        <v>53</v>
      </c>
      <c r="H42" s="235" t="s">
        <v>123</v>
      </c>
      <c r="I42" s="231" t="s">
        <v>19</v>
      </c>
      <c r="J42" s="231" t="s">
        <v>20</v>
      </c>
      <c r="K42" s="231" t="s">
        <v>21</v>
      </c>
      <c r="L42" s="231" t="s">
        <v>2</v>
      </c>
      <c r="M42" s="231" t="s">
        <v>3</v>
      </c>
      <c r="N42" s="235" t="s">
        <v>53</v>
      </c>
      <c r="O42" s="235" t="s">
        <v>123</v>
      </c>
      <c r="P42" s="231" t="s">
        <v>19</v>
      </c>
      <c r="Q42" s="233" t="s">
        <v>20</v>
      </c>
      <c r="R42" s="100"/>
      <c r="S42" s="100"/>
      <c r="T42" s="101"/>
    </row>
    <row r="43" spans="1:20" ht="8.25" customHeight="1" thickBot="1">
      <c r="A43" s="239"/>
      <c r="B43" s="232"/>
      <c r="C43" s="232"/>
      <c r="D43" s="232"/>
      <c r="E43" s="232"/>
      <c r="F43" s="244"/>
      <c r="G43" s="232"/>
      <c r="H43" s="236"/>
      <c r="I43" s="232"/>
      <c r="J43" s="232"/>
      <c r="K43" s="232"/>
      <c r="L43" s="232"/>
      <c r="M43" s="232"/>
      <c r="N43" s="236"/>
      <c r="O43" s="236"/>
      <c r="P43" s="232"/>
      <c r="Q43" s="234"/>
      <c r="R43" s="100"/>
      <c r="S43" s="100"/>
      <c r="T43" s="101"/>
    </row>
    <row r="44" spans="1:19" ht="25.5">
      <c r="A44" s="158">
        <v>1</v>
      </c>
      <c r="B44" s="159" t="s">
        <v>113</v>
      </c>
      <c r="C44" s="160" t="s">
        <v>67</v>
      </c>
      <c r="D44" s="134">
        <v>2</v>
      </c>
      <c r="E44" s="134">
        <v>1</v>
      </c>
      <c r="F44" s="134"/>
      <c r="G44" s="134"/>
      <c r="H44" s="134"/>
      <c r="I44" s="134" t="s">
        <v>5</v>
      </c>
      <c r="J44" s="134">
        <v>5</v>
      </c>
      <c r="K44" s="134"/>
      <c r="L44" s="161"/>
      <c r="M44" s="161"/>
      <c r="N44" s="161"/>
      <c r="O44" s="161"/>
      <c r="P44" s="161"/>
      <c r="Q44" s="162"/>
      <c r="R44" s="41"/>
      <c r="S44" s="41"/>
    </row>
    <row r="45" spans="1:19" ht="12.75">
      <c r="A45" s="157">
        <v>2</v>
      </c>
      <c r="B45" s="102" t="s">
        <v>114</v>
      </c>
      <c r="C45" s="61" t="s">
        <v>150</v>
      </c>
      <c r="D45" s="260">
        <v>1</v>
      </c>
      <c r="E45" s="260">
        <v>2</v>
      </c>
      <c r="F45" s="260"/>
      <c r="G45" s="260"/>
      <c r="H45" s="262"/>
      <c r="I45" s="262" t="s">
        <v>5</v>
      </c>
      <c r="J45" s="260">
        <v>5</v>
      </c>
      <c r="K45" s="260"/>
      <c r="L45" s="260"/>
      <c r="M45" s="260"/>
      <c r="N45" s="260"/>
      <c r="O45" s="262"/>
      <c r="P45" s="260"/>
      <c r="Q45" s="263"/>
      <c r="R45" s="254"/>
      <c r="S45" s="254"/>
    </row>
    <row r="46" spans="1:19" ht="12.75">
      <c r="A46" s="157">
        <v>3</v>
      </c>
      <c r="B46" s="102" t="s">
        <v>115</v>
      </c>
      <c r="C46" s="61" t="s">
        <v>151</v>
      </c>
      <c r="D46" s="260"/>
      <c r="E46" s="260"/>
      <c r="F46" s="260"/>
      <c r="G46" s="260"/>
      <c r="H46" s="246"/>
      <c r="I46" s="246"/>
      <c r="J46" s="260"/>
      <c r="K46" s="260"/>
      <c r="L46" s="260"/>
      <c r="M46" s="260"/>
      <c r="N46" s="260"/>
      <c r="O46" s="246"/>
      <c r="P46" s="260"/>
      <c r="Q46" s="263"/>
      <c r="R46" s="254"/>
      <c r="S46" s="254"/>
    </row>
    <row r="47" spans="1:19" ht="12.75">
      <c r="A47" s="157">
        <v>4</v>
      </c>
      <c r="B47" s="102" t="s">
        <v>116</v>
      </c>
      <c r="C47" s="61" t="s">
        <v>152</v>
      </c>
      <c r="D47" s="260"/>
      <c r="E47" s="260"/>
      <c r="F47" s="260"/>
      <c r="G47" s="260"/>
      <c r="H47" s="246"/>
      <c r="I47" s="246"/>
      <c r="J47" s="260"/>
      <c r="K47" s="260"/>
      <c r="L47" s="260"/>
      <c r="M47" s="260"/>
      <c r="N47" s="260"/>
      <c r="O47" s="246"/>
      <c r="P47" s="260"/>
      <c r="Q47" s="263"/>
      <c r="R47" s="254"/>
      <c r="S47" s="254"/>
    </row>
    <row r="48" spans="1:19" ht="13.5" thickBot="1">
      <c r="A48" s="165">
        <v>5</v>
      </c>
      <c r="B48" s="166" t="s">
        <v>117</v>
      </c>
      <c r="C48" s="149" t="s">
        <v>153</v>
      </c>
      <c r="D48" s="261"/>
      <c r="E48" s="261"/>
      <c r="F48" s="261"/>
      <c r="G48" s="261"/>
      <c r="H48" s="247"/>
      <c r="I48" s="247"/>
      <c r="J48" s="261"/>
      <c r="K48" s="261"/>
      <c r="L48" s="261"/>
      <c r="M48" s="261"/>
      <c r="N48" s="261"/>
      <c r="O48" s="247"/>
      <c r="P48" s="261"/>
      <c r="Q48" s="264"/>
      <c r="R48" s="254"/>
      <c r="S48" s="254"/>
    </row>
    <row r="49" spans="1:19" ht="25.5">
      <c r="A49" s="158">
        <v>6</v>
      </c>
      <c r="B49" s="159" t="s">
        <v>118</v>
      </c>
      <c r="C49" s="134" t="s">
        <v>76</v>
      </c>
      <c r="D49" s="134"/>
      <c r="E49" s="134"/>
      <c r="F49" s="134"/>
      <c r="G49" s="134"/>
      <c r="H49" s="134"/>
      <c r="I49" s="134"/>
      <c r="J49" s="134"/>
      <c r="K49" s="163">
        <v>2</v>
      </c>
      <c r="L49" s="163">
        <v>1</v>
      </c>
      <c r="M49" s="163"/>
      <c r="N49" s="163"/>
      <c r="O49" s="163"/>
      <c r="P49" s="163" t="s">
        <v>5</v>
      </c>
      <c r="Q49" s="164">
        <v>5</v>
      </c>
      <c r="R49" s="103"/>
      <c r="S49" s="103"/>
    </row>
    <row r="50" spans="1:19" ht="39" thickBot="1">
      <c r="A50" s="167">
        <v>7</v>
      </c>
      <c r="B50" s="168" t="s">
        <v>119</v>
      </c>
      <c r="C50" s="149" t="s">
        <v>63</v>
      </c>
      <c r="D50" s="149"/>
      <c r="E50" s="149"/>
      <c r="F50" s="149"/>
      <c r="G50" s="149"/>
      <c r="H50" s="149"/>
      <c r="I50" s="149"/>
      <c r="J50" s="149"/>
      <c r="K50" s="169">
        <v>2</v>
      </c>
      <c r="L50" s="169">
        <v>1</v>
      </c>
      <c r="M50" s="169"/>
      <c r="N50" s="169"/>
      <c r="O50" s="169"/>
      <c r="P50" s="169" t="s">
        <v>5</v>
      </c>
      <c r="Q50" s="170">
        <v>5</v>
      </c>
      <c r="R50" s="103"/>
      <c r="S50" s="103"/>
    </row>
    <row r="51" spans="1:19" ht="12.75">
      <c r="A51" s="255" t="s">
        <v>120</v>
      </c>
      <c r="B51" s="248"/>
      <c r="C51" s="248"/>
      <c r="D51" s="134">
        <f>SUM(D44:D50)</f>
        <v>3</v>
      </c>
      <c r="E51" s="134">
        <f>SUM(E44:E50)</f>
        <v>3</v>
      </c>
      <c r="F51" s="134"/>
      <c r="G51" s="134"/>
      <c r="H51" s="246"/>
      <c r="I51" s="248" t="s">
        <v>121</v>
      </c>
      <c r="J51" s="248">
        <f>SUM(J44:J50)</f>
        <v>10</v>
      </c>
      <c r="K51" s="134">
        <f>SUM(K44:K50)</f>
        <v>4</v>
      </c>
      <c r="L51" s="134">
        <f>SUM(L44:L50)</f>
        <v>2</v>
      </c>
      <c r="M51" s="134"/>
      <c r="N51" s="134"/>
      <c r="O51" s="246"/>
      <c r="P51" s="248" t="s">
        <v>121</v>
      </c>
      <c r="Q51" s="257">
        <f>SUM(Q44:Q50)</f>
        <v>10</v>
      </c>
      <c r="R51" s="254"/>
      <c r="S51" s="259"/>
    </row>
    <row r="52" spans="1:19" ht="13.5" thickBot="1">
      <c r="A52" s="256"/>
      <c r="B52" s="249"/>
      <c r="C52" s="249"/>
      <c r="D52" s="249">
        <f>SUM(D51:G51)</f>
        <v>6</v>
      </c>
      <c r="E52" s="249"/>
      <c r="F52" s="249"/>
      <c r="G52" s="249"/>
      <c r="H52" s="247"/>
      <c r="I52" s="249"/>
      <c r="J52" s="249"/>
      <c r="K52" s="249">
        <f>SUM(K51:N51)</f>
        <v>6</v>
      </c>
      <c r="L52" s="249"/>
      <c r="M52" s="249"/>
      <c r="N52" s="249"/>
      <c r="O52" s="247"/>
      <c r="P52" s="249"/>
      <c r="Q52" s="258"/>
      <c r="R52" s="254"/>
      <c r="S52" s="259"/>
    </row>
    <row r="53" spans="1:19" ht="12.75">
      <c r="A53" s="97"/>
      <c r="B53" s="300" t="s">
        <v>122</v>
      </c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104"/>
      <c r="R53" s="104"/>
      <c r="S53" s="104"/>
    </row>
    <row r="54" spans="1:17" ht="4.5" customHeight="1">
      <c r="A54" s="93"/>
      <c r="B54" s="105"/>
      <c r="C54" s="105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1:17" ht="12.75">
      <c r="A55" s="93"/>
      <c r="B55" s="105" t="s">
        <v>193</v>
      </c>
      <c r="C55" s="105"/>
      <c r="D55" s="94"/>
      <c r="E55" s="94"/>
      <c r="F55" s="94"/>
      <c r="G55" s="94"/>
      <c r="H55" s="94"/>
      <c r="I55" s="272" t="s">
        <v>14</v>
      </c>
      <c r="J55" s="272"/>
      <c r="K55" s="272"/>
      <c r="L55" s="272"/>
      <c r="M55" s="272"/>
      <c r="N55" s="272"/>
      <c r="O55" s="272"/>
      <c r="P55" s="272"/>
      <c r="Q55" s="272"/>
    </row>
    <row r="56" spans="1:17" ht="12.75">
      <c r="A56" s="93"/>
      <c r="B56" s="105" t="s">
        <v>194</v>
      </c>
      <c r="C56" s="105"/>
      <c r="D56" s="94"/>
      <c r="E56" s="94"/>
      <c r="F56" s="94"/>
      <c r="G56" s="94"/>
      <c r="H56" s="94"/>
      <c r="I56" s="272" t="s">
        <v>195</v>
      </c>
      <c r="J56" s="272"/>
      <c r="K56" s="272"/>
      <c r="L56" s="272"/>
      <c r="M56" s="272"/>
      <c r="N56" s="272"/>
      <c r="O56" s="272"/>
      <c r="P56" s="272"/>
      <c r="Q56" s="272"/>
    </row>
    <row r="57" spans="1:17" ht="9" customHeight="1">
      <c r="A57" s="93"/>
      <c r="B57" s="105"/>
      <c r="C57" s="105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1:17" ht="12.75">
      <c r="A58" s="93"/>
      <c r="B58" s="105" t="s">
        <v>108</v>
      </c>
      <c r="C58" s="105"/>
      <c r="D58" s="94"/>
      <c r="E58" s="94"/>
      <c r="F58" s="94"/>
      <c r="G58" s="94"/>
      <c r="H58" s="94"/>
      <c r="I58" s="272" t="s">
        <v>15</v>
      </c>
      <c r="J58" s="272"/>
      <c r="K58" s="272"/>
      <c r="L58" s="272"/>
      <c r="M58" s="272"/>
      <c r="N58" s="272"/>
      <c r="O58" s="272"/>
      <c r="P58" s="272"/>
      <c r="Q58" s="94"/>
    </row>
    <row r="59" spans="1:17" ht="12.75">
      <c r="A59" s="93"/>
      <c r="B59" s="105" t="s">
        <v>109</v>
      </c>
      <c r="C59" s="105"/>
      <c r="D59" s="94"/>
      <c r="E59" s="94"/>
      <c r="F59" s="94"/>
      <c r="G59" s="94"/>
      <c r="H59" s="94"/>
      <c r="I59" s="272" t="s">
        <v>195</v>
      </c>
      <c r="J59" s="272"/>
      <c r="K59" s="272"/>
      <c r="L59" s="272"/>
      <c r="M59" s="272"/>
      <c r="N59" s="272"/>
      <c r="O59" s="272"/>
      <c r="P59" s="272"/>
      <c r="Q59" s="272"/>
    </row>
    <row r="60" spans="1:17" ht="12.75">
      <c r="A60" s="93"/>
      <c r="B60" s="105"/>
      <c r="C60" s="105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1:17" ht="12.75">
      <c r="A61" s="93"/>
      <c r="B61" s="105"/>
      <c r="C61" s="105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1:17" ht="12.75">
      <c r="A62" s="106"/>
      <c r="B62" s="107"/>
      <c r="C62" s="108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1:17" ht="12.75">
      <c r="A63" s="106"/>
      <c r="B63" s="107"/>
      <c r="C63" s="108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1:17" ht="12.75">
      <c r="A64" s="106"/>
      <c r="B64" s="109"/>
      <c r="C64" s="110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1:17" ht="12.75">
      <c r="A65" s="106"/>
      <c r="B65" s="106"/>
      <c r="C65" s="110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</sheetData>
  <sheetProtection/>
  <mergeCells count="148">
    <mergeCell ref="A40:Q40"/>
    <mergeCell ref="B53:P53"/>
    <mergeCell ref="A26:A28"/>
    <mergeCell ref="B26:B28"/>
    <mergeCell ref="C26:C28"/>
    <mergeCell ref="D26:J26"/>
    <mergeCell ref="A23:C24"/>
    <mergeCell ref="L29:L31"/>
    <mergeCell ref="Q29:Q31"/>
    <mergeCell ref="D12:D13"/>
    <mergeCell ref="D29:D31"/>
    <mergeCell ref="E29:E31"/>
    <mergeCell ref="F29:F31"/>
    <mergeCell ref="D24:G24"/>
    <mergeCell ref="I23:I24"/>
    <mergeCell ref="G27:G28"/>
    <mergeCell ref="E12:E13"/>
    <mergeCell ref="I27:I28"/>
    <mergeCell ref="G12:G13"/>
    <mergeCell ref="K11:Q11"/>
    <mergeCell ref="F12:F13"/>
    <mergeCell ref="F27:F28"/>
    <mergeCell ref="P27:P28"/>
    <mergeCell ref="Q27:Q28"/>
    <mergeCell ref="J23:J24"/>
    <mergeCell ref="D27:D28"/>
    <mergeCell ref="E27:E28"/>
    <mergeCell ref="J27:J28"/>
    <mergeCell ref="K27:K28"/>
    <mergeCell ref="L27:L28"/>
    <mergeCell ref="N27:N28"/>
    <mergeCell ref="A11:A13"/>
    <mergeCell ref="B11:B13"/>
    <mergeCell ref="C11:C13"/>
    <mergeCell ref="D11:J11"/>
    <mergeCell ref="I12:I13"/>
    <mergeCell ref="M27:M28"/>
    <mergeCell ref="J12:J13"/>
    <mergeCell ref="H12:H13"/>
    <mergeCell ref="H23:H24"/>
    <mergeCell ref="H27:H28"/>
    <mergeCell ref="P29:P31"/>
    <mergeCell ref="L12:L13"/>
    <mergeCell ref="K12:K13"/>
    <mergeCell ref="P23:P24"/>
    <mergeCell ref="M29:M31"/>
    <mergeCell ref="K29:K31"/>
    <mergeCell ref="O29:O31"/>
    <mergeCell ref="O12:O13"/>
    <mergeCell ref="O23:O24"/>
    <mergeCell ref="O27:O28"/>
    <mergeCell ref="I55:Q55"/>
    <mergeCell ref="M12:M13"/>
    <mergeCell ref="P12:P13"/>
    <mergeCell ref="Q12:Q13"/>
    <mergeCell ref="K26:Q26"/>
    <mergeCell ref="I38:I39"/>
    <mergeCell ref="J38:J39"/>
    <mergeCell ref="K36:N36"/>
    <mergeCell ref="Q23:Q24"/>
    <mergeCell ref="Q35:Q36"/>
    <mergeCell ref="A35:C36"/>
    <mergeCell ref="B38:C39"/>
    <mergeCell ref="P38:P39"/>
    <mergeCell ref="Q38:Q39"/>
    <mergeCell ref="I35:I36"/>
    <mergeCell ref="J35:J36"/>
    <mergeCell ref="D36:G36"/>
    <mergeCell ref="P35:P36"/>
    <mergeCell ref="B37:P37"/>
    <mergeCell ref="L35:M35"/>
    <mergeCell ref="I59:Q59"/>
    <mergeCell ref="A6:G6"/>
    <mergeCell ref="G29:G31"/>
    <mergeCell ref="I29:I31"/>
    <mergeCell ref="J29:J31"/>
    <mergeCell ref="N12:N13"/>
    <mergeCell ref="K24:N24"/>
    <mergeCell ref="N29:N31"/>
    <mergeCell ref="I56:Q56"/>
    <mergeCell ref="I58:P58"/>
    <mergeCell ref="Q32:Q34"/>
    <mergeCell ref="D32:D34"/>
    <mergeCell ref="E32:E34"/>
    <mergeCell ref="F32:F34"/>
    <mergeCell ref="G32:G34"/>
    <mergeCell ref="N32:N34"/>
    <mergeCell ref="K32:K33"/>
    <mergeCell ref="L32:L33"/>
    <mergeCell ref="M32:M33"/>
    <mergeCell ref="F45:F48"/>
    <mergeCell ref="G45:G48"/>
    <mergeCell ref="I45:I48"/>
    <mergeCell ref="J45:J48"/>
    <mergeCell ref="K45:K48"/>
    <mergeCell ref="P32:P34"/>
    <mergeCell ref="K39:N39"/>
    <mergeCell ref="D39:G39"/>
    <mergeCell ref="M45:M48"/>
    <mergeCell ref="N45:N48"/>
    <mergeCell ref="P45:P48"/>
    <mergeCell ref="Q45:Q48"/>
    <mergeCell ref="R45:R48"/>
    <mergeCell ref="I32:I34"/>
    <mergeCell ref="J32:J34"/>
    <mergeCell ref="D45:D48"/>
    <mergeCell ref="E45:E48"/>
    <mergeCell ref="O38:O39"/>
    <mergeCell ref="H45:H48"/>
    <mergeCell ref="I42:I43"/>
    <mergeCell ref="S45:S48"/>
    <mergeCell ref="A51:C52"/>
    <mergeCell ref="I51:I52"/>
    <mergeCell ref="J51:J52"/>
    <mergeCell ref="Q51:Q52"/>
    <mergeCell ref="R51:R52"/>
    <mergeCell ref="S51:S52"/>
    <mergeCell ref="D52:G52"/>
    <mergeCell ref="L45:L48"/>
    <mergeCell ref="O45:O48"/>
    <mergeCell ref="H29:H31"/>
    <mergeCell ref="H32:H34"/>
    <mergeCell ref="H51:H52"/>
    <mergeCell ref="O51:O52"/>
    <mergeCell ref="P51:P52"/>
    <mergeCell ref="K52:N52"/>
    <mergeCell ref="O32:O34"/>
    <mergeCell ref="O35:O36"/>
    <mergeCell ref="H35:H36"/>
    <mergeCell ref="H38:H39"/>
    <mergeCell ref="A41:A43"/>
    <mergeCell ref="B41:B43"/>
    <mergeCell ref="C41:C43"/>
    <mergeCell ref="D41:J41"/>
    <mergeCell ref="K41:Q41"/>
    <mergeCell ref="D42:D43"/>
    <mergeCell ref="E42:E43"/>
    <mergeCell ref="F42:F43"/>
    <mergeCell ref="G42:G43"/>
    <mergeCell ref="H42:H43"/>
    <mergeCell ref="P42:P43"/>
    <mergeCell ref="Q42:Q43"/>
    <mergeCell ref="J42:J43"/>
    <mergeCell ref="K42:K43"/>
    <mergeCell ref="L42:L43"/>
    <mergeCell ref="M42:M43"/>
    <mergeCell ref="N42:N43"/>
    <mergeCell ref="O42:O43"/>
  </mergeCells>
  <printOptions horizontalCentered="1"/>
  <pageMargins left="0.3937007874015748" right="0.07874015748031496" top="0.11811023622047245" bottom="0.0787401574803149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view="pageBreakPreview" zoomScaleNormal="110" zoomScaleSheetLayoutView="100" workbookViewId="0" topLeftCell="A1">
      <selection activeCell="T31" sqref="T31"/>
    </sheetView>
  </sheetViews>
  <sheetFormatPr defaultColWidth="9.140625" defaultRowHeight="12.75"/>
  <cols>
    <col min="1" max="1" width="3.57421875" style="75" customWidth="1"/>
    <col min="2" max="2" width="32.7109375" style="75" customWidth="1"/>
    <col min="3" max="3" width="11.8515625" style="75" customWidth="1"/>
    <col min="4" max="5" width="2.57421875" style="75" customWidth="1"/>
    <col min="6" max="7" width="2.00390625" style="75" bestFit="1" customWidth="1"/>
    <col min="8" max="8" width="2.7109375" style="75" customWidth="1"/>
    <col min="9" max="9" width="7.00390625" style="75" customWidth="1"/>
    <col min="10" max="10" width="5.421875" style="75" customWidth="1"/>
    <col min="11" max="11" width="3.421875" style="75" customWidth="1"/>
    <col min="12" max="12" width="2.8515625" style="75" customWidth="1"/>
    <col min="13" max="13" width="2.00390625" style="75" bestFit="1" customWidth="1"/>
    <col min="14" max="14" width="3.00390625" style="75" bestFit="1" customWidth="1"/>
    <col min="15" max="15" width="2.421875" style="75" customWidth="1"/>
    <col min="16" max="16" width="7.140625" style="75" customWidth="1"/>
    <col min="17" max="17" width="5.57421875" style="75" customWidth="1"/>
    <col min="18" max="16384" width="9.140625" style="75" customWidth="1"/>
  </cols>
  <sheetData>
    <row r="1" spans="1:8" ht="12.75">
      <c r="A1" s="72" t="s">
        <v>51</v>
      </c>
      <c r="B1" s="73"/>
      <c r="C1" s="74"/>
      <c r="D1" s="73"/>
      <c r="E1" s="73"/>
      <c r="F1" s="73"/>
      <c r="G1" s="73"/>
      <c r="H1" s="73"/>
    </row>
    <row r="2" spans="1:8" ht="12.75">
      <c r="A2" s="72" t="s">
        <v>191</v>
      </c>
      <c r="B2" s="73"/>
      <c r="C2" s="74"/>
      <c r="D2" s="73"/>
      <c r="E2" s="73"/>
      <c r="F2" s="73"/>
      <c r="G2" s="73"/>
      <c r="H2" s="73"/>
    </row>
    <row r="3" spans="1:8" ht="6" customHeight="1">
      <c r="A3" s="73"/>
      <c r="B3" s="73"/>
      <c r="C3" s="74"/>
      <c r="D3" s="73"/>
      <c r="E3" s="73"/>
      <c r="F3" s="73"/>
      <c r="G3" s="73"/>
      <c r="H3" s="73"/>
    </row>
    <row r="4" spans="1:17" ht="15">
      <c r="A4" s="76" t="s">
        <v>52</v>
      </c>
      <c r="B4" s="76"/>
      <c r="C4" s="76"/>
      <c r="D4" s="76"/>
      <c r="E4" s="76"/>
      <c r="F4" s="76"/>
      <c r="G4" s="76"/>
      <c r="H4" s="76"/>
      <c r="I4" s="77"/>
      <c r="J4" s="77"/>
      <c r="K4" s="77"/>
      <c r="L4" s="77"/>
      <c r="M4" s="77"/>
      <c r="N4" s="77"/>
      <c r="O4" s="77"/>
      <c r="P4" s="77"/>
      <c r="Q4" s="77"/>
    </row>
    <row r="5" spans="1:8" ht="8.25" customHeight="1">
      <c r="A5" s="73"/>
      <c r="B5" s="73"/>
      <c r="C5" s="73"/>
      <c r="D5" s="73"/>
      <c r="E5" s="73"/>
      <c r="F5" s="73"/>
      <c r="G5" s="73"/>
      <c r="H5" s="73"/>
    </row>
    <row r="6" spans="1:18" ht="11.25" customHeight="1">
      <c r="A6" s="73" t="s">
        <v>164</v>
      </c>
      <c r="B6" s="73"/>
      <c r="C6" s="73"/>
      <c r="D6" s="73"/>
      <c r="E6" s="73"/>
      <c r="F6" s="73"/>
      <c r="G6" s="73"/>
      <c r="H6" s="73"/>
      <c r="I6" s="112"/>
      <c r="J6" s="112"/>
      <c r="K6" s="112"/>
      <c r="L6" s="112"/>
      <c r="M6" s="112"/>
      <c r="N6" s="78"/>
      <c r="O6" s="78"/>
      <c r="P6" s="78"/>
      <c r="Q6" s="78"/>
      <c r="R6" s="79"/>
    </row>
    <row r="7" spans="1:17" ht="15" customHeight="1">
      <c r="A7" s="273" t="s">
        <v>178</v>
      </c>
      <c r="B7" s="273"/>
      <c r="C7" s="273"/>
      <c r="D7" s="273"/>
      <c r="E7" s="273"/>
      <c r="F7" s="273"/>
      <c r="G7" s="273"/>
      <c r="H7" s="80"/>
      <c r="I7" s="81"/>
      <c r="J7" s="81"/>
      <c r="K7" s="81"/>
      <c r="L7" s="81"/>
      <c r="M7" s="81"/>
      <c r="N7" s="81"/>
      <c r="O7" s="81"/>
      <c r="P7" s="81"/>
      <c r="Q7" s="81"/>
    </row>
    <row r="8" spans="1:18" ht="11.25" customHeight="1">
      <c r="A8" s="73" t="s">
        <v>138</v>
      </c>
      <c r="B8" s="74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79"/>
    </row>
    <row r="9" spans="1:17" ht="12.75" customHeight="1">
      <c r="A9" s="73" t="s">
        <v>165</v>
      </c>
      <c r="B9" s="74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12.75">
      <c r="A10" s="73" t="s">
        <v>192</v>
      </c>
      <c r="B10" s="74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ht="15" customHeight="1" thickBot="1">
      <c r="A11" s="83" t="s">
        <v>26</v>
      </c>
      <c r="B11" s="84"/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</row>
    <row r="12" spans="1:17" ht="12.75" customHeight="1">
      <c r="A12" s="237" t="s">
        <v>4</v>
      </c>
      <c r="B12" s="316" t="s">
        <v>18</v>
      </c>
      <c r="C12" s="241" t="s">
        <v>196</v>
      </c>
      <c r="D12" s="337" t="s">
        <v>54</v>
      </c>
      <c r="E12" s="337"/>
      <c r="F12" s="337"/>
      <c r="G12" s="337"/>
      <c r="H12" s="337"/>
      <c r="I12" s="337"/>
      <c r="J12" s="337"/>
      <c r="K12" s="337" t="s">
        <v>55</v>
      </c>
      <c r="L12" s="337"/>
      <c r="M12" s="337"/>
      <c r="N12" s="337"/>
      <c r="O12" s="337"/>
      <c r="P12" s="337"/>
      <c r="Q12" s="338"/>
    </row>
    <row r="13" spans="1:21" ht="12.75" customHeight="1">
      <c r="A13" s="238"/>
      <c r="B13" s="317"/>
      <c r="C13" s="231"/>
      <c r="D13" s="301" t="s">
        <v>21</v>
      </c>
      <c r="E13" s="301" t="s">
        <v>2</v>
      </c>
      <c r="F13" s="301" t="s">
        <v>3</v>
      </c>
      <c r="G13" s="301" t="s">
        <v>53</v>
      </c>
      <c r="H13" s="333" t="s">
        <v>123</v>
      </c>
      <c r="I13" s="301" t="s">
        <v>19</v>
      </c>
      <c r="J13" s="301" t="s">
        <v>20</v>
      </c>
      <c r="K13" s="301" t="s">
        <v>21</v>
      </c>
      <c r="L13" s="301" t="s">
        <v>2</v>
      </c>
      <c r="M13" s="301" t="s">
        <v>3</v>
      </c>
      <c r="N13" s="301" t="s">
        <v>53</v>
      </c>
      <c r="O13" s="333" t="s">
        <v>123</v>
      </c>
      <c r="P13" s="301" t="s">
        <v>19</v>
      </c>
      <c r="Q13" s="339" t="s">
        <v>20</v>
      </c>
      <c r="T13" s="85" t="s">
        <v>88</v>
      </c>
      <c r="U13" s="75">
        <f>(D25+K25)*14</f>
        <v>308</v>
      </c>
    </row>
    <row r="14" spans="1:25" ht="15" customHeight="1" thickBot="1">
      <c r="A14" s="239"/>
      <c r="B14" s="318"/>
      <c r="C14" s="232"/>
      <c r="D14" s="302"/>
      <c r="E14" s="302"/>
      <c r="F14" s="302"/>
      <c r="G14" s="302"/>
      <c r="H14" s="334"/>
      <c r="I14" s="302"/>
      <c r="J14" s="302"/>
      <c r="K14" s="302"/>
      <c r="L14" s="302"/>
      <c r="M14" s="302"/>
      <c r="N14" s="302"/>
      <c r="O14" s="334"/>
      <c r="P14" s="302"/>
      <c r="Q14" s="340"/>
      <c r="T14" s="85" t="s">
        <v>89</v>
      </c>
      <c r="U14" s="75">
        <f>D33*14</f>
        <v>28</v>
      </c>
      <c r="W14" s="113" t="s">
        <v>42</v>
      </c>
      <c r="X14" s="113" t="s">
        <v>92</v>
      </c>
      <c r="Y14" s="201" t="s">
        <v>160</v>
      </c>
    </row>
    <row r="15" spans="1:25" ht="25.5">
      <c r="A15" s="174">
        <v>1</v>
      </c>
      <c r="B15" s="175" t="s">
        <v>79</v>
      </c>
      <c r="C15" s="122" t="s">
        <v>57</v>
      </c>
      <c r="D15" s="122">
        <v>1</v>
      </c>
      <c r="E15" s="122">
        <v>1</v>
      </c>
      <c r="F15" s="122"/>
      <c r="G15" s="122"/>
      <c r="H15" s="122"/>
      <c r="I15" s="122" t="s">
        <v>5</v>
      </c>
      <c r="J15" s="122">
        <v>5</v>
      </c>
      <c r="K15" s="176"/>
      <c r="L15" s="176"/>
      <c r="M15" s="176"/>
      <c r="N15" s="176"/>
      <c r="O15" s="176"/>
      <c r="P15" s="176"/>
      <c r="Q15" s="177"/>
      <c r="T15" s="85" t="s">
        <v>90</v>
      </c>
      <c r="U15" s="75">
        <f>SUM(D15:E15,D17:E18,N21:N22)*14</f>
        <v>196</v>
      </c>
      <c r="W15" s="75">
        <f>SUM(D15,D17:D18)*14</f>
        <v>42</v>
      </c>
      <c r="X15" s="75">
        <f>SUM(E15,E17:E18,N21:N22)*14</f>
        <v>154</v>
      </c>
      <c r="Y15" s="75">
        <f>U13+U14</f>
        <v>336</v>
      </c>
    </row>
    <row r="16" spans="1:24" ht="12.75">
      <c r="A16" s="171">
        <v>2</v>
      </c>
      <c r="B16" s="115" t="s">
        <v>80</v>
      </c>
      <c r="C16" s="117" t="s">
        <v>64</v>
      </c>
      <c r="D16" s="114">
        <v>1</v>
      </c>
      <c r="E16" s="114">
        <v>1</v>
      </c>
      <c r="F16" s="114"/>
      <c r="G16" s="114"/>
      <c r="H16" s="114"/>
      <c r="I16" s="114" t="s">
        <v>5</v>
      </c>
      <c r="J16" s="114">
        <v>5</v>
      </c>
      <c r="K16" s="116"/>
      <c r="L16" s="116"/>
      <c r="M16" s="116"/>
      <c r="N16" s="116"/>
      <c r="O16" s="116"/>
      <c r="P16" s="116"/>
      <c r="Q16" s="172"/>
      <c r="T16" s="85" t="s">
        <v>91</v>
      </c>
      <c r="U16" s="75">
        <f>SUM(D16:E16,D19:E19,D30:E31,K20:L20)*14</f>
        <v>140</v>
      </c>
      <c r="W16" s="75">
        <f>SUM(D16,D19,D30,K20)*14</f>
        <v>70</v>
      </c>
      <c r="X16" s="75">
        <f>SUM(E16,E19,E30,L20)*14</f>
        <v>70</v>
      </c>
    </row>
    <row r="17" spans="1:21" ht="12.75">
      <c r="A17" s="171">
        <v>3</v>
      </c>
      <c r="B17" s="115" t="s">
        <v>81</v>
      </c>
      <c r="C17" s="114" t="s">
        <v>58</v>
      </c>
      <c r="D17" s="114">
        <v>1</v>
      </c>
      <c r="E17" s="114">
        <v>1</v>
      </c>
      <c r="F17" s="114"/>
      <c r="G17" s="114"/>
      <c r="H17" s="114"/>
      <c r="I17" s="114" t="s">
        <v>5</v>
      </c>
      <c r="J17" s="114">
        <v>5</v>
      </c>
      <c r="K17" s="116"/>
      <c r="L17" s="116"/>
      <c r="M17" s="116"/>
      <c r="N17" s="116"/>
      <c r="O17" s="116"/>
      <c r="P17" s="116"/>
      <c r="Q17" s="172"/>
      <c r="T17" s="85" t="s">
        <v>27</v>
      </c>
      <c r="U17" s="75">
        <f>4*4*12</f>
        <v>192</v>
      </c>
    </row>
    <row r="18" spans="1:25" ht="12.75">
      <c r="A18" s="171">
        <v>4</v>
      </c>
      <c r="B18" s="115" t="s">
        <v>82</v>
      </c>
      <c r="C18" s="114" t="s">
        <v>65</v>
      </c>
      <c r="D18" s="114">
        <v>1</v>
      </c>
      <c r="E18" s="114">
        <v>1</v>
      </c>
      <c r="F18" s="114"/>
      <c r="G18" s="114"/>
      <c r="H18" s="114"/>
      <c r="I18" s="114" t="s">
        <v>5</v>
      </c>
      <c r="J18" s="114">
        <v>5</v>
      </c>
      <c r="K18" s="116"/>
      <c r="L18" s="116"/>
      <c r="M18" s="116"/>
      <c r="N18" s="116"/>
      <c r="O18" s="116"/>
      <c r="P18" s="116"/>
      <c r="Q18" s="172"/>
      <c r="W18" s="75">
        <f>W15+W16</f>
        <v>112</v>
      </c>
      <c r="X18" s="75">
        <f>X15+X16</f>
        <v>224</v>
      </c>
      <c r="Y18" s="75">
        <f>U15+U16</f>
        <v>336</v>
      </c>
    </row>
    <row r="19" spans="1:21" ht="26.25" thickBot="1">
      <c r="A19" s="179">
        <v>5</v>
      </c>
      <c r="B19" s="180" t="s">
        <v>140</v>
      </c>
      <c r="C19" s="181" t="s">
        <v>84</v>
      </c>
      <c r="D19" s="181">
        <v>1</v>
      </c>
      <c r="E19" s="181">
        <v>1</v>
      </c>
      <c r="F19" s="181"/>
      <c r="G19" s="181"/>
      <c r="H19" s="181"/>
      <c r="I19" s="181" t="s">
        <v>5</v>
      </c>
      <c r="J19" s="181">
        <v>5</v>
      </c>
      <c r="K19" s="182"/>
      <c r="L19" s="182"/>
      <c r="M19" s="183"/>
      <c r="N19" s="183"/>
      <c r="O19" s="183"/>
      <c r="P19" s="182"/>
      <c r="Q19" s="184"/>
      <c r="T19" s="85" t="s">
        <v>124</v>
      </c>
      <c r="U19" s="75">
        <f>D49*14</f>
        <v>84</v>
      </c>
    </row>
    <row r="20" spans="1:17" ht="24.75" customHeight="1">
      <c r="A20" s="174">
        <v>6</v>
      </c>
      <c r="B20" s="175" t="s">
        <v>56</v>
      </c>
      <c r="C20" s="122" t="s">
        <v>181</v>
      </c>
      <c r="D20" s="122"/>
      <c r="E20" s="122"/>
      <c r="F20" s="122"/>
      <c r="G20" s="122"/>
      <c r="H20" s="122"/>
      <c r="I20" s="122"/>
      <c r="J20" s="122"/>
      <c r="K20" s="122">
        <v>2</v>
      </c>
      <c r="L20" s="122">
        <v>2</v>
      </c>
      <c r="M20" s="122"/>
      <c r="N20" s="122"/>
      <c r="O20" s="122"/>
      <c r="P20" s="122" t="s">
        <v>5</v>
      </c>
      <c r="Q20" s="178">
        <v>10</v>
      </c>
    </row>
    <row r="21" spans="1:17" ht="24.75" customHeight="1">
      <c r="A21" s="174">
        <v>7</v>
      </c>
      <c r="B21" s="115" t="s">
        <v>169</v>
      </c>
      <c r="C21" s="117" t="s">
        <v>144</v>
      </c>
      <c r="D21" s="118"/>
      <c r="E21" s="118"/>
      <c r="F21" s="118"/>
      <c r="G21" s="116"/>
      <c r="H21" s="116"/>
      <c r="I21" s="116"/>
      <c r="J21" s="116"/>
      <c r="K21" s="119"/>
      <c r="L21" s="119"/>
      <c r="M21" s="114"/>
      <c r="N21" s="114">
        <v>4</v>
      </c>
      <c r="O21" s="114"/>
      <c r="P21" s="114" t="s">
        <v>21</v>
      </c>
      <c r="Q21" s="173">
        <v>10</v>
      </c>
    </row>
    <row r="22" spans="1:17" ht="39" thickBot="1">
      <c r="A22" s="179">
        <v>8</v>
      </c>
      <c r="B22" s="180" t="s">
        <v>175</v>
      </c>
      <c r="C22" s="204" t="s">
        <v>182</v>
      </c>
      <c r="D22" s="183"/>
      <c r="E22" s="182"/>
      <c r="F22" s="182"/>
      <c r="G22" s="183"/>
      <c r="H22" s="183"/>
      <c r="I22" s="182"/>
      <c r="J22" s="182"/>
      <c r="K22" s="181"/>
      <c r="L22" s="181"/>
      <c r="M22" s="181"/>
      <c r="N22" s="181">
        <v>4</v>
      </c>
      <c r="O22" s="181"/>
      <c r="P22" s="181" t="s">
        <v>21</v>
      </c>
      <c r="Q22" s="190">
        <v>10</v>
      </c>
    </row>
    <row r="23" spans="1:18" ht="13.5" customHeight="1" hidden="1">
      <c r="A23" s="185"/>
      <c r="B23" s="186"/>
      <c r="C23" s="187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88"/>
      <c r="O23" s="188"/>
      <c r="P23" s="188"/>
      <c r="Q23" s="189"/>
      <c r="R23" s="101"/>
    </row>
    <row r="24" spans="1:18" ht="13.5" customHeight="1">
      <c r="A24" s="319" t="s">
        <v>28</v>
      </c>
      <c r="B24" s="320"/>
      <c r="C24" s="321"/>
      <c r="D24" s="120">
        <f>SUM(D15:D22)</f>
        <v>5</v>
      </c>
      <c r="E24" s="120">
        <f>SUM(E15:E22)</f>
        <v>5</v>
      </c>
      <c r="F24" s="120"/>
      <c r="G24" s="120"/>
      <c r="H24" s="311"/>
      <c r="I24" s="311" t="s">
        <v>59</v>
      </c>
      <c r="J24" s="311">
        <f>SUM(J15:J22)</f>
        <v>25</v>
      </c>
      <c r="K24" s="120">
        <f>SUM(K15:K22)</f>
        <v>2</v>
      </c>
      <c r="L24" s="120">
        <f>SUM(L15:L22)</f>
        <v>2</v>
      </c>
      <c r="M24" s="120"/>
      <c r="N24" s="120">
        <f>SUM(N15:N22)</f>
        <v>8</v>
      </c>
      <c r="O24" s="311"/>
      <c r="P24" s="311" t="s">
        <v>156</v>
      </c>
      <c r="Q24" s="335">
        <f>SUM(Q20:Q22)</f>
        <v>30</v>
      </c>
      <c r="R24" s="101"/>
    </row>
    <row r="25" spans="1:18" ht="13.5" customHeight="1" thickBot="1">
      <c r="A25" s="322"/>
      <c r="B25" s="323"/>
      <c r="C25" s="324"/>
      <c r="D25" s="330">
        <f>SUM(D24:G24)</f>
        <v>10</v>
      </c>
      <c r="E25" s="331"/>
      <c r="F25" s="331"/>
      <c r="G25" s="332"/>
      <c r="H25" s="312"/>
      <c r="I25" s="312"/>
      <c r="J25" s="312"/>
      <c r="K25" s="330">
        <f>SUM(K24:N24)</f>
        <v>12</v>
      </c>
      <c r="L25" s="331"/>
      <c r="M25" s="331"/>
      <c r="N25" s="332"/>
      <c r="O25" s="312"/>
      <c r="P25" s="312"/>
      <c r="Q25" s="336"/>
      <c r="R25" s="121"/>
    </row>
    <row r="26" spans="1:18" ht="13.5" customHeight="1" thickBot="1">
      <c r="A26" s="192"/>
      <c r="B26" s="193"/>
      <c r="C26" s="193"/>
      <c r="D26" s="194"/>
      <c r="E26" s="194"/>
      <c r="F26" s="194"/>
      <c r="G26" s="194"/>
      <c r="H26" s="194"/>
      <c r="I26" s="194"/>
      <c r="J26" s="192"/>
      <c r="K26" s="192"/>
      <c r="L26" s="192"/>
      <c r="M26" s="192"/>
      <c r="N26" s="192"/>
      <c r="O26" s="192"/>
      <c r="P26" s="192"/>
      <c r="Q26" s="192"/>
      <c r="R26" s="121"/>
    </row>
    <row r="27" spans="1:18" ht="13.5" customHeight="1">
      <c r="A27" s="237" t="s">
        <v>4</v>
      </c>
      <c r="B27" s="240" t="s">
        <v>23</v>
      </c>
      <c r="C27" s="241" t="s">
        <v>196</v>
      </c>
      <c r="D27" s="242" t="s">
        <v>54</v>
      </c>
      <c r="E27" s="242"/>
      <c r="F27" s="242"/>
      <c r="G27" s="242"/>
      <c r="H27" s="242"/>
      <c r="I27" s="242"/>
      <c r="J27" s="242"/>
      <c r="K27" s="242" t="s">
        <v>55</v>
      </c>
      <c r="L27" s="242"/>
      <c r="M27" s="242"/>
      <c r="N27" s="242"/>
      <c r="O27" s="242"/>
      <c r="P27" s="242"/>
      <c r="Q27" s="243"/>
      <c r="R27" s="121"/>
    </row>
    <row r="28" spans="1:18" ht="13.5" customHeight="1">
      <c r="A28" s="238"/>
      <c r="B28" s="231"/>
      <c r="C28" s="231"/>
      <c r="D28" s="231" t="s">
        <v>21</v>
      </c>
      <c r="E28" s="231" t="s">
        <v>2</v>
      </c>
      <c r="F28" s="235" t="s">
        <v>3</v>
      </c>
      <c r="G28" s="231" t="s">
        <v>53</v>
      </c>
      <c r="H28" s="235" t="s">
        <v>123</v>
      </c>
      <c r="I28" s="301" t="s">
        <v>19</v>
      </c>
      <c r="J28" s="295" t="s">
        <v>29</v>
      </c>
      <c r="K28" s="231" t="s">
        <v>21</v>
      </c>
      <c r="L28" s="231" t="s">
        <v>2</v>
      </c>
      <c r="M28" s="235" t="s">
        <v>3</v>
      </c>
      <c r="N28" s="231" t="s">
        <v>53</v>
      </c>
      <c r="O28" s="235" t="s">
        <v>123</v>
      </c>
      <c r="P28" s="301" t="s">
        <v>19</v>
      </c>
      <c r="Q28" s="303" t="s">
        <v>29</v>
      </c>
      <c r="R28" s="121"/>
    </row>
    <row r="29" spans="1:18" ht="9" customHeight="1" thickBot="1">
      <c r="A29" s="239"/>
      <c r="B29" s="232"/>
      <c r="C29" s="232"/>
      <c r="D29" s="232"/>
      <c r="E29" s="232"/>
      <c r="F29" s="236"/>
      <c r="G29" s="232"/>
      <c r="H29" s="236"/>
      <c r="I29" s="302"/>
      <c r="J29" s="296"/>
      <c r="K29" s="232"/>
      <c r="L29" s="232"/>
      <c r="M29" s="236"/>
      <c r="N29" s="232"/>
      <c r="O29" s="236"/>
      <c r="P29" s="302"/>
      <c r="Q29" s="304"/>
      <c r="R29" s="121"/>
    </row>
    <row r="30" spans="1:18" ht="12.75">
      <c r="A30" s="197">
        <v>9</v>
      </c>
      <c r="B30" s="153" t="s">
        <v>141</v>
      </c>
      <c r="C30" s="198" t="s">
        <v>183</v>
      </c>
      <c r="D30" s="307">
        <v>1</v>
      </c>
      <c r="E30" s="307">
        <v>1</v>
      </c>
      <c r="F30" s="307"/>
      <c r="G30" s="307"/>
      <c r="H30" s="307"/>
      <c r="I30" s="307" t="s">
        <v>21</v>
      </c>
      <c r="J30" s="307">
        <v>5</v>
      </c>
      <c r="K30" s="307"/>
      <c r="L30" s="307"/>
      <c r="M30" s="307"/>
      <c r="N30" s="307"/>
      <c r="O30" s="199"/>
      <c r="P30" s="307"/>
      <c r="Q30" s="326"/>
      <c r="R30" s="121"/>
    </row>
    <row r="31" spans="1:18" ht="13.5" thickBot="1">
      <c r="A31" s="179">
        <v>10</v>
      </c>
      <c r="B31" s="137" t="s">
        <v>142</v>
      </c>
      <c r="C31" s="149" t="s">
        <v>184</v>
      </c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200"/>
      <c r="P31" s="308"/>
      <c r="Q31" s="327"/>
      <c r="R31" s="121"/>
    </row>
    <row r="32" spans="1:18" ht="13.5" customHeight="1">
      <c r="A32" s="277" t="s">
        <v>133</v>
      </c>
      <c r="B32" s="259"/>
      <c r="C32" s="278"/>
      <c r="D32" s="136">
        <f>SUM(D30:D31)</f>
        <v>1</v>
      </c>
      <c r="E32" s="136">
        <f>SUM(E30:E31)</f>
        <v>1</v>
      </c>
      <c r="F32" s="136"/>
      <c r="G32" s="136"/>
      <c r="H32" s="309"/>
      <c r="I32" s="325" t="s">
        <v>87</v>
      </c>
      <c r="J32" s="309">
        <f>SUM(J30:J31)</f>
        <v>5</v>
      </c>
      <c r="K32" s="136"/>
      <c r="L32" s="136"/>
      <c r="M32" s="136"/>
      <c r="N32" s="136"/>
      <c r="O32" s="196"/>
      <c r="P32" s="309"/>
      <c r="Q32" s="328"/>
      <c r="R32" s="121"/>
    </row>
    <row r="33" spans="1:18" ht="12.75" customHeight="1" thickBot="1">
      <c r="A33" s="279"/>
      <c r="B33" s="280"/>
      <c r="C33" s="281"/>
      <c r="D33" s="313">
        <f>SUM(D32:G32)</f>
        <v>2</v>
      </c>
      <c r="E33" s="314"/>
      <c r="F33" s="314"/>
      <c r="G33" s="315"/>
      <c r="H33" s="310"/>
      <c r="I33" s="312"/>
      <c r="J33" s="310"/>
      <c r="K33" s="313"/>
      <c r="L33" s="314"/>
      <c r="M33" s="314"/>
      <c r="N33" s="315"/>
      <c r="O33" s="195"/>
      <c r="P33" s="310"/>
      <c r="Q33" s="329"/>
      <c r="R33" s="121"/>
    </row>
    <row r="34" spans="1:18" ht="9" customHeight="1">
      <c r="A34" s="97"/>
      <c r="B34" s="97"/>
      <c r="C34" s="97"/>
      <c r="D34" s="192"/>
      <c r="E34" s="192"/>
      <c r="F34" s="192"/>
      <c r="G34" s="192"/>
      <c r="H34" s="192"/>
      <c r="I34" s="194"/>
      <c r="J34" s="192"/>
      <c r="K34" s="125"/>
      <c r="L34" s="125"/>
      <c r="M34" s="125"/>
      <c r="N34" s="125"/>
      <c r="O34" s="125"/>
      <c r="P34" s="125"/>
      <c r="Q34" s="125"/>
      <c r="R34" s="121"/>
    </row>
    <row r="35" spans="1:18" ht="12.75" customHeight="1">
      <c r="A35" s="93"/>
      <c r="B35" s="259" t="s">
        <v>125</v>
      </c>
      <c r="C35" s="278"/>
      <c r="D35" s="88">
        <f>D24+D32</f>
        <v>6</v>
      </c>
      <c r="E35" s="88">
        <f>E24+E32</f>
        <v>6</v>
      </c>
      <c r="F35" s="88"/>
      <c r="G35" s="88"/>
      <c r="H35" s="96"/>
      <c r="I35" s="282" t="s">
        <v>154</v>
      </c>
      <c r="J35" s="284">
        <f>J24+J32</f>
        <v>30</v>
      </c>
      <c r="K35" s="88">
        <f>K24+K32</f>
        <v>2</v>
      </c>
      <c r="L35" s="88">
        <f>L24+L32</f>
        <v>2</v>
      </c>
      <c r="M35" s="88"/>
      <c r="N35" s="88">
        <f>N24+N32</f>
        <v>8</v>
      </c>
      <c r="O35" s="96"/>
      <c r="P35" s="282" t="s">
        <v>156</v>
      </c>
      <c r="Q35" s="284">
        <f>Q24+Q32</f>
        <v>30</v>
      </c>
      <c r="R35" s="121"/>
    </row>
    <row r="36" spans="1:18" ht="12.75" customHeight="1">
      <c r="A36" s="93"/>
      <c r="B36" s="259"/>
      <c r="C36" s="278"/>
      <c r="D36" s="265">
        <f>SUM(D35:G35)</f>
        <v>12</v>
      </c>
      <c r="E36" s="266"/>
      <c r="F36" s="266"/>
      <c r="G36" s="267"/>
      <c r="H36" s="123"/>
      <c r="I36" s="283"/>
      <c r="J36" s="248"/>
      <c r="K36" s="265">
        <f>SUM(K35:N35)</f>
        <v>12</v>
      </c>
      <c r="L36" s="266"/>
      <c r="M36" s="266"/>
      <c r="N36" s="267"/>
      <c r="O36" s="123"/>
      <c r="P36" s="283"/>
      <c r="Q36" s="248"/>
      <c r="R36" s="121"/>
    </row>
    <row r="37" spans="1:18" ht="7.5" customHeight="1">
      <c r="A37" s="93"/>
      <c r="B37" s="97"/>
      <c r="C37" s="97"/>
      <c r="D37" s="98"/>
      <c r="E37" s="98"/>
      <c r="F37" s="98"/>
      <c r="G37" s="98"/>
      <c r="H37" s="98"/>
      <c r="I37" s="99"/>
      <c r="J37" s="95"/>
      <c r="K37" s="98"/>
      <c r="L37" s="98"/>
      <c r="M37" s="98"/>
      <c r="N37" s="98"/>
      <c r="O37" s="98"/>
      <c r="P37" s="99"/>
      <c r="Q37" s="95"/>
      <c r="R37" s="121"/>
    </row>
    <row r="38" spans="1:18" ht="12.75" customHeight="1" thickBot="1">
      <c r="A38" s="306" t="s">
        <v>112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121"/>
    </row>
    <row r="39" spans="1:18" ht="12.75" customHeight="1">
      <c r="A39" s="237" t="s">
        <v>4</v>
      </c>
      <c r="B39" s="240" t="s">
        <v>23</v>
      </c>
      <c r="C39" s="241" t="s">
        <v>146</v>
      </c>
      <c r="D39" s="242" t="s">
        <v>54</v>
      </c>
      <c r="E39" s="242"/>
      <c r="F39" s="242"/>
      <c r="G39" s="242"/>
      <c r="H39" s="242"/>
      <c r="I39" s="242"/>
      <c r="J39" s="242"/>
      <c r="K39" s="242" t="s">
        <v>55</v>
      </c>
      <c r="L39" s="242"/>
      <c r="M39" s="242"/>
      <c r="N39" s="242"/>
      <c r="O39" s="242"/>
      <c r="P39" s="242"/>
      <c r="Q39" s="243"/>
      <c r="R39" s="121"/>
    </row>
    <row r="40" spans="1:18" ht="12.75" customHeight="1">
      <c r="A40" s="238"/>
      <c r="B40" s="231"/>
      <c r="C40" s="231"/>
      <c r="D40" s="231" t="s">
        <v>21</v>
      </c>
      <c r="E40" s="231" t="s">
        <v>2</v>
      </c>
      <c r="F40" s="235" t="s">
        <v>3</v>
      </c>
      <c r="G40" s="231" t="s">
        <v>53</v>
      </c>
      <c r="H40" s="235" t="s">
        <v>123</v>
      </c>
      <c r="I40" s="301" t="s">
        <v>19</v>
      </c>
      <c r="J40" s="295" t="s">
        <v>29</v>
      </c>
      <c r="K40" s="231" t="s">
        <v>21</v>
      </c>
      <c r="L40" s="231" t="s">
        <v>2</v>
      </c>
      <c r="M40" s="235" t="s">
        <v>3</v>
      </c>
      <c r="N40" s="231" t="s">
        <v>53</v>
      </c>
      <c r="O40" s="235" t="s">
        <v>123</v>
      </c>
      <c r="P40" s="301" t="s">
        <v>19</v>
      </c>
      <c r="Q40" s="303" t="s">
        <v>29</v>
      </c>
      <c r="R40" s="121"/>
    </row>
    <row r="41" spans="1:18" ht="12.75" customHeight="1" thickBot="1">
      <c r="A41" s="239"/>
      <c r="B41" s="232"/>
      <c r="C41" s="232"/>
      <c r="D41" s="232"/>
      <c r="E41" s="232"/>
      <c r="F41" s="236"/>
      <c r="G41" s="232"/>
      <c r="H41" s="236"/>
      <c r="I41" s="302"/>
      <c r="J41" s="296"/>
      <c r="K41" s="232"/>
      <c r="L41" s="232"/>
      <c r="M41" s="236"/>
      <c r="N41" s="232"/>
      <c r="O41" s="236"/>
      <c r="P41" s="302"/>
      <c r="Q41" s="304"/>
      <c r="R41" s="121"/>
    </row>
    <row r="42" spans="1:18" ht="12.75" customHeight="1">
      <c r="A42" s="158">
        <v>1</v>
      </c>
      <c r="B42" s="191" t="s">
        <v>126</v>
      </c>
      <c r="C42" s="134" t="s">
        <v>57</v>
      </c>
      <c r="D42" s="161"/>
      <c r="E42" s="161"/>
      <c r="F42" s="161"/>
      <c r="G42" s="161">
        <v>3</v>
      </c>
      <c r="H42" s="161"/>
      <c r="I42" s="161" t="s">
        <v>21</v>
      </c>
      <c r="J42" s="161">
        <v>5</v>
      </c>
      <c r="K42" s="161"/>
      <c r="L42" s="161"/>
      <c r="M42" s="161"/>
      <c r="N42" s="161"/>
      <c r="O42" s="161"/>
      <c r="P42" s="161"/>
      <c r="Q42" s="162"/>
      <c r="R42" s="121"/>
    </row>
    <row r="43" spans="1:18" ht="12.75" customHeight="1">
      <c r="A43" s="157">
        <v>2</v>
      </c>
      <c r="B43" s="124" t="s">
        <v>127</v>
      </c>
      <c r="C43" s="61" t="s">
        <v>64</v>
      </c>
      <c r="D43" s="260">
        <v>1</v>
      </c>
      <c r="E43" s="260">
        <v>2</v>
      </c>
      <c r="F43" s="260"/>
      <c r="G43" s="260"/>
      <c r="H43" s="260"/>
      <c r="I43" s="260" t="s">
        <v>5</v>
      </c>
      <c r="J43" s="260">
        <v>5</v>
      </c>
      <c r="K43" s="260"/>
      <c r="L43" s="260"/>
      <c r="M43" s="260"/>
      <c r="N43" s="260"/>
      <c r="O43" s="260"/>
      <c r="P43" s="260"/>
      <c r="Q43" s="263"/>
      <c r="R43" s="121"/>
    </row>
    <row r="44" spans="1:18" ht="12.75" customHeight="1">
      <c r="A44" s="157">
        <v>3</v>
      </c>
      <c r="B44" s="124" t="s">
        <v>128</v>
      </c>
      <c r="C44" s="61" t="s">
        <v>147</v>
      </c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3"/>
      <c r="R44" s="121"/>
    </row>
    <row r="45" spans="1:18" ht="12.75" customHeight="1">
      <c r="A45" s="157">
        <v>4</v>
      </c>
      <c r="B45" s="124" t="s">
        <v>129</v>
      </c>
      <c r="C45" s="61" t="s">
        <v>148</v>
      </c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3"/>
      <c r="R45" s="121"/>
    </row>
    <row r="46" spans="1:18" ht="12.75" customHeight="1">
      <c r="A46" s="157">
        <v>5</v>
      </c>
      <c r="B46" s="124" t="s">
        <v>130</v>
      </c>
      <c r="C46" s="61" t="s">
        <v>84</v>
      </c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3"/>
      <c r="R46" s="121"/>
    </row>
    <row r="47" spans="1:18" ht="12.75" customHeight="1" thickBot="1">
      <c r="A47" s="165">
        <v>6</v>
      </c>
      <c r="B47" s="166" t="s">
        <v>131</v>
      </c>
      <c r="C47" s="149" t="s">
        <v>149</v>
      </c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4"/>
      <c r="R47" s="121"/>
    </row>
    <row r="48" spans="1:18" ht="12.75" customHeight="1">
      <c r="A48" s="255" t="s">
        <v>120</v>
      </c>
      <c r="B48" s="248"/>
      <c r="C48" s="248"/>
      <c r="D48" s="134">
        <f>SUM(D42:D47)</f>
        <v>1</v>
      </c>
      <c r="E48" s="134">
        <f>SUM(E42:E47)</f>
        <v>2</v>
      </c>
      <c r="F48" s="134"/>
      <c r="G48" s="134">
        <f>SUM(G42:G47)</f>
        <v>3</v>
      </c>
      <c r="H48" s="271"/>
      <c r="I48" s="248" t="s">
        <v>132</v>
      </c>
      <c r="J48" s="248">
        <f>SUM(J42:J47)</f>
        <v>10</v>
      </c>
      <c r="K48" s="134"/>
      <c r="L48" s="134"/>
      <c r="M48" s="134"/>
      <c r="N48" s="134"/>
      <c r="O48" s="271"/>
      <c r="P48" s="271"/>
      <c r="Q48" s="257"/>
      <c r="R48" s="121"/>
    </row>
    <row r="49" spans="1:18" ht="12.75" customHeight="1" thickBot="1">
      <c r="A49" s="256"/>
      <c r="B49" s="249"/>
      <c r="C49" s="249"/>
      <c r="D49" s="249">
        <f>SUM(D48:G48)</f>
        <v>6</v>
      </c>
      <c r="E49" s="249"/>
      <c r="F49" s="249"/>
      <c r="G49" s="249"/>
      <c r="H49" s="261"/>
      <c r="I49" s="249"/>
      <c r="J49" s="249"/>
      <c r="K49" s="249"/>
      <c r="L49" s="249"/>
      <c r="M49" s="249"/>
      <c r="N49" s="249"/>
      <c r="O49" s="261"/>
      <c r="P49" s="261"/>
      <c r="Q49" s="258"/>
      <c r="R49" s="121"/>
    </row>
    <row r="50" spans="1:18" ht="12.75" customHeight="1">
      <c r="A50" s="97"/>
      <c r="B50" s="305" t="s">
        <v>122</v>
      </c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121"/>
    </row>
    <row r="51" spans="1:17" ht="12.75">
      <c r="A51" s="125"/>
      <c r="B51" s="125"/>
      <c r="C51" s="125"/>
      <c r="D51" s="125"/>
      <c r="E51" s="125"/>
      <c r="F51" s="125"/>
      <c r="G51" s="125"/>
      <c r="H51" s="125"/>
      <c r="I51" s="125"/>
      <c r="J51" s="126"/>
      <c r="K51" s="125"/>
      <c r="L51" s="125"/>
      <c r="M51" s="125"/>
      <c r="N51" s="125"/>
      <c r="O51" s="125"/>
      <c r="P51" s="125"/>
      <c r="Q51" s="126"/>
    </row>
    <row r="52" spans="1:17" ht="12.75">
      <c r="A52" s="93"/>
      <c r="B52" s="105" t="s">
        <v>193</v>
      </c>
      <c r="C52" s="105"/>
      <c r="D52" s="94"/>
      <c r="E52" s="94"/>
      <c r="F52" s="94"/>
      <c r="G52" s="94"/>
      <c r="H52" s="94"/>
      <c r="I52" s="272" t="s">
        <v>14</v>
      </c>
      <c r="J52" s="272"/>
      <c r="K52" s="272"/>
      <c r="L52" s="272"/>
      <c r="M52" s="272"/>
      <c r="N52" s="272"/>
      <c r="O52" s="272"/>
      <c r="P52" s="272"/>
      <c r="Q52" s="272"/>
    </row>
    <row r="53" spans="1:17" ht="12.75">
      <c r="A53" s="93"/>
      <c r="B53" s="105" t="s">
        <v>194</v>
      </c>
      <c r="C53" s="105"/>
      <c r="D53" s="94"/>
      <c r="E53" s="94"/>
      <c r="F53" s="94"/>
      <c r="G53" s="94"/>
      <c r="H53" s="94"/>
      <c r="I53" s="272" t="s">
        <v>195</v>
      </c>
      <c r="J53" s="272"/>
      <c r="K53" s="272"/>
      <c r="L53" s="272"/>
      <c r="M53" s="272"/>
      <c r="N53" s="272"/>
      <c r="O53" s="272"/>
      <c r="P53" s="272"/>
      <c r="Q53" s="272"/>
    </row>
    <row r="54" spans="1:17" ht="12.75">
      <c r="A54" s="93"/>
      <c r="B54" s="105"/>
      <c r="C54" s="105"/>
      <c r="D54" s="94"/>
      <c r="E54" s="94"/>
      <c r="F54" s="94"/>
      <c r="G54" s="94"/>
      <c r="H54" s="94"/>
      <c r="J54" s="94"/>
      <c r="K54" s="94"/>
      <c r="L54" s="94"/>
      <c r="M54" s="94"/>
      <c r="N54" s="94"/>
      <c r="O54" s="94"/>
      <c r="P54" s="94"/>
      <c r="Q54" s="94"/>
    </row>
    <row r="55" spans="1:17" ht="12.75">
      <c r="A55" s="93"/>
      <c r="B55" s="105"/>
      <c r="C55" s="105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1:17" ht="12.75">
      <c r="A56" s="93"/>
      <c r="B56" s="105" t="s">
        <v>108</v>
      </c>
      <c r="C56" s="105"/>
      <c r="D56" s="94"/>
      <c r="E56" s="94"/>
      <c r="F56" s="94"/>
      <c r="G56" s="94"/>
      <c r="H56" s="94"/>
      <c r="I56" s="272" t="s">
        <v>15</v>
      </c>
      <c r="J56" s="272"/>
      <c r="K56" s="272"/>
      <c r="L56" s="272"/>
      <c r="M56" s="272"/>
      <c r="N56" s="272"/>
      <c r="O56" s="272"/>
      <c r="P56" s="272"/>
      <c r="Q56" s="94"/>
    </row>
    <row r="57" spans="1:17" ht="12.75">
      <c r="A57" s="93"/>
      <c r="B57" s="105" t="s">
        <v>109</v>
      </c>
      <c r="C57" s="105"/>
      <c r="D57" s="94"/>
      <c r="E57" s="94"/>
      <c r="F57" s="94"/>
      <c r="G57" s="94"/>
      <c r="H57" s="94"/>
      <c r="I57" s="272" t="s">
        <v>195</v>
      </c>
      <c r="J57" s="272"/>
      <c r="K57" s="272"/>
      <c r="L57" s="272"/>
      <c r="M57" s="272"/>
      <c r="N57" s="272"/>
      <c r="O57" s="272"/>
      <c r="P57" s="272"/>
      <c r="Q57" s="272"/>
    </row>
  </sheetData>
  <sheetProtection/>
  <mergeCells count="124">
    <mergeCell ref="G28:G29"/>
    <mergeCell ref="N13:N14"/>
    <mergeCell ref="I57:Q57"/>
    <mergeCell ref="P13:P14"/>
    <mergeCell ref="N28:N29"/>
    <mergeCell ref="P28:P29"/>
    <mergeCell ref="K13:K14"/>
    <mergeCell ref="L13:L14"/>
    <mergeCell ref="Q13:Q14"/>
    <mergeCell ref="D27:J27"/>
    <mergeCell ref="K12:Q12"/>
    <mergeCell ref="A12:A14"/>
    <mergeCell ref="L28:L29"/>
    <mergeCell ref="D12:J12"/>
    <mergeCell ref="G13:G14"/>
    <mergeCell ref="I13:I14"/>
    <mergeCell ref="F28:F29"/>
    <mergeCell ref="D28:D29"/>
    <mergeCell ref="E28:E29"/>
    <mergeCell ref="E13:E14"/>
    <mergeCell ref="M13:M14"/>
    <mergeCell ref="D13:D14"/>
    <mergeCell ref="H13:H14"/>
    <mergeCell ref="O13:O14"/>
    <mergeCell ref="Q24:Q25"/>
    <mergeCell ref="K25:N25"/>
    <mergeCell ref="J24:J25"/>
    <mergeCell ref="J13:J14"/>
    <mergeCell ref="K36:N36"/>
    <mergeCell ref="P35:P36"/>
    <mergeCell ref="Q32:Q33"/>
    <mergeCell ref="F30:F31"/>
    <mergeCell ref="I24:I25"/>
    <mergeCell ref="M28:M29"/>
    <mergeCell ref="Q28:Q29"/>
    <mergeCell ref="D25:G25"/>
    <mergeCell ref="G30:G31"/>
    <mergeCell ref="K27:Q27"/>
    <mergeCell ref="E30:E31"/>
    <mergeCell ref="J30:J31"/>
    <mergeCell ref="I32:I33"/>
    <mergeCell ref="J32:J33"/>
    <mergeCell ref="I52:Q52"/>
    <mergeCell ref="P32:P33"/>
    <mergeCell ref="Q35:Q36"/>
    <mergeCell ref="Q30:Q31"/>
    <mergeCell ref="P30:P31"/>
    <mergeCell ref="D36:G36"/>
    <mergeCell ref="J28:J29"/>
    <mergeCell ref="C12:C14"/>
    <mergeCell ref="C27:C29"/>
    <mergeCell ref="I53:Q53"/>
    <mergeCell ref="J35:J36"/>
    <mergeCell ref="A32:C33"/>
    <mergeCell ref="D33:G33"/>
    <mergeCell ref="B35:C36"/>
    <mergeCell ref="O28:O29"/>
    <mergeCell ref="D30:D31"/>
    <mergeCell ref="I56:P56"/>
    <mergeCell ref="P24:P25"/>
    <mergeCell ref="K33:N33"/>
    <mergeCell ref="I35:I36"/>
    <mergeCell ref="K28:K29"/>
    <mergeCell ref="B12:B14"/>
    <mergeCell ref="A24:C25"/>
    <mergeCell ref="F13:F14"/>
    <mergeCell ref="A27:A29"/>
    <mergeCell ref="B27:B29"/>
    <mergeCell ref="H30:H31"/>
    <mergeCell ref="H32:H33"/>
    <mergeCell ref="H24:H25"/>
    <mergeCell ref="O24:O25"/>
    <mergeCell ref="A7:G7"/>
    <mergeCell ref="K30:K31"/>
    <mergeCell ref="L30:L31"/>
    <mergeCell ref="M30:M31"/>
    <mergeCell ref="N30:N31"/>
    <mergeCell ref="I28:I29"/>
    <mergeCell ref="H43:H47"/>
    <mergeCell ref="I43:I47"/>
    <mergeCell ref="J43:J47"/>
    <mergeCell ref="K43:K47"/>
    <mergeCell ref="L43:L47"/>
    <mergeCell ref="H28:H29"/>
    <mergeCell ref="I30:I31"/>
    <mergeCell ref="I40:I41"/>
    <mergeCell ref="J40:J41"/>
    <mergeCell ref="K40:K41"/>
    <mergeCell ref="A48:C49"/>
    <mergeCell ref="H48:H49"/>
    <mergeCell ref="I48:I49"/>
    <mergeCell ref="J48:J49"/>
    <mergeCell ref="O48:O49"/>
    <mergeCell ref="A38:Q38"/>
    <mergeCell ref="D43:D47"/>
    <mergeCell ref="E43:E47"/>
    <mergeCell ref="F43:F47"/>
    <mergeCell ref="G43:G47"/>
    <mergeCell ref="P48:P49"/>
    <mergeCell ref="Q48:Q49"/>
    <mergeCell ref="D49:G49"/>
    <mergeCell ref="K49:N49"/>
    <mergeCell ref="B50:Q50"/>
    <mergeCell ref="M43:M47"/>
    <mergeCell ref="N43:N47"/>
    <mergeCell ref="O43:O47"/>
    <mergeCell ref="P43:P47"/>
    <mergeCell ref="Q43:Q47"/>
    <mergeCell ref="A39:A41"/>
    <mergeCell ref="B39:B41"/>
    <mergeCell ref="C39:C41"/>
    <mergeCell ref="D39:J39"/>
    <mergeCell ref="K39:Q39"/>
    <mergeCell ref="D40:D41"/>
    <mergeCell ref="E40:E41"/>
    <mergeCell ref="F40:F41"/>
    <mergeCell ref="G40:G41"/>
    <mergeCell ref="H40:H41"/>
    <mergeCell ref="L40:L41"/>
    <mergeCell ref="M40:M41"/>
    <mergeCell ref="N40:N41"/>
    <mergeCell ref="O40:O41"/>
    <mergeCell ref="P40:P41"/>
    <mergeCell ref="Q40:Q41"/>
  </mergeCells>
  <printOptions horizontalCentered="1"/>
  <pageMargins left="0.3937007874015748" right="0.4724409448818898" top="0.31496062992125984" bottom="0.4724409448818898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SheetLayoutView="100" workbookViewId="0" topLeftCell="A1">
      <selection activeCell="A10" sqref="A10"/>
    </sheetView>
  </sheetViews>
  <sheetFormatPr defaultColWidth="9.140625" defaultRowHeight="12.75"/>
  <cols>
    <col min="1" max="1" width="4.28125" style="1" customWidth="1"/>
    <col min="2" max="2" width="5.8515625" style="1" customWidth="1"/>
    <col min="3" max="3" width="26.57421875" style="1" customWidth="1"/>
    <col min="4" max="4" width="12.28125" style="1" customWidth="1"/>
    <col min="5" max="5" width="9.140625" style="1" customWidth="1"/>
    <col min="6" max="6" width="11.8515625" style="1" customWidth="1"/>
    <col min="7" max="16384" width="9.140625" style="1" customWidth="1"/>
  </cols>
  <sheetData>
    <row r="1" spans="1:2" ht="12.75">
      <c r="A1" s="26" t="s">
        <v>51</v>
      </c>
      <c r="B1" s="2"/>
    </row>
    <row r="2" spans="1:2" ht="12.75">
      <c r="A2" s="26" t="s">
        <v>191</v>
      </c>
      <c r="B2" s="2"/>
    </row>
    <row r="3" ht="12.75">
      <c r="B3" s="2"/>
    </row>
    <row r="4" spans="1:12" ht="14.25">
      <c r="A4" s="344" t="s">
        <v>93</v>
      </c>
      <c r="B4" s="344"/>
      <c r="C4" s="344"/>
      <c r="D4" s="344"/>
      <c r="E4" s="344"/>
      <c r="F4" s="344"/>
      <c r="G4" s="344"/>
      <c r="H4" s="344"/>
      <c r="I4" s="4"/>
      <c r="J4" s="4"/>
      <c r="K4" s="4"/>
      <c r="L4" s="4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5" ht="15">
      <c r="A6" s="24" t="s">
        <v>61</v>
      </c>
      <c r="B6" s="24"/>
      <c r="G6" s="25"/>
      <c r="H6" s="25"/>
      <c r="I6" s="25"/>
      <c r="J6" s="25"/>
      <c r="K6" s="25"/>
      <c r="L6" s="25"/>
      <c r="M6" s="25"/>
      <c r="N6" s="25"/>
      <c r="O6" s="53"/>
    </row>
    <row r="7" spans="1:14" ht="15" customHeight="1">
      <c r="A7" s="345" t="s">
        <v>179</v>
      </c>
      <c r="B7" s="345"/>
      <c r="C7" s="345"/>
      <c r="D7" s="345"/>
      <c r="E7" s="345"/>
      <c r="F7" s="345"/>
      <c r="G7" s="3"/>
      <c r="H7" s="3"/>
      <c r="I7" s="3"/>
      <c r="J7" s="3"/>
      <c r="K7" s="3"/>
      <c r="L7" s="3"/>
      <c r="M7" s="3"/>
      <c r="N7" s="3"/>
    </row>
    <row r="8" spans="1:15" ht="15">
      <c r="A8" s="24" t="s">
        <v>138</v>
      </c>
      <c r="B8" s="2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3"/>
    </row>
    <row r="9" spans="1:2" ht="15">
      <c r="A9" s="24" t="s">
        <v>60</v>
      </c>
      <c r="B9" s="24"/>
    </row>
    <row r="10" spans="1:2" ht="15">
      <c r="A10" s="24" t="s">
        <v>192</v>
      </c>
      <c r="B10" s="24"/>
    </row>
    <row r="12" spans="3:8" ht="25.5">
      <c r="C12" s="56" t="s">
        <v>30</v>
      </c>
      <c r="D12" s="346" t="s">
        <v>31</v>
      </c>
      <c r="E12" s="346"/>
      <c r="F12" s="346" t="s">
        <v>137</v>
      </c>
      <c r="G12" s="346"/>
      <c r="H12" s="130" t="s">
        <v>143</v>
      </c>
    </row>
    <row r="13" spans="3:8" ht="12.75">
      <c r="C13" s="57" t="s">
        <v>32</v>
      </c>
      <c r="D13" s="57" t="s">
        <v>0</v>
      </c>
      <c r="E13" s="57" t="s">
        <v>1</v>
      </c>
      <c r="F13" s="57" t="s">
        <v>54</v>
      </c>
      <c r="G13" s="57" t="s">
        <v>55</v>
      </c>
      <c r="H13" s="57" t="s">
        <v>55</v>
      </c>
    </row>
    <row r="14" spans="3:8" ht="12.75">
      <c r="C14" s="58" t="s">
        <v>6</v>
      </c>
      <c r="D14" s="58">
        <v>14</v>
      </c>
      <c r="E14" s="58">
        <v>14</v>
      </c>
      <c r="F14" s="58">
        <v>12</v>
      </c>
      <c r="G14" s="57">
        <v>12</v>
      </c>
      <c r="H14" s="262">
        <v>192</v>
      </c>
    </row>
    <row r="15" spans="3:8" ht="12.75">
      <c r="C15" s="8" t="s">
        <v>7</v>
      </c>
      <c r="D15" s="8">
        <v>14</v>
      </c>
      <c r="E15" s="8" t="s">
        <v>176</v>
      </c>
      <c r="F15" s="8">
        <v>12</v>
      </c>
      <c r="G15" s="43">
        <v>12</v>
      </c>
      <c r="H15" s="271"/>
    </row>
    <row r="16" ht="12.75">
      <c r="C16" s="54" t="s">
        <v>33</v>
      </c>
    </row>
    <row r="17" ht="12.75">
      <c r="C17" s="54" t="s">
        <v>186</v>
      </c>
    </row>
    <row r="18" ht="12.75">
      <c r="C18" s="54"/>
    </row>
    <row r="19" spans="3:7" ht="18.75">
      <c r="C19" s="347" t="s">
        <v>8</v>
      </c>
      <c r="D19" s="348"/>
      <c r="E19" s="348"/>
      <c r="F19" s="348"/>
      <c r="G19" s="348"/>
    </row>
    <row r="21" spans="2:7" ht="12.75" customHeight="1">
      <c r="B21" s="341" t="s">
        <v>4</v>
      </c>
      <c r="C21" s="341" t="s">
        <v>34</v>
      </c>
      <c r="D21" s="342" t="s">
        <v>35</v>
      </c>
      <c r="E21" s="59" t="s">
        <v>9</v>
      </c>
      <c r="F21" s="13"/>
      <c r="G21" s="9"/>
    </row>
    <row r="22" spans="2:7" ht="12.75">
      <c r="B22" s="341"/>
      <c r="C22" s="341"/>
      <c r="D22" s="342"/>
      <c r="E22" s="59" t="s">
        <v>36</v>
      </c>
      <c r="F22" s="13"/>
      <c r="G22" s="10"/>
    </row>
    <row r="23" spans="2:7" ht="12.75">
      <c r="B23" s="349">
        <v>1</v>
      </c>
      <c r="C23" s="49" t="s">
        <v>18</v>
      </c>
      <c r="D23" s="8">
        <f>'an I'!U12+'an II'!U13</f>
        <v>588</v>
      </c>
      <c r="E23" s="350">
        <f>D23/D26*100</f>
        <v>87.5</v>
      </c>
      <c r="F23" s="351"/>
      <c r="G23" s="9"/>
    </row>
    <row r="24" spans="2:7" ht="12.75">
      <c r="B24" s="349"/>
      <c r="C24" s="49" t="s">
        <v>187</v>
      </c>
      <c r="D24" s="61">
        <v>192</v>
      </c>
      <c r="E24" s="350"/>
      <c r="F24" s="351"/>
      <c r="G24" s="9"/>
    </row>
    <row r="25" spans="2:7" ht="12.75">
      <c r="B25" s="8">
        <v>2</v>
      </c>
      <c r="C25" s="49" t="s">
        <v>23</v>
      </c>
      <c r="D25" s="8">
        <f>'an I'!U13+'an II'!U14</f>
        <v>84</v>
      </c>
      <c r="E25" s="60">
        <f>D25/D26*100</f>
        <v>12.5</v>
      </c>
      <c r="F25" s="70"/>
      <c r="G25" s="9"/>
    </row>
    <row r="26" spans="2:7" ht="12.75">
      <c r="B26" s="8"/>
      <c r="C26" s="56" t="s">
        <v>37</v>
      </c>
      <c r="D26" s="16">
        <f>SUM(D23,D25)</f>
        <v>672</v>
      </c>
      <c r="E26" s="211">
        <v>100</v>
      </c>
      <c r="F26" s="70"/>
      <c r="G26" s="9"/>
    </row>
    <row r="27" spans="2:7" ht="12.75">
      <c r="B27" s="61">
        <v>3</v>
      </c>
      <c r="C27" s="62" t="s">
        <v>38</v>
      </c>
      <c r="D27" s="8">
        <f>'an I'!U17+'an II'!U19</f>
        <v>252</v>
      </c>
      <c r="E27" s="212"/>
      <c r="F27" s="71"/>
      <c r="G27" s="9"/>
    </row>
    <row r="28" spans="2:7" ht="12.75">
      <c r="B28" s="8"/>
      <c r="C28" s="56" t="s">
        <v>39</v>
      </c>
      <c r="D28" s="8">
        <f>D26+D27</f>
        <v>924</v>
      </c>
      <c r="E28" s="211">
        <v>100</v>
      </c>
      <c r="F28" s="70"/>
      <c r="G28" s="9"/>
    </row>
    <row r="29" spans="2:6" ht="12.75">
      <c r="B29" s="27"/>
      <c r="C29" s="11"/>
      <c r="D29" s="9"/>
      <c r="E29" s="12"/>
      <c r="F29" s="13"/>
    </row>
    <row r="30" spans="2:6" ht="12.75">
      <c r="B30" s="27"/>
      <c r="C30" s="11"/>
      <c r="D30" s="9"/>
      <c r="E30" s="12"/>
      <c r="F30" s="13"/>
    </row>
    <row r="31" spans="2:8" ht="12.75" customHeight="1">
      <c r="B31" s="341" t="s">
        <v>4</v>
      </c>
      <c r="C31" s="341" t="s">
        <v>34</v>
      </c>
      <c r="D31" s="342" t="s">
        <v>40</v>
      </c>
      <c r="E31" s="59" t="s">
        <v>9</v>
      </c>
      <c r="F31" s="343" t="s">
        <v>41</v>
      </c>
      <c r="G31" s="343"/>
      <c r="H31" s="40"/>
    </row>
    <row r="32" spans="2:10" ht="12.75">
      <c r="B32" s="341"/>
      <c r="C32" s="341"/>
      <c r="D32" s="342"/>
      <c r="E32" s="59" t="s">
        <v>36</v>
      </c>
      <c r="F32" s="58" t="s">
        <v>42</v>
      </c>
      <c r="G32" s="58" t="s">
        <v>43</v>
      </c>
      <c r="H32" s="9"/>
      <c r="J32" s="132"/>
    </row>
    <row r="33" spans="2:8" ht="12.75">
      <c r="B33" s="8">
        <v>1</v>
      </c>
      <c r="C33" s="63" t="s">
        <v>188</v>
      </c>
      <c r="D33" s="67">
        <f>F33+G33</f>
        <v>392</v>
      </c>
      <c r="E33" s="128">
        <f>D33/D35*100</f>
        <v>58.333333333333336</v>
      </c>
      <c r="F33" s="67">
        <f>'an I'!W14+'an II'!W15</f>
        <v>154</v>
      </c>
      <c r="G33" s="58">
        <f>'an I'!X14+'an II'!X15</f>
        <v>238</v>
      </c>
      <c r="H33" s="10"/>
    </row>
    <row r="34" spans="2:8" ht="12.75">
      <c r="B34" s="8">
        <v>2</v>
      </c>
      <c r="C34" s="49" t="s">
        <v>189</v>
      </c>
      <c r="D34" s="67">
        <f>F34+G34</f>
        <v>280</v>
      </c>
      <c r="E34" s="128">
        <f>D34/D35*100</f>
        <v>41.66666666666667</v>
      </c>
      <c r="F34" s="67">
        <f>'an I'!W15+'an II'!W16</f>
        <v>147</v>
      </c>
      <c r="G34" s="58">
        <f>'an I'!X15+'an II'!X16</f>
        <v>133</v>
      </c>
      <c r="H34" s="10"/>
    </row>
    <row r="35" spans="2:10" ht="12.75" customHeight="1">
      <c r="B35" s="6"/>
      <c r="C35" s="64" t="s">
        <v>12</v>
      </c>
      <c r="D35" s="131">
        <f>SUM(D33:D34)</f>
        <v>672</v>
      </c>
      <c r="E35" s="67">
        <f>SUM(E33:E34)</f>
        <v>100</v>
      </c>
      <c r="F35" s="67">
        <f>SUM(F33:F34)</f>
        <v>301</v>
      </c>
      <c r="G35" s="5">
        <f>SUM(G33:G34)</f>
        <v>371</v>
      </c>
      <c r="H35" s="17"/>
      <c r="I35" s="68"/>
      <c r="J35" s="7"/>
    </row>
    <row r="36" spans="2:6" ht="12.75">
      <c r="B36" s="55"/>
      <c r="C36" s="14"/>
      <c r="D36" s="15"/>
      <c r="E36" s="15"/>
      <c r="F36" s="15"/>
    </row>
    <row r="37" spans="3:4" ht="12.75">
      <c r="C37" s="65" t="s">
        <v>145</v>
      </c>
      <c r="D37" s="133">
        <f>G35/F35</f>
        <v>1.2325581395348837</v>
      </c>
    </row>
    <row r="39" spans="2:7" ht="12.75">
      <c r="B39" s="341" t="s">
        <v>4</v>
      </c>
      <c r="C39" s="349" t="s">
        <v>19</v>
      </c>
      <c r="D39" s="343" t="s">
        <v>44</v>
      </c>
      <c r="E39" s="343"/>
      <c r="F39" s="343" t="s">
        <v>10</v>
      </c>
      <c r="G39" s="343"/>
    </row>
    <row r="40" spans="2:7" ht="12.75">
      <c r="B40" s="341"/>
      <c r="C40" s="349"/>
      <c r="D40" s="58" t="s">
        <v>45</v>
      </c>
      <c r="E40" s="58" t="s">
        <v>46</v>
      </c>
      <c r="F40" s="58" t="s">
        <v>13</v>
      </c>
      <c r="G40" s="58" t="s">
        <v>11</v>
      </c>
    </row>
    <row r="41" spans="2:7" ht="12.75">
      <c r="B41" s="58">
        <v>1</v>
      </c>
      <c r="C41" s="42" t="s">
        <v>47</v>
      </c>
      <c r="D41" s="58">
        <v>8</v>
      </c>
      <c r="E41" s="58">
        <v>6</v>
      </c>
      <c r="F41" s="58">
        <f>D41+E41</f>
        <v>14</v>
      </c>
      <c r="G41" s="129">
        <f>F41/F43*100</f>
        <v>70</v>
      </c>
    </row>
    <row r="42" spans="2:7" ht="12.75">
      <c r="B42" s="58">
        <v>2</v>
      </c>
      <c r="C42" s="42" t="s">
        <v>48</v>
      </c>
      <c r="D42" s="58">
        <v>3</v>
      </c>
      <c r="E42" s="58">
        <v>3</v>
      </c>
      <c r="F42" s="58">
        <f>D42+E42</f>
        <v>6</v>
      </c>
      <c r="G42" s="129">
        <f>F42/F43*100</f>
        <v>30</v>
      </c>
    </row>
    <row r="43" spans="2:7" ht="12.75">
      <c r="B43" s="58"/>
      <c r="C43" s="66" t="s">
        <v>12</v>
      </c>
      <c r="D43" s="66">
        <f>SUM(D41:D42)</f>
        <v>11</v>
      </c>
      <c r="E43" s="66">
        <f>SUM(E41:E42)</f>
        <v>9</v>
      </c>
      <c r="F43" s="66">
        <f>F41+F42</f>
        <v>20</v>
      </c>
      <c r="G43" s="66">
        <v>100</v>
      </c>
    </row>
    <row r="44" spans="2:6" ht="12.75">
      <c r="B44" s="55"/>
      <c r="C44" s="14"/>
      <c r="D44" s="15"/>
      <c r="E44" s="15"/>
      <c r="F44" s="15"/>
    </row>
    <row r="45" spans="2:13" ht="12.75">
      <c r="B45" s="105"/>
      <c r="C45" s="105" t="s">
        <v>193</v>
      </c>
      <c r="D45" s="218" t="s">
        <v>14</v>
      </c>
      <c r="E45" s="218"/>
      <c r="F45" s="218"/>
      <c r="G45" s="218"/>
      <c r="H45" s="18"/>
      <c r="I45" s="18"/>
      <c r="J45" s="18"/>
      <c r="K45" s="18"/>
      <c r="L45" s="18"/>
      <c r="M45" s="18"/>
    </row>
    <row r="46" spans="2:13" ht="12.75">
      <c r="B46" s="105"/>
      <c r="C46" s="105" t="s">
        <v>194</v>
      </c>
      <c r="D46" s="218" t="s">
        <v>195</v>
      </c>
      <c r="E46" s="218"/>
      <c r="F46" s="218"/>
      <c r="G46" s="218"/>
      <c r="H46" s="18"/>
      <c r="I46" s="18"/>
      <c r="J46" s="18"/>
      <c r="K46" s="18"/>
      <c r="L46" s="18"/>
      <c r="M46" s="18"/>
    </row>
    <row r="47" spans="2:13" ht="12.75">
      <c r="B47" s="17"/>
      <c r="C47" s="17"/>
      <c r="D47" s="18"/>
      <c r="E47" s="18"/>
      <c r="F47" s="18"/>
      <c r="H47" s="18"/>
      <c r="I47" s="18"/>
      <c r="J47" s="18"/>
      <c r="K47" s="18"/>
      <c r="L47" s="18"/>
      <c r="M47" s="18"/>
    </row>
    <row r="48" spans="2:13" ht="12.75">
      <c r="B48" s="17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12.75">
      <c r="B49" s="272" t="s">
        <v>108</v>
      </c>
      <c r="C49" s="272"/>
      <c r="D49" s="218" t="s">
        <v>15</v>
      </c>
      <c r="E49" s="218"/>
      <c r="F49" s="218"/>
      <c r="G49" s="218"/>
      <c r="H49" s="18"/>
      <c r="I49" s="18"/>
      <c r="J49" s="18"/>
      <c r="K49" s="18"/>
      <c r="L49" s="18"/>
      <c r="M49" s="18"/>
    </row>
    <row r="50" spans="2:13" ht="12.75">
      <c r="B50" s="272" t="s">
        <v>109</v>
      </c>
      <c r="C50" s="272"/>
      <c r="D50" s="218" t="s">
        <v>195</v>
      </c>
      <c r="E50" s="218"/>
      <c r="F50" s="218"/>
      <c r="G50" s="218"/>
      <c r="H50" s="18"/>
      <c r="I50" s="18"/>
      <c r="J50" s="18"/>
      <c r="K50" s="18"/>
      <c r="L50" s="18"/>
      <c r="M50" s="18"/>
    </row>
  </sheetData>
  <sheetProtection/>
  <mergeCells count="26">
    <mergeCell ref="B21:B22"/>
    <mergeCell ref="B23:B24"/>
    <mergeCell ref="E23:E24"/>
    <mergeCell ref="F23:F24"/>
    <mergeCell ref="D49:G49"/>
    <mergeCell ref="B39:B40"/>
    <mergeCell ref="C39:C40"/>
    <mergeCell ref="F31:G31"/>
    <mergeCell ref="D39:E39"/>
    <mergeCell ref="A4:H4"/>
    <mergeCell ref="D45:G45"/>
    <mergeCell ref="D46:G46"/>
    <mergeCell ref="A7:F7"/>
    <mergeCell ref="C21:C22"/>
    <mergeCell ref="D21:D22"/>
    <mergeCell ref="D12:E12"/>
    <mergeCell ref="F12:G12"/>
    <mergeCell ref="C19:G19"/>
    <mergeCell ref="H14:H15"/>
    <mergeCell ref="B50:C50"/>
    <mergeCell ref="B31:B32"/>
    <mergeCell ref="C31:C32"/>
    <mergeCell ref="D31:D32"/>
    <mergeCell ref="B49:C49"/>
    <mergeCell ref="D50:G50"/>
    <mergeCell ref="F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41.421875" style="1" customWidth="1"/>
    <col min="2" max="2" width="3.140625" style="1" customWidth="1"/>
    <col min="3" max="3" width="27.00390625" style="1" customWidth="1"/>
    <col min="4" max="4" width="9.140625" style="1" customWidth="1"/>
    <col min="5" max="5" width="8.140625" style="1" customWidth="1"/>
    <col min="6" max="16384" width="9.140625" style="1" customWidth="1"/>
  </cols>
  <sheetData>
    <row r="1" spans="1:5" ht="15">
      <c r="A1" s="37" t="s">
        <v>51</v>
      </c>
      <c r="B1" s="24"/>
      <c r="C1" s="22"/>
      <c r="D1" s="24"/>
      <c r="E1" s="24"/>
    </row>
    <row r="2" spans="1:5" ht="15">
      <c r="A2" s="37" t="s">
        <v>191</v>
      </c>
      <c r="B2" s="24"/>
      <c r="C2" s="22"/>
      <c r="D2" s="24"/>
      <c r="E2" s="24"/>
    </row>
    <row r="3" spans="1:5" ht="15">
      <c r="A3" s="24"/>
      <c r="B3" s="24"/>
      <c r="C3" s="22"/>
      <c r="D3" s="24"/>
      <c r="E3" s="24"/>
    </row>
    <row r="4" spans="1:5" ht="15">
      <c r="A4" s="24"/>
      <c r="B4" s="24"/>
      <c r="C4" s="22"/>
      <c r="D4" s="24"/>
      <c r="E4" s="24"/>
    </row>
    <row r="5" spans="1:13" ht="14.25">
      <c r="A5" s="344" t="s">
        <v>52</v>
      </c>
      <c r="B5" s="344"/>
      <c r="C5" s="344"/>
      <c r="D5" s="344"/>
      <c r="E5" s="344"/>
      <c r="F5" s="4"/>
      <c r="G5" s="4"/>
      <c r="H5" s="4"/>
      <c r="I5" s="4"/>
      <c r="J5" s="4"/>
      <c r="K5" s="4"/>
      <c r="L5" s="4"/>
      <c r="M5" s="4"/>
    </row>
    <row r="6" spans="1:13" ht="14.25">
      <c r="A6" s="23"/>
      <c r="B6" s="23"/>
      <c r="C6" s="23"/>
      <c r="D6" s="23"/>
      <c r="E6" s="23"/>
      <c r="F6" s="4"/>
      <c r="G6" s="4"/>
      <c r="H6" s="4"/>
      <c r="I6" s="4"/>
      <c r="J6" s="4"/>
      <c r="K6" s="4"/>
      <c r="L6" s="4"/>
      <c r="M6" s="4"/>
    </row>
    <row r="7" spans="1:5" ht="15">
      <c r="A7" s="24"/>
      <c r="B7" s="24"/>
      <c r="C7" s="24"/>
      <c r="D7" s="24"/>
      <c r="E7" s="24"/>
    </row>
    <row r="8" spans="1:14" ht="15">
      <c r="A8" s="24" t="s">
        <v>61</v>
      </c>
      <c r="B8" s="24"/>
      <c r="C8" s="24"/>
      <c r="D8" s="24"/>
      <c r="E8" s="24"/>
      <c r="H8" s="36"/>
      <c r="I8" s="36"/>
      <c r="J8" s="36"/>
      <c r="K8" s="36"/>
      <c r="L8" s="36"/>
      <c r="M8" s="36"/>
      <c r="N8" s="32"/>
    </row>
    <row r="9" spans="1:13" ht="15" customHeight="1">
      <c r="A9" s="345" t="s">
        <v>179</v>
      </c>
      <c r="B9" s="345"/>
      <c r="C9" s="345"/>
      <c r="D9" s="345"/>
      <c r="E9" s="345"/>
      <c r="F9" s="35"/>
      <c r="G9" s="35"/>
      <c r="H9" s="4"/>
      <c r="I9" s="4"/>
      <c r="J9" s="4"/>
      <c r="K9" s="4"/>
      <c r="L9" s="4"/>
      <c r="M9" s="4"/>
    </row>
    <row r="10" spans="1:14" ht="15">
      <c r="A10" s="24" t="s">
        <v>138</v>
      </c>
      <c r="B10" s="22"/>
      <c r="C10" s="23"/>
      <c r="D10" s="23"/>
      <c r="E10" s="23"/>
      <c r="F10" s="4"/>
      <c r="G10" s="4"/>
      <c r="H10" s="4"/>
      <c r="I10" s="4"/>
      <c r="J10" s="4"/>
      <c r="K10" s="4"/>
      <c r="L10" s="4"/>
      <c r="M10" s="4"/>
      <c r="N10" s="32"/>
    </row>
    <row r="11" spans="1:5" ht="15">
      <c r="A11" s="24" t="s">
        <v>60</v>
      </c>
      <c r="B11" s="22"/>
      <c r="C11" s="24"/>
      <c r="D11" s="24"/>
      <c r="E11" s="24"/>
    </row>
    <row r="12" spans="1:5" ht="15">
      <c r="A12" s="24" t="s">
        <v>192</v>
      </c>
      <c r="B12" s="22"/>
      <c r="C12" s="24"/>
      <c r="D12" s="24"/>
      <c r="E12" s="24"/>
    </row>
    <row r="13" spans="1:5" ht="15">
      <c r="A13" s="38"/>
      <c r="B13" s="38"/>
      <c r="C13" s="38"/>
      <c r="D13" s="24"/>
      <c r="E13" s="24"/>
    </row>
    <row r="14" spans="1:5" ht="15">
      <c r="A14" s="38"/>
      <c r="B14" s="38"/>
      <c r="C14" s="38"/>
      <c r="D14" s="24"/>
      <c r="E14" s="24"/>
    </row>
    <row r="15" spans="1:5" ht="14.25">
      <c r="A15" s="216" t="s">
        <v>49</v>
      </c>
      <c r="C15" s="357" t="s">
        <v>190</v>
      </c>
      <c r="D15" s="357"/>
      <c r="E15" s="357"/>
    </row>
    <row r="16" spans="1:5" ht="25.5">
      <c r="A16" s="47" t="s">
        <v>94</v>
      </c>
      <c r="B16" s="48"/>
      <c r="C16" s="352" t="s">
        <v>101</v>
      </c>
      <c r="D16" s="352"/>
      <c r="E16" s="352"/>
    </row>
    <row r="17" spans="1:5" ht="25.5">
      <c r="A17" s="49" t="s">
        <v>95</v>
      </c>
      <c r="B17" s="48"/>
      <c r="C17" s="354" t="s">
        <v>102</v>
      </c>
      <c r="D17" s="355"/>
      <c r="E17" s="356"/>
    </row>
    <row r="18" spans="1:5" ht="25.5">
      <c r="A18" s="50" t="s">
        <v>96</v>
      </c>
      <c r="B18" s="48"/>
      <c r="C18" s="352" t="s">
        <v>103</v>
      </c>
      <c r="D18" s="352"/>
      <c r="E18" s="352"/>
    </row>
    <row r="19" spans="1:5" ht="38.25">
      <c r="A19" s="51" t="s">
        <v>97</v>
      </c>
      <c r="B19" s="48"/>
      <c r="C19" s="352" t="s">
        <v>104</v>
      </c>
      <c r="D19" s="352"/>
      <c r="E19" s="352"/>
    </row>
    <row r="20" spans="1:5" ht="38.25">
      <c r="A20" s="51" t="s">
        <v>98</v>
      </c>
      <c r="B20" s="48"/>
      <c r="C20" s="352" t="s">
        <v>136</v>
      </c>
      <c r="D20" s="352"/>
      <c r="E20" s="352"/>
    </row>
    <row r="21" spans="1:5" ht="25.5">
      <c r="A21" s="51" t="s">
        <v>99</v>
      </c>
      <c r="B21" s="48"/>
      <c r="C21" s="352" t="s">
        <v>105</v>
      </c>
      <c r="D21" s="352"/>
      <c r="E21" s="352"/>
    </row>
    <row r="22" spans="1:5" ht="25.5">
      <c r="A22" s="51" t="s">
        <v>100</v>
      </c>
      <c r="B22" s="48"/>
      <c r="C22" s="352" t="s">
        <v>106</v>
      </c>
      <c r="D22" s="352"/>
      <c r="E22" s="352"/>
    </row>
    <row r="23" spans="1:5" ht="25.5" customHeight="1">
      <c r="A23" s="52"/>
      <c r="B23" s="48"/>
      <c r="C23" s="353" t="s">
        <v>107</v>
      </c>
      <c r="D23" s="353"/>
      <c r="E23" s="353"/>
    </row>
    <row r="24" spans="1:4" ht="12.75">
      <c r="A24" s="34"/>
      <c r="B24" s="33"/>
      <c r="C24" s="33"/>
      <c r="D24" s="33"/>
    </row>
    <row r="25" spans="1:9" ht="12.75">
      <c r="A25" s="105" t="s">
        <v>193</v>
      </c>
      <c r="B25" s="18"/>
      <c r="C25" s="218" t="s">
        <v>14</v>
      </c>
      <c r="D25" s="218"/>
      <c r="F25" s="18"/>
      <c r="G25" s="18"/>
      <c r="H25" s="18"/>
      <c r="I25" s="18"/>
    </row>
    <row r="26" spans="1:9" ht="12.75">
      <c r="A26" s="105" t="s">
        <v>194</v>
      </c>
      <c r="B26" s="18"/>
      <c r="C26" s="218" t="s">
        <v>195</v>
      </c>
      <c r="D26" s="218"/>
      <c r="E26" s="18"/>
      <c r="F26" s="18"/>
      <c r="I26" s="18"/>
    </row>
    <row r="27" spans="2:9" ht="12.75">
      <c r="B27" s="18"/>
      <c r="C27" s="17"/>
      <c r="D27" s="17"/>
      <c r="E27" s="18"/>
      <c r="F27" s="18"/>
      <c r="G27" s="18"/>
      <c r="I27" s="18"/>
    </row>
    <row r="28" spans="2:9" ht="12.75">
      <c r="B28" s="18"/>
      <c r="C28" s="17"/>
      <c r="D28" s="17"/>
      <c r="E28" s="18"/>
      <c r="F28" s="18"/>
      <c r="G28" s="18"/>
      <c r="H28" s="18"/>
      <c r="I28" s="18"/>
    </row>
    <row r="29" spans="1:9" ht="12.75">
      <c r="A29" s="2" t="s">
        <v>108</v>
      </c>
      <c r="B29" s="18"/>
      <c r="C29" s="218" t="s">
        <v>15</v>
      </c>
      <c r="D29" s="218"/>
      <c r="F29" s="18"/>
      <c r="G29" s="18"/>
      <c r="H29" s="18"/>
      <c r="I29" s="18"/>
    </row>
    <row r="30" spans="1:9" ht="12.75">
      <c r="A30" s="2" t="s">
        <v>109</v>
      </c>
      <c r="B30" s="18"/>
      <c r="C30" s="218" t="s">
        <v>195</v>
      </c>
      <c r="D30" s="218"/>
      <c r="F30" s="18"/>
      <c r="G30" s="18"/>
      <c r="H30" s="18"/>
      <c r="I30" s="18"/>
    </row>
    <row r="32" spans="1:4" ht="12.75">
      <c r="A32" s="34"/>
      <c r="B32" s="33"/>
      <c r="C32" s="33"/>
      <c r="D32" s="33"/>
    </row>
    <row r="33" spans="1:4" ht="12.75">
      <c r="A33" s="34"/>
      <c r="B33" s="33"/>
      <c r="C33" s="33"/>
      <c r="D33" s="33"/>
    </row>
    <row r="34" spans="1:4" ht="12.75">
      <c r="A34" s="34"/>
      <c r="B34" s="33"/>
      <c r="C34" s="33"/>
      <c r="D34" s="33"/>
    </row>
    <row r="35" ht="12.75">
      <c r="A35" s="35"/>
    </row>
    <row r="36" ht="12.75">
      <c r="A36" s="35"/>
    </row>
    <row r="37" ht="12.75">
      <c r="A37" s="35"/>
    </row>
    <row r="38" ht="12.75">
      <c r="A38" s="35"/>
    </row>
  </sheetData>
  <sheetProtection/>
  <mergeCells count="15">
    <mergeCell ref="A5:E5"/>
    <mergeCell ref="C16:E16"/>
    <mergeCell ref="C17:E17"/>
    <mergeCell ref="C18:E18"/>
    <mergeCell ref="A9:E9"/>
    <mergeCell ref="C15:E15"/>
    <mergeCell ref="C25:D25"/>
    <mergeCell ref="C26:D26"/>
    <mergeCell ref="C29:D29"/>
    <mergeCell ref="C30:D30"/>
    <mergeCell ref="C19:E19"/>
    <mergeCell ref="C20:E20"/>
    <mergeCell ref="C21:E21"/>
    <mergeCell ref="C22:E22"/>
    <mergeCell ref="C23:E23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 COJOCARIU</dc:creator>
  <cp:keywords/>
  <dc:description/>
  <cp:lastModifiedBy>User08</cp:lastModifiedBy>
  <cp:lastPrinted>2018-07-25T15:36:37Z</cp:lastPrinted>
  <dcterms:created xsi:type="dcterms:W3CDTF">1998-09-29T12:25:23Z</dcterms:created>
  <dcterms:modified xsi:type="dcterms:W3CDTF">2021-09-21T20:25:59Z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