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08\Documents\000_An universitar 2021-2022\Planuri MASTER_2021-2022\"/>
    </mc:Choice>
  </mc:AlternateContent>
  <xr:revisionPtr revIDLastSave="0" documentId="13_ncr:1_{7E366FAB-8A6D-4F0E-A5BA-A710ED5E034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gina 1" sheetId="6" r:id="rId1"/>
    <sheet name="an I" sheetId="3" r:id="rId2"/>
    <sheet name="an II" sheetId="4" r:id="rId3"/>
    <sheet name="Balance" sheetId="5" r:id="rId4"/>
    <sheet name="Competences" sheetId="7" r:id="rId5"/>
  </sheets>
  <definedNames>
    <definedName name="_xlnm.Print_Area" localSheetId="1">'an I'!$A$1:$Q$59</definedName>
    <definedName name="_xlnm.Print_Area" localSheetId="2">'an II'!$A$1:$Q$55</definedName>
    <definedName name="_xlnm.Print_Area" localSheetId="3">Balance!$A$1:$H$51</definedName>
    <definedName name="_xlnm.Print_Area" localSheetId="4">Competences!$A$1:$E$34</definedName>
    <definedName name="_xlnm.Print_Area" localSheetId="0">'pagina 1'!$A$1:$E$40</definedName>
  </definedNames>
  <calcPr calcId="191029"/>
</workbook>
</file>

<file path=xl/calcChain.xml><?xml version="1.0" encoding="utf-8"?>
<calcChain xmlns="http://schemas.openxmlformats.org/spreadsheetml/2006/main">
  <c r="X15" i="4" l="1"/>
  <c r="W15" i="4"/>
  <c r="U15" i="4"/>
  <c r="X14" i="4"/>
  <c r="U14" i="4"/>
  <c r="W14" i="4"/>
  <c r="X17" i="3"/>
  <c r="W17" i="3"/>
  <c r="U17" i="3"/>
  <c r="X16" i="3"/>
  <c r="W16" i="3"/>
  <c r="U16" i="3"/>
  <c r="G34" i="5" l="1"/>
  <c r="H35" i="5"/>
  <c r="H34" i="5"/>
  <c r="Y18" i="3"/>
  <c r="G35" i="5"/>
  <c r="Y17" i="4"/>
  <c r="V19" i="3"/>
  <c r="U16" i="4"/>
  <c r="J47" i="4"/>
  <c r="H47" i="4"/>
  <c r="G47" i="4"/>
  <c r="E47" i="4"/>
  <c r="D47" i="4"/>
  <c r="D48" i="4" l="1"/>
  <c r="U18" i="4" s="1"/>
  <c r="D28" i="5" s="1"/>
  <c r="K23" i="3" l="1"/>
  <c r="Q35" i="3"/>
  <c r="Q23" i="3"/>
  <c r="L23" i="3"/>
  <c r="F42" i="5"/>
  <c r="F43" i="5"/>
  <c r="E44" i="5"/>
  <c r="D44" i="5"/>
  <c r="Q23" i="4"/>
  <c r="Q35" i="4" s="1"/>
  <c r="E32" i="4"/>
  <c r="D32" i="4"/>
  <c r="J32" i="4"/>
  <c r="L23" i="4"/>
  <c r="L35" i="4" s="1"/>
  <c r="N23" i="4"/>
  <c r="N35" i="4" s="1"/>
  <c r="K23" i="4"/>
  <c r="J23" i="4"/>
  <c r="E23" i="4"/>
  <c r="D23" i="4"/>
  <c r="J35" i="3"/>
  <c r="E35" i="3"/>
  <c r="D35" i="3"/>
  <c r="J23" i="3"/>
  <c r="L35" i="3"/>
  <c r="K35" i="3"/>
  <c r="E23" i="3"/>
  <c r="D23" i="3"/>
  <c r="E36" i="5"/>
  <c r="Q39" i="3" l="1"/>
  <c r="E39" i="3"/>
  <c r="J39" i="3"/>
  <c r="E35" i="4"/>
  <c r="K24" i="4"/>
  <c r="D35" i="4"/>
  <c r="K35" i="4"/>
  <c r="K36" i="4" s="1"/>
  <c r="L39" i="3"/>
  <c r="D36" i="3"/>
  <c r="K36" i="3"/>
  <c r="D24" i="3"/>
  <c r="F44" i="5"/>
  <c r="G42" i="5" s="1"/>
  <c r="D24" i="4"/>
  <c r="D39" i="3"/>
  <c r="J35" i="4"/>
  <c r="D33" i="4"/>
  <c r="U13" i="4" s="1"/>
  <c r="K39" i="3"/>
  <c r="D34" i="5"/>
  <c r="K24" i="3"/>
  <c r="U14" i="3" s="1"/>
  <c r="U15" i="3" l="1"/>
  <c r="Y16" i="3" s="1"/>
  <c r="D40" i="3"/>
  <c r="U12" i="4"/>
  <c r="Y14" i="4" s="1"/>
  <c r="D36" i="4"/>
  <c r="K40" i="3"/>
  <c r="G43" i="5"/>
  <c r="H36" i="5"/>
  <c r="D35" i="5"/>
  <c r="D36" i="5" s="1"/>
  <c r="G36" i="5"/>
  <c r="D26" i="5" l="1"/>
  <c r="D38" i="5"/>
  <c r="D24" i="5"/>
  <c r="D27" i="5" l="1"/>
  <c r="E26" i="5" s="1"/>
  <c r="D29" i="5" l="1"/>
  <c r="E24" i="5"/>
</calcChain>
</file>

<file path=xl/sharedStrings.xml><?xml version="1.0" encoding="utf-8"?>
<sst xmlns="http://schemas.openxmlformats.org/spreadsheetml/2006/main" count="412" uniqueCount="198">
  <si>
    <t>Sem. 1</t>
  </si>
  <si>
    <t>Sem. 2</t>
  </si>
  <si>
    <t>S</t>
  </si>
  <si>
    <t>L</t>
  </si>
  <si>
    <t>Nr. crt.</t>
  </si>
  <si>
    <t>E</t>
  </si>
  <si>
    <t>DAP.01.01</t>
  </si>
  <si>
    <t>DSI.01.03</t>
  </si>
  <si>
    <t>I</t>
  </si>
  <si>
    <t>II</t>
  </si>
  <si>
    <t xml:space="preserve">                                  BILANŢ</t>
  </si>
  <si>
    <t xml:space="preserve">% </t>
  </si>
  <si>
    <t>Total</t>
  </si>
  <si>
    <t>%</t>
  </si>
  <si>
    <t>TOTAL</t>
  </si>
  <si>
    <t xml:space="preserve">Decan, </t>
  </si>
  <si>
    <t>Responsabil program de studii,</t>
  </si>
  <si>
    <t xml:space="preserve">PLAN DE ÎNVĂŢĂMÂNT </t>
  </si>
  <si>
    <t>ANUL I</t>
  </si>
  <si>
    <t>Discipline obligatorii</t>
  </si>
  <si>
    <t>Forma de verificare</t>
  </si>
  <si>
    <t>Nr. Credite</t>
  </si>
  <si>
    <t>C</t>
  </si>
  <si>
    <t>Total ore obligatorii pe săptămână</t>
  </si>
  <si>
    <t>Discipline opționale</t>
  </si>
  <si>
    <t>Total număr ore discipline opționale pe săptămână</t>
  </si>
  <si>
    <t>RECAPITULATIE</t>
  </si>
  <si>
    <t>ANUL II</t>
  </si>
  <si>
    <t>Total ore discipline obligatorii pe săptămână</t>
  </si>
  <si>
    <t>Nr. credite</t>
  </si>
  <si>
    <t>Structura anului universitar</t>
  </si>
  <si>
    <t>Anul de studiu</t>
  </si>
  <si>
    <t>* Discipline obligatorii și opționale</t>
  </si>
  <si>
    <t>Nr.</t>
  </si>
  <si>
    <t>CATEGORIA DISCIPLINEI</t>
  </si>
  <si>
    <t>Total nr. ore fizice</t>
  </si>
  <si>
    <t>realizat</t>
  </si>
  <si>
    <t>recomandat</t>
  </si>
  <si>
    <t>TOTAL obligatorii și opționale</t>
  </si>
  <si>
    <t>Discipline facultative</t>
  </si>
  <si>
    <t>TOTAL ore program de studiu</t>
  </si>
  <si>
    <t>Total număr ore fizice</t>
  </si>
  <si>
    <t>Nr. ore</t>
  </si>
  <si>
    <t>Curs</t>
  </si>
  <si>
    <t>Aplicații</t>
  </si>
  <si>
    <t>Nr. forme de veriificare</t>
  </si>
  <si>
    <t>Anul I</t>
  </si>
  <si>
    <t>Anul II</t>
  </si>
  <si>
    <t>Examen</t>
  </si>
  <si>
    <t>Colocviu</t>
  </si>
  <si>
    <t>Competențe generale</t>
  </si>
  <si>
    <t>Universitatea ”Ștefan cel Mare” din Suceava</t>
  </si>
  <si>
    <t>Universitatea "Ștefan cel Mare” din Suceava</t>
  </si>
  <si>
    <t>PLAN DE ÎNVĂȚĂMÂNT</t>
  </si>
  <si>
    <t>P</t>
  </si>
  <si>
    <t>Sem. 3</t>
  </si>
  <si>
    <t>Sem. 4</t>
  </si>
  <si>
    <t>DAP.03.01</t>
  </si>
  <si>
    <t>DAP.03.02</t>
  </si>
  <si>
    <r>
      <t xml:space="preserve">Durata studiilor: </t>
    </r>
    <r>
      <rPr>
        <b/>
        <sz val="11"/>
        <rFont val="Times New Roman"/>
        <family val="1"/>
      </rPr>
      <t>2 ani</t>
    </r>
  </si>
  <si>
    <t>Obligatorii</t>
  </si>
  <si>
    <t>Optionale</t>
  </si>
  <si>
    <t>DAP</t>
  </si>
  <si>
    <t>DSI</t>
  </si>
  <si>
    <r>
      <t xml:space="preserve">Domeniul: </t>
    </r>
    <r>
      <rPr>
        <b/>
        <sz val="11"/>
        <rFont val="Times New Roman"/>
        <family val="1"/>
      </rPr>
      <t>Contabilitate</t>
    </r>
  </si>
  <si>
    <t>Prof. univ. dr. Elena HLACIUC</t>
  </si>
  <si>
    <t>DAP.01.02</t>
  </si>
  <si>
    <t>Doctrină și deontologie în profesia contabilă</t>
  </si>
  <si>
    <t>Contabilitate managerială aprofundată</t>
  </si>
  <si>
    <t>Management comparat</t>
  </si>
  <si>
    <t>Fiscalitate</t>
  </si>
  <si>
    <t>Control fiscal</t>
  </si>
  <si>
    <t>Contabilitatea instituțiilor publice</t>
  </si>
  <si>
    <t>1C</t>
  </si>
  <si>
    <t>4E</t>
  </si>
  <si>
    <t>Regimul juridic al afacerilor</t>
  </si>
  <si>
    <t>Contabilitate aprofundată</t>
  </si>
  <si>
    <t>Instrumente de control și măsurarea performanței</t>
  </si>
  <si>
    <t>Auditul și controlul sistemelor informaționale</t>
  </si>
  <si>
    <t>Evaluarea întreprinderii</t>
  </si>
  <si>
    <t>Decizii de investiții și finanțare a afacerilor</t>
  </si>
  <si>
    <t>Expertiză contabilă judiciară și extrajudiciară</t>
  </si>
  <si>
    <t>Tehnici și inginerii financiar-contabile</t>
  </si>
  <si>
    <t>Metodologia cercetării în contabilitate</t>
  </si>
  <si>
    <t>Evaluarea capitalului intelectual</t>
  </si>
  <si>
    <t>DSI.01.04</t>
  </si>
  <si>
    <t>Raportare integrată</t>
  </si>
  <si>
    <t>Auditul performanţei</t>
  </si>
  <si>
    <t>Afaceri internaţionale</t>
  </si>
  <si>
    <t>DSI.03.03</t>
  </si>
  <si>
    <t>DSI.02.05</t>
  </si>
  <si>
    <t>Contabilitatea proiectelor europene</t>
  </si>
  <si>
    <t>Auditarea, verificarea şi certificarea bilanţului</t>
  </si>
  <si>
    <t>Contabilitatea activităţilor agricole</t>
  </si>
  <si>
    <t>DSI.02.06</t>
  </si>
  <si>
    <t>DAP.02.07</t>
  </si>
  <si>
    <t>DAP.02.09</t>
  </si>
  <si>
    <t>Director de departament,</t>
  </si>
  <si>
    <t>DAP.03.04</t>
  </si>
  <si>
    <t>DSI.04.05</t>
  </si>
  <si>
    <t>DAP.04.06</t>
  </si>
  <si>
    <t>DAP.04.07</t>
  </si>
  <si>
    <t>DSI.03.08</t>
  </si>
  <si>
    <t>DSI.03.09</t>
  </si>
  <si>
    <t>DSI.03.10</t>
  </si>
  <si>
    <t>Nr. ore fizice pe săptămână*</t>
  </si>
  <si>
    <t>Aprofundarea principiilor guvernării corporatiste;</t>
  </si>
  <si>
    <t>Dobândirea cunoştinţelor de management financiar-contabil;</t>
  </si>
  <si>
    <t>Abilitatea de a interpreta printr-o gândire logică aspecte legate de fuziunea, lichidarea şi dizolvarea societăţilor comerciale, grupurilor de societăţi;</t>
  </si>
  <si>
    <t>Analiză şi diagnostic financiar pentru entităţile economice;</t>
  </si>
  <si>
    <t>Deschiderea spre cunoaşterea auditului financiar contabil;</t>
  </si>
  <si>
    <t>Abilitatea de a diagnostica economic, financiar entităţile economice şi de a fundamenta decizii de investiţii şi financiare pentru IMM-uri;</t>
  </si>
  <si>
    <t>Să poată decanta tendinţele în procesul de convergenţă în domeniul contabilităţii între diversele sisteme de contabilitate;</t>
  </si>
  <si>
    <t>Accentuarea dimensiunii istorice în procesul evolutiv al cunoştinţelor de contabilitate şi audit.</t>
  </si>
  <si>
    <t>Iniţierea în aplicarea standardelor internaţionale de contabilitate;</t>
  </si>
  <si>
    <t>Capacitatea de a fundamenta decizii pe baza datelor contabilităţii şi a controlului de gestiune în entităţile economice;</t>
  </si>
  <si>
    <t>Aprofundarea abilităţilor de informatică de gestiune specifică profesionistului financiar contabil;</t>
  </si>
  <si>
    <t>Abilităţi în analiza operaţiunilor fiscale şi transpunerea lor în sistemul informaţional contabil;</t>
  </si>
  <si>
    <t>Abilitatea de a elabora studii şi proiecte de contabilitate privind calculaţia costurilor, contabilitatea operaţiunilor speciale (fuziune, lichidarea, dizolvare);</t>
  </si>
  <si>
    <t>Capacitatea de a elabora situaţii financiare la nivel de grupuri financiare;</t>
  </si>
  <si>
    <t>Judecăţi de valoare privind înţelegerea fluxului de valori referitor la operaţiunile speciale de lichidare, fuziune, dizolvare;</t>
  </si>
  <si>
    <t>Judecăţi de valoare privind organizarea procesului de elaborare a situaţiilor financiare consolidate;</t>
  </si>
  <si>
    <t>Judecăţi de valoare privind analiza şi diagnosticul economico-financiar pentru entităţile economice şi auditul financiar al conturilor anuale;</t>
  </si>
  <si>
    <t>Stare de spirit novatoare în domeniul contabilităţii şi auditului financiar, a controlului şi expertizelor financiar-contabile;</t>
  </si>
  <si>
    <t>Să poată realiza o analiză şi o interpretare a realităţii din firmele româneşti, în spiritul principalelor sisteme de contabilitate.</t>
  </si>
  <si>
    <t>DSI.01.11</t>
  </si>
  <si>
    <t>DSI.01.12</t>
  </si>
  <si>
    <t>DSI.02.14</t>
  </si>
  <si>
    <t>DSI.02.15</t>
  </si>
  <si>
    <t>-</t>
  </si>
  <si>
    <r>
      <t xml:space="preserve">Domeniul: </t>
    </r>
    <r>
      <rPr>
        <b/>
        <sz val="12"/>
        <rFont val="Times New Roman"/>
        <family val="1"/>
      </rPr>
      <t>Contabilitate</t>
    </r>
  </si>
  <si>
    <r>
      <t xml:space="preserve">Durata studiilor: </t>
    </r>
    <r>
      <rPr>
        <b/>
        <sz val="12"/>
        <rFont val="Times New Roman"/>
        <family val="1"/>
      </rPr>
      <t>2 ani</t>
    </r>
  </si>
  <si>
    <t>Modul DSPP</t>
  </si>
  <si>
    <t>Nr. Crt.</t>
  </si>
  <si>
    <t>I*</t>
  </si>
  <si>
    <t>Psihopedagogia adolescenţilor, tinerilor şi adulţilor</t>
  </si>
  <si>
    <t>Comunicare educaţională</t>
  </si>
  <si>
    <t>Consiliere şi orientare</t>
  </si>
  <si>
    <t>Educaţie integrată</t>
  </si>
  <si>
    <t>Metodologia cercetării educaţionale</t>
  </si>
  <si>
    <t>Proiectarea şi managementul programelor educaţionale</t>
  </si>
  <si>
    <t>Didactica domeniului şi dezvoltări în didactica specialităţii (învăţământ liceal, postliceal, universitar)</t>
  </si>
  <si>
    <t>Total ore facultative pe săptămână</t>
  </si>
  <si>
    <t>2E</t>
  </si>
  <si>
    <t xml:space="preserve">Nr. Crt. </t>
  </si>
  <si>
    <r>
      <t xml:space="preserve">Domeniul: </t>
    </r>
    <r>
      <rPr>
        <b/>
        <sz val="10"/>
        <rFont val="Times New Roman"/>
        <family val="1"/>
      </rPr>
      <t>Contabilitate</t>
    </r>
  </si>
  <si>
    <r>
      <t xml:space="preserve">Durata studiilor: </t>
    </r>
    <r>
      <rPr>
        <b/>
        <sz val="10"/>
        <rFont val="Times New Roman"/>
        <family val="1"/>
      </rPr>
      <t>2 ani</t>
    </r>
  </si>
  <si>
    <t>E - examen; C - colocviu; L - laborator, S - seminar, I* - studiu individual</t>
  </si>
  <si>
    <t>Practică pedagogică  (în învăţământul liceal, postliceal şi universitar)</t>
  </si>
  <si>
    <t xml:space="preserve"> Sociologia educaţiei</t>
  </si>
  <si>
    <t xml:space="preserve"> Managementul organizaţiei şcolare</t>
  </si>
  <si>
    <t xml:space="preserve"> Politici educaţionale</t>
  </si>
  <si>
    <t xml:space="preserve"> Doctrine pedagogice contemporane</t>
  </si>
  <si>
    <t xml:space="preserve"> Educaţie interculturală</t>
  </si>
  <si>
    <t>1E+1C</t>
  </si>
  <si>
    <t>Pracica</t>
  </si>
  <si>
    <t>Facultative</t>
  </si>
  <si>
    <t>Forma de învățământ: cu frecvență</t>
  </si>
  <si>
    <r>
      <t xml:space="preserve">Programul de studii: </t>
    </r>
    <r>
      <rPr>
        <b/>
        <sz val="12"/>
        <rFont val="Times New Roman"/>
        <family val="1"/>
      </rPr>
      <t>Contabilite, audit financiar și expertiză contabilă (CAFEC)</t>
    </r>
  </si>
  <si>
    <r>
      <t xml:space="preserve">Programul de studii: </t>
    </r>
    <r>
      <rPr>
        <b/>
        <sz val="10"/>
        <rFont val="Times New Roman"/>
        <family val="1"/>
      </rPr>
      <t>Contabilite, audit financiar și expertiză contabilă (CAFEC)</t>
    </r>
  </si>
  <si>
    <t>Etică și integritate academică</t>
  </si>
  <si>
    <t>DSI.02.10</t>
  </si>
  <si>
    <t>Codul disciplinei USV.DSPP Nivelul II</t>
  </si>
  <si>
    <t>Total ore</t>
  </si>
  <si>
    <t>4E+1C</t>
  </si>
  <si>
    <t>DSI.01.01</t>
  </si>
  <si>
    <t>DSI.01.02</t>
  </si>
  <si>
    <t>DSI.01.05</t>
  </si>
  <si>
    <t>DSI.02.07</t>
  </si>
  <si>
    <t>DSI.01.13</t>
  </si>
  <si>
    <t>DSI.02.16</t>
  </si>
  <si>
    <t>DSI.03.02</t>
  </si>
  <si>
    <t>DSI.03.04</t>
  </si>
  <si>
    <t>DSI.03.05</t>
  </si>
  <si>
    <t>DSI.03.06</t>
  </si>
  <si>
    <r>
      <t xml:space="preserve">Programul de studii: </t>
    </r>
    <r>
      <rPr>
        <b/>
        <sz val="11"/>
        <rFont val="Times New Roman"/>
        <family val="1"/>
      </rPr>
      <t>Contabilite, audit financiar și expertiză contabilă (CAFEC)</t>
    </r>
  </si>
  <si>
    <t>**Inclusiv practica și 2 săptămâni pentru elaborarea lucrării de disertație</t>
  </si>
  <si>
    <t>Nr. ore de practică</t>
  </si>
  <si>
    <t>Nr. săptămâni</t>
  </si>
  <si>
    <t>14**</t>
  </si>
  <si>
    <t>din care Practică de specialitate</t>
  </si>
  <si>
    <t>1E+2C</t>
  </si>
  <si>
    <t>Nr. ore aplicații / Nr. ore  curs</t>
  </si>
  <si>
    <t>4E+2C</t>
  </si>
  <si>
    <t>Elaborarea lucrării de disertație. Seminar științific  (4 ore/zi x 5 zile x 2 săptămână = 40 ore)</t>
  </si>
  <si>
    <t>Practica de specialitate (5 ore/zi x 4 zile/săptămână x 12 săptămâni=240 ore)</t>
  </si>
  <si>
    <r>
      <t xml:space="preserve">Forma de învățământ: </t>
    </r>
    <r>
      <rPr>
        <b/>
        <sz val="12"/>
        <rFont val="Times New Roman"/>
        <family val="1"/>
      </rPr>
      <t>cu frecvență</t>
    </r>
  </si>
  <si>
    <t>Pentru susținerea și promovarea examenului de disertație se acordă 10 credite ECTS.</t>
  </si>
  <si>
    <t>Competențe profesionale specifice</t>
  </si>
  <si>
    <t>Discipline de aprofundare (DAP)</t>
  </si>
  <si>
    <t>Discipline de sinteză (DSI)</t>
  </si>
  <si>
    <t>Codul disciplinei USV.FEAA. CAFEC</t>
  </si>
  <si>
    <t>Valabil începând cu anul universitar 2021 - 2022</t>
  </si>
  <si>
    <t>Facultatea de Economie, Administrație și Afaceri</t>
  </si>
  <si>
    <t>Rector,</t>
  </si>
  <si>
    <t>Prof. univ. dr. ing. Valentin POPA</t>
  </si>
  <si>
    <t>Prof. univ. dr. Carmen Eugenia NASTASE</t>
  </si>
  <si>
    <t>Prof. univ. dr. Veronica GROSU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</si>
</sst>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Times New Roman CE"/>
      <family val="1"/>
      <charset val="238"/>
    </font>
    <font>
      <sz val="10"/>
      <name val="Arial"/>
      <family val="2"/>
    </font>
    <font>
      <b/>
      <sz val="10"/>
      <name val="Times New Roman CE"/>
      <charset val="238"/>
    </font>
    <font>
      <sz val="10"/>
      <name val="Times New Roman"/>
      <family val="1"/>
    </font>
    <font>
      <b/>
      <sz val="10"/>
      <name val="Times New Roman CE"/>
      <family val="1"/>
      <charset val="238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Times New Roman CE"/>
      <family val="1"/>
      <charset val="238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 CE"/>
      <family val="1"/>
      <charset val="238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  <charset val="238"/>
    </font>
    <font>
      <b/>
      <sz val="8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Continuous"/>
    </xf>
    <xf numFmtId="0" fontId="16" fillId="0" borderId="0" xfId="0" applyFont="1"/>
    <xf numFmtId="0" fontId="12" fillId="0" borderId="0" xfId="0" applyFont="1" applyAlignment="1">
      <alignment horizontal="centerContinuous"/>
    </xf>
    <xf numFmtId="0" fontId="9" fillId="0" borderId="0" xfId="0" applyFo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Fill="1" applyBorder="1"/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1" xfId="0" applyNumberFormat="1" applyFont="1" applyBorder="1" applyAlignment="1">
      <alignment horizontal="justify" vertical="top" wrapText="1"/>
    </xf>
    <xf numFmtId="0" fontId="6" fillId="0" borderId="0" xfId="0" applyNumberFormat="1" applyFont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0" xfId="0" applyNumberFormat="1" applyFont="1" applyAlignment="1">
      <alignment horizontal="justify" vertical="top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>
      <alignment vertical="top" wrapText="1"/>
    </xf>
    <xf numFmtId="0" fontId="6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27" xfId="0" applyFont="1" applyFill="1" applyBorder="1" applyAlignment="1">
      <alignment vertical="top" wrapText="1"/>
    </xf>
    <xf numFmtId="0" fontId="19" fillId="0" borderId="32" xfId="0" applyFont="1" applyFill="1" applyBorder="1" applyAlignment="1">
      <alignment vertical="top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42" xfId="1" applyFont="1" applyFill="1" applyBorder="1" applyAlignment="1">
      <alignment horizontal="center" vertical="center" wrapText="1"/>
    </xf>
    <xf numFmtId="0" fontId="19" fillId="0" borderId="40" xfId="1" applyFont="1" applyFill="1" applyBorder="1" applyAlignment="1">
      <alignment horizontal="center" vertical="center" wrapText="1"/>
    </xf>
    <xf numFmtId="0" fontId="19" fillId="0" borderId="38" xfId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top" wrapText="1"/>
    </xf>
    <xf numFmtId="0" fontId="3" fillId="0" borderId="41" xfId="0" applyFont="1" applyFill="1" applyBorder="1" applyAlignment="1">
      <alignment horizontal="center" vertical="center"/>
    </xf>
    <xf numFmtId="0" fontId="3" fillId="0" borderId="13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2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top" wrapText="1"/>
    </xf>
    <xf numFmtId="0" fontId="9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0" fillId="0" borderId="0" xfId="0" applyFill="1"/>
    <xf numFmtId="0" fontId="17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horizontal="centerContinuous" vertical="top"/>
    </xf>
    <xf numFmtId="0" fontId="21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9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8" fillId="0" borderId="39" xfId="0" applyFont="1" applyFill="1" applyBorder="1" applyAlignment="1">
      <alignment horizontal="center" vertical="top"/>
    </xf>
    <xf numFmtId="0" fontId="19" fillId="0" borderId="4" xfId="0" applyFont="1" applyFill="1" applyBorder="1" applyAlignment="1">
      <alignment vertical="top" wrapText="1"/>
    </xf>
    <xf numFmtId="0" fontId="19" fillId="0" borderId="40" xfId="0" applyFont="1" applyFill="1" applyBorder="1" applyAlignment="1">
      <alignment horizontal="center" vertical="top"/>
    </xf>
    <xf numFmtId="0" fontId="19" fillId="0" borderId="4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top"/>
    </xf>
    <xf numFmtId="0" fontId="19" fillId="0" borderId="42" xfId="0" applyFont="1" applyFill="1" applyBorder="1" applyAlignment="1">
      <alignment horizontal="center" vertical="top"/>
    </xf>
    <xf numFmtId="0" fontId="19" fillId="0" borderId="3" xfId="0" applyFont="1" applyFill="1" applyBorder="1" applyAlignment="1">
      <alignment vertical="top"/>
    </xf>
    <xf numFmtId="0" fontId="19" fillId="0" borderId="2" xfId="0" applyFont="1" applyFill="1" applyBorder="1" applyAlignment="1">
      <alignment vertical="top"/>
    </xf>
    <xf numFmtId="0" fontId="19" fillId="0" borderId="42" xfId="0" applyFont="1" applyFill="1" applyBorder="1" applyAlignment="1">
      <alignment vertical="top"/>
    </xf>
    <xf numFmtId="0" fontId="18" fillId="0" borderId="33" xfId="0" applyFont="1" applyFill="1" applyBorder="1" applyAlignment="1">
      <alignment horizontal="center" vertical="top"/>
    </xf>
    <xf numFmtId="0" fontId="19" fillId="0" borderId="5" xfId="0" applyFont="1" applyFill="1" applyBorder="1" applyAlignment="1">
      <alignment vertical="top" wrapText="1"/>
    </xf>
    <xf numFmtId="0" fontId="19" fillId="0" borderId="37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0" fontId="19" fillId="0" borderId="9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0" fontId="19" fillId="0" borderId="20" xfId="0" applyFont="1" applyFill="1" applyBorder="1" applyAlignment="1">
      <alignment vertical="top"/>
    </xf>
    <xf numFmtId="0" fontId="4" fillId="0" borderId="0" xfId="0" applyFont="1" applyFill="1"/>
    <xf numFmtId="0" fontId="18" fillId="0" borderId="34" xfId="0" applyFont="1" applyFill="1" applyBorder="1" applyAlignment="1">
      <alignment horizontal="center" vertical="top"/>
    </xf>
    <xf numFmtId="0" fontId="19" fillId="0" borderId="27" xfId="0" applyFont="1" applyFill="1" applyBorder="1" applyAlignment="1">
      <alignment vertical="top" wrapText="1"/>
    </xf>
    <xf numFmtId="0" fontId="19" fillId="0" borderId="38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/>
    </xf>
    <xf numFmtId="0" fontId="19" fillId="0" borderId="28" xfId="0" applyFont="1" applyFill="1" applyBorder="1" applyAlignment="1">
      <alignment vertical="top"/>
    </xf>
    <xf numFmtId="0" fontId="19" fillId="0" borderId="14" xfId="0" applyFont="1" applyFill="1" applyBorder="1" applyAlignment="1">
      <alignment vertical="top"/>
    </xf>
    <xf numFmtId="0" fontId="19" fillId="0" borderId="15" xfId="0" applyFont="1" applyFill="1" applyBorder="1" applyAlignment="1">
      <alignment vertical="top"/>
    </xf>
    <xf numFmtId="0" fontId="19" fillId="0" borderId="3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top"/>
    </xf>
    <xf numFmtId="0" fontId="3" fillId="0" borderId="34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19" fillId="0" borderId="39" xfId="0" applyFont="1" applyFill="1" applyBorder="1" applyAlignment="1">
      <alignment vertical="top" wrapText="1"/>
    </xf>
    <xf numFmtId="0" fontId="19" fillId="0" borderId="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vertical="top" wrapText="1"/>
    </xf>
    <xf numFmtId="0" fontId="19" fillId="0" borderId="5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vertical="top" wrapText="1"/>
    </xf>
    <xf numFmtId="0" fontId="19" fillId="0" borderId="27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top"/>
    </xf>
    <xf numFmtId="0" fontId="19" fillId="0" borderId="3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top"/>
    </xf>
    <xf numFmtId="0" fontId="13" fillId="0" borderId="41" xfId="0" applyFont="1" applyFill="1" applyBorder="1" applyAlignment="1">
      <alignment vertical="top"/>
    </xf>
    <xf numFmtId="0" fontId="13" fillId="0" borderId="2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19" fillId="0" borderId="39" xfId="1" applyFont="1" applyFill="1" applyBorder="1" applyAlignment="1">
      <alignment wrapText="1"/>
    </xf>
    <xf numFmtId="49" fontId="19" fillId="0" borderId="4" xfId="1" applyNumberFormat="1" applyFont="1" applyFill="1" applyBorder="1" applyAlignment="1">
      <alignment horizontal="center" vertical="center"/>
    </xf>
    <xf numFmtId="0" fontId="19" fillId="0" borderId="4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4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20" fillId="0" borderId="0" xfId="0" applyFont="1" applyFill="1"/>
    <xf numFmtId="0" fontId="19" fillId="0" borderId="37" xfId="1" applyFont="1" applyFill="1" applyBorder="1" applyAlignment="1">
      <alignment horizontal="center" vertical="center"/>
    </xf>
    <xf numFmtId="0" fontId="19" fillId="0" borderId="33" xfId="1" applyFont="1" applyFill="1" applyBorder="1"/>
    <xf numFmtId="0" fontId="19" fillId="0" borderId="5" xfId="1" applyFont="1" applyFill="1" applyBorder="1" applyAlignment="1">
      <alignment horizontal="center" vertical="center"/>
    </xf>
    <xf numFmtId="0" fontId="19" fillId="0" borderId="38" xfId="1" applyFont="1" applyFill="1" applyBorder="1" applyAlignment="1">
      <alignment horizontal="center" vertical="center"/>
    </xf>
    <xf numFmtId="0" fontId="19" fillId="0" borderId="34" xfId="1" applyFont="1" applyFill="1" applyBorder="1"/>
    <xf numFmtId="0" fontId="19" fillId="0" borderId="27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19" fillId="0" borderId="3" xfId="1" applyNumberFormat="1" applyFont="1" applyFill="1" applyBorder="1" applyAlignment="1">
      <alignment horizontal="center" vertical="center" wrapText="1"/>
    </xf>
    <xf numFmtId="1" fontId="19" fillId="0" borderId="2" xfId="1" applyNumberFormat="1" applyFont="1" applyFill="1" applyBorder="1" applyAlignment="1">
      <alignment horizontal="center" vertical="center" wrapText="1"/>
    </xf>
    <xf numFmtId="1" fontId="19" fillId="0" borderId="42" xfId="1" applyNumberFormat="1" applyFont="1" applyFill="1" applyBorder="1" applyAlignment="1">
      <alignment horizontal="center" vertical="center" wrapText="1"/>
    </xf>
    <xf numFmtId="49" fontId="19" fillId="0" borderId="34" xfId="1" applyNumberFormat="1" applyFont="1" applyFill="1" applyBorder="1" applyAlignment="1">
      <alignment wrapText="1"/>
    </xf>
    <xf numFmtId="0" fontId="19" fillId="0" borderId="13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/>
    </xf>
    <xf numFmtId="1" fontId="19" fillId="0" borderId="28" xfId="1" applyNumberFormat="1" applyFont="1" applyFill="1" applyBorder="1" applyAlignment="1">
      <alignment horizontal="center" vertical="center" wrapText="1"/>
    </xf>
    <xf numFmtId="1" fontId="19" fillId="0" borderId="14" xfId="1" applyNumberFormat="1" applyFont="1" applyFill="1" applyBorder="1" applyAlignment="1">
      <alignment horizontal="center" vertical="center" wrapText="1"/>
    </xf>
    <xf numFmtId="1" fontId="19" fillId="0" borderId="15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Continuous" vertical="top"/>
    </xf>
    <xf numFmtId="0" fontId="11" fillId="0" borderId="0" xfId="0" applyFont="1" applyFill="1" applyBorder="1" applyAlignment="1">
      <alignment horizontal="centerContinuous" vertical="top"/>
    </xf>
    <xf numFmtId="0" fontId="10" fillId="0" borderId="0" xfId="0" applyFont="1" applyFill="1" applyBorder="1" applyAlignment="1">
      <alignment horizontal="centerContinuous" vertical="top"/>
    </xf>
    <xf numFmtId="0" fontId="3" fillId="0" borderId="4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2" xfId="0" applyFont="1" applyFill="1" applyBorder="1"/>
    <xf numFmtId="0" fontId="3" fillId="0" borderId="42" xfId="0" applyFont="1" applyFill="1" applyBorder="1"/>
    <xf numFmtId="0" fontId="3" fillId="0" borderId="3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1" xfId="0" applyFont="1" applyFill="1" applyBorder="1"/>
    <xf numFmtId="0" fontId="3" fillId="0" borderId="20" xfId="0" applyFont="1" applyFill="1" applyBorder="1"/>
    <xf numFmtId="0" fontId="3" fillId="0" borderId="3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/>
    <xf numFmtId="0" fontId="3" fillId="0" borderId="15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0" borderId="0" xfId="0" applyFill="1" applyBorder="1"/>
    <xf numFmtId="0" fontId="5" fillId="0" borderId="1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3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top" wrapText="1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vertical="top" wrapText="1"/>
    </xf>
    <xf numFmtId="0" fontId="6" fillId="0" borderId="3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4" xfId="0" applyFont="1" applyFill="1" applyBorder="1"/>
    <xf numFmtId="0" fontId="6" fillId="0" borderId="2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 wrapText="1"/>
    </xf>
    <xf numFmtId="0" fontId="19" fillId="0" borderId="37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9" fillId="0" borderId="1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29" xfId="1" applyFont="1" applyFill="1" applyBorder="1" applyAlignment="1">
      <alignment horizontal="center" vertical="center"/>
    </xf>
    <xf numFmtId="0" fontId="19" fillId="0" borderId="20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13" fillId="0" borderId="42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28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2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/>
    </xf>
    <xf numFmtId="0" fontId="14" fillId="0" borderId="36" xfId="1" applyFont="1" applyFill="1" applyBorder="1" applyAlignment="1">
      <alignment horizontal="center" vertical="center" wrapText="1"/>
    </xf>
    <xf numFmtId="0" fontId="14" fillId="0" borderId="37" xfId="1" applyFont="1" applyFill="1" applyBorder="1" applyAlignment="1">
      <alignment horizontal="center" vertical="center" wrapText="1"/>
    </xf>
    <xf numFmtId="0" fontId="14" fillId="0" borderId="38" xfId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0" fontId="12" fillId="0" borderId="33" xfId="1" applyFont="1" applyFill="1" applyBorder="1" applyAlignment="1">
      <alignment horizontal="center" vertical="center" wrapText="1"/>
    </xf>
    <xf numFmtId="0" fontId="12" fillId="0" borderId="34" xfId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top" wrapText="1"/>
    </xf>
    <xf numFmtId="0" fontId="12" fillId="0" borderId="17" xfId="1" applyFont="1" applyFill="1" applyBorder="1" applyAlignment="1">
      <alignment horizontal="center" vertical="top" wrapText="1"/>
    </xf>
    <xf numFmtId="0" fontId="12" fillId="0" borderId="18" xfId="1" applyFont="1" applyFill="1" applyBorder="1" applyAlignment="1">
      <alignment horizontal="center" vertical="top" wrapText="1"/>
    </xf>
    <xf numFmtId="0" fontId="12" fillId="0" borderId="31" xfId="1" applyFont="1" applyFill="1" applyBorder="1" applyAlignment="1">
      <alignment horizontal="center" vertical="top" wrapText="1"/>
    </xf>
    <xf numFmtId="0" fontId="12" fillId="0" borderId="19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top"/>
    </xf>
    <xf numFmtId="0" fontId="13" fillId="0" borderId="28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3" fillId="0" borderId="38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13" fillId="0" borderId="4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top"/>
    </xf>
    <xf numFmtId="0" fontId="13" fillId="0" borderId="29" xfId="0" applyFont="1" applyFill="1" applyBorder="1" applyAlignment="1">
      <alignment horizontal="center" vertical="top"/>
    </xf>
    <xf numFmtId="0" fontId="19" fillId="0" borderId="47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9" fillId="0" borderId="2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7" fillId="0" borderId="0" xfId="0" applyFont="1" applyAlignment="1"/>
    <xf numFmtId="0" fontId="16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justify" vertical="top" wrapText="1"/>
    </xf>
    <xf numFmtId="0" fontId="6" fillId="0" borderId="1" xfId="0" applyNumberFormat="1" applyFont="1" applyBorder="1" applyAlignment="1">
      <alignment horizontal="justify" vertical="top"/>
    </xf>
    <xf numFmtId="0" fontId="17" fillId="2" borderId="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7"/>
  <sheetViews>
    <sheetView tabSelected="1" view="pageBreakPreview" zoomScaleNormal="110" zoomScaleSheetLayoutView="100" workbookViewId="0">
      <selection activeCell="B4" sqref="B4"/>
    </sheetView>
  </sheetViews>
  <sheetFormatPr defaultColWidth="9.140625" defaultRowHeight="12.75" x14ac:dyDescent="0.2"/>
  <cols>
    <col min="1" max="1" width="3.28515625" style="1" customWidth="1"/>
    <col min="2" max="2" width="19.28515625" style="1" customWidth="1"/>
    <col min="3" max="3" width="24.28515625" style="1" customWidth="1"/>
    <col min="4" max="4" width="21.85546875" style="1" customWidth="1"/>
    <col min="5" max="5" width="13" style="1" customWidth="1"/>
    <col min="6" max="16384" width="9.140625" style="1"/>
  </cols>
  <sheetData>
    <row r="3" spans="1:5" ht="15.75" x14ac:dyDescent="0.25">
      <c r="B3" s="40" t="s">
        <v>51</v>
      </c>
      <c r="C3" s="17"/>
      <c r="D3" s="19"/>
    </row>
    <row r="4" spans="1:5" ht="15.75" x14ac:dyDescent="0.25">
      <c r="B4" s="40" t="s">
        <v>193</v>
      </c>
      <c r="C4" s="17"/>
      <c r="D4" s="19"/>
    </row>
    <row r="5" spans="1:5" x14ac:dyDescent="0.2">
      <c r="C5" s="2"/>
    </row>
    <row r="6" spans="1:5" x14ac:dyDescent="0.2">
      <c r="C6" s="2"/>
    </row>
    <row r="7" spans="1:5" x14ac:dyDescent="0.2">
      <c r="A7" s="4"/>
      <c r="B7" s="4"/>
      <c r="C7" s="4"/>
      <c r="D7" s="4"/>
      <c r="E7" s="4"/>
    </row>
    <row r="8" spans="1:5" x14ac:dyDescent="0.2">
      <c r="A8" s="4"/>
      <c r="B8" s="4"/>
      <c r="C8" s="4"/>
      <c r="D8" s="4"/>
      <c r="E8" s="4"/>
    </row>
    <row r="10" spans="1:5" x14ac:dyDescent="0.2">
      <c r="E10" s="23"/>
    </row>
    <row r="11" spans="1:5" x14ac:dyDescent="0.2">
      <c r="C11" s="2"/>
    </row>
    <row r="12" spans="1:5" x14ac:dyDescent="0.2">
      <c r="C12" s="2"/>
    </row>
    <row r="13" spans="1:5" x14ac:dyDescent="0.2">
      <c r="C13" s="2"/>
    </row>
    <row r="14" spans="1:5" ht="18.75" x14ac:dyDescent="0.3">
      <c r="A14" s="281" t="s">
        <v>17</v>
      </c>
      <c r="B14" s="281"/>
      <c r="C14" s="281"/>
      <c r="D14" s="281"/>
      <c r="E14" s="4"/>
    </row>
    <row r="15" spans="1:5" x14ac:dyDescent="0.2">
      <c r="A15" s="4"/>
      <c r="B15" s="4"/>
      <c r="C15" s="4"/>
      <c r="D15" s="4"/>
      <c r="E15" s="4"/>
    </row>
    <row r="16" spans="1:5" x14ac:dyDescent="0.2">
      <c r="A16" s="4"/>
      <c r="B16" s="4"/>
      <c r="C16" s="4"/>
      <c r="D16" s="4"/>
      <c r="E16" s="4"/>
    </row>
    <row r="17" spans="1:5" x14ac:dyDescent="0.2">
      <c r="A17" s="4"/>
      <c r="B17" s="4"/>
      <c r="C17" s="4"/>
      <c r="D17" s="4"/>
      <c r="E17" s="4"/>
    </row>
    <row r="18" spans="1:5" x14ac:dyDescent="0.2">
      <c r="A18" s="4"/>
      <c r="B18" s="4"/>
      <c r="C18" s="4"/>
      <c r="D18" s="4"/>
      <c r="E18" s="4"/>
    </row>
    <row r="19" spans="1:5" x14ac:dyDescent="0.2">
      <c r="A19" s="4"/>
      <c r="B19" s="4"/>
      <c r="C19" s="4"/>
      <c r="D19" s="4"/>
      <c r="E19" s="4"/>
    </row>
    <row r="21" spans="1:5" ht="15.75" x14ac:dyDescent="0.25">
      <c r="B21" s="19" t="s">
        <v>130</v>
      </c>
      <c r="C21" s="19"/>
      <c r="D21" s="19"/>
      <c r="E21" s="23"/>
    </row>
    <row r="22" spans="1:5" ht="15.75" customHeight="1" x14ac:dyDescent="0.25">
      <c r="B22" s="282" t="s">
        <v>158</v>
      </c>
      <c r="C22" s="282"/>
      <c r="D22" s="282"/>
      <c r="E22" s="282"/>
    </row>
    <row r="23" spans="1:5" ht="15.75" x14ac:dyDescent="0.25">
      <c r="B23" s="19" t="s">
        <v>186</v>
      </c>
      <c r="C23" s="17"/>
      <c r="D23" s="18"/>
      <c r="E23" s="4"/>
    </row>
    <row r="24" spans="1:5" ht="15.75" x14ac:dyDescent="0.25">
      <c r="B24" s="19" t="s">
        <v>131</v>
      </c>
      <c r="C24" s="17"/>
      <c r="D24" s="19"/>
    </row>
    <row r="25" spans="1:5" ht="15.75" x14ac:dyDescent="0.25">
      <c r="B25" s="19" t="s">
        <v>192</v>
      </c>
      <c r="C25" s="17"/>
      <c r="D25" s="19"/>
    </row>
    <row r="27" spans="1:5" ht="15" x14ac:dyDescent="0.25">
      <c r="B27" s="22" t="s">
        <v>187</v>
      </c>
    </row>
  </sheetData>
  <mergeCells count="2">
    <mergeCell ref="A14:D14"/>
    <mergeCell ref="B22:E22"/>
  </mergeCells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Y65"/>
  <sheetViews>
    <sheetView view="pageBreakPreview" topLeftCell="A7" zoomScaleNormal="110" zoomScaleSheetLayoutView="100" workbookViewId="0">
      <selection activeCell="B34" sqref="B34"/>
    </sheetView>
  </sheetViews>
  <sheetFormatPr defaultColWidth="9.140625" defaultRowHeight="12.75" x14ac:dyDescent="0.2"/>
  <cols>
    <col min="1" max="1" width="3.7109375" style="81" customWidth="1"/>
    <col min="2" max="2" width="30.140625" style="81" customWidth="1"/>
    <col min="3" max="3" width="11.85546875" style="193" customWidth="1"/>
    <col min="4" max="6" width="2.7109375" style="81" customWidth="1"/>
    <col min="7" max="8" width="2.5703125" style="81" customWidth="1"/>
    <col min="9" max="9" width="7.140625" style="81" customWidth="1"/>
    <col min="10" max="10" width="6.28515625" style="81" customWidth="1"/>
    <col min="11" max="12" width="3.5703125" style="81" bestFit="1" customWidth="1"/>
    <col min="13" max="15" width="2.42578125" style="81" customWidth="1"/>
    <col min="16" max="16" width="7" style="81" customWidth="1"/>
    <col min="17" max="17" width="6.28515625" style="81" customWidth="1"/>
    <col min="18" max="16384" width="9.140625" style="81"/>
  </cols>
  <sheetData>
    <row r="1" spans="1:25" x14ac:dyDescent="0.2">
      <c r="A1" s="78" t="s">
        <v>52</v>
      </c>
      <c r="B1" s="79"/>
      <c r="C1" s="80"/>
      <c r="D1" s="79"/>
      <c r="E1" s="79"/>
      <c r="F1" s="79"/>
      <c r="G1" s="79"/>
      <c r="H1" s="79"/>
    </row>
    <row r="2" spans="1:25" x14ac:dyDescent="0.2">
      <c r="A2" s="78" t="s">
        <v>193</v>
      </c>
      <c r="B2" s="79"/>
      <c r="C2" s="80"/>
      <c r="D2" s="79"/>
      <c r="E2" s="79"/>
      <c r="F2" s="79"/>
      <c r="G2" s="79"/>
      <c r="H2" s="79"/>
    </row>
    <row r="3" spans="1:25" ht="6" customHeight="1" x14ac:dyDescent="0.2">
      <c r="A3" s="79"/>
      <c r="B3" s="79"/>
      <c r="C3" s="80"/>
      <c r="D3" s="79"/>
      <c r="E3" s="79"/>
      <c r="F3" s="79"/>
      <c r="G3" s="79"/>
      <c r="H3" s="79"/>
    </row>
    <row r="4" spans="1:25" ht="14.25" x14ac:dyDescent="0.2">
      <c r="A4" s="82" t="s">
        <v>53</v>
      </c>
      <c r="B4" s="83"/>
      <c r="C4" s="83"/>
      <c r="D4" s="83"/>
      <c r="E4" s="83"/>
      <c r="F4" s="83"/>
      <c r="G4" s="83"/>
      <c r="H4" s="83"/>
      <c r="I4" s="84"/>
      <c r="J4" s="84"/>
      <c r="K4" s="84"/>
      <c r="L4" s="84"/>
      <c r="M4" s="84"/>
      <c r="N4" s="84"/>
      <c r="O4" s="84"/>
      <c r="P4" s="84"/>
      <c r="Q4" s="84"/>
    </row>
    <row r="5" spans="1:25" s="88" customFormat="1" x14ac:dyDescent="0.2">
      <c r="A5" s="85" t="s">
        <v>145</v>
      </c>
      <c r="B5" s="85"/>
      <c r="C5" s="85"/>
      <c r="D5" s="85"/>
      <c r="E5" s="85"/>
      <c r="F5" s="85"/>
      <c r="G5" s="85"/>
      <c r="H5" s="85"/>
      <c r="I5" s="86"/>
      <c r="J5" s="86"/>
      <c r="K5" s="86"/>
      <c r="L5" s="86"/>
      <c r="M5" s="86"/>
      <c r="N5" s="86"/>
      <c r="O5" s="86"/>
      <c r="P5" s="86"/>
      <c r="Q5" s="86"/>
      <c r="R5" s="87"/>
    </row>
    <row r="6" spans="1:25" s="88" customFormat="1" ht="12" customHeight="1" x14ac:dyDescent="0.2">
      <c r="A6" s="379" t="s">
        <v>159</v>
      </c>
      <c r="B6" s="379"/>
      <c r="C6" s="379"/>
      <c r="D6" s="379"/>
      <c r="E6" s="379"/>
      <c r="F6" s="379"/>
      <c r="G6" s="379"/>
      <c r="H6" s="379"/>
      <c r="I6" s="379"/>
      <c r="J6" s="379"/>
      <c r="K6" s="89"/>
      <c r="L6" s="89"/>
      <c r="M6" s="89"/>
      <c r="N6" s="89"/>
      <c r="O6" s="89"/>
      <c r="P6" s="89"/>
      <c r="Q6" s="89"/>
    </row>
    <row r="7" spans="1:25" s="88" customFormat="1" ht="12.75" customHeight="1" x14ac:dyDescent="0.2">
      <c r="A7" s="85" t="s">
        <v>157</v>
      </c>
      <c r="B7" s="90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7"/>
    </row>
    <row r="8" spans="1:25" s="88" customFormat="1" x14ac:dyDescent="0.2">
      <c r="A8" s="85" t="s">
        <v>146</v>
      </c>
      <c r="B8" s="90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25" s="88" customFormat="1" x14ac:dyDescent="0.2">
      <c r="A9" s="85" t="s">
        <v>192</v>
      </c>
      <c r="B9" s="90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25" ht="13.5" customHeight="1" thickBot="1" x14ac:dyDescent="0.35">
      <c r="A10" s="91" t="s">
        <v>18</v>
      </c>
      <c r="B10" s="92"/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25" ht="12.75" customHeight="1" x14ac:dyDescent="0.2">
      <c r="A11" s="393" t="s">
        <v>133</v>
      </c>
      <c r="B11" s="396" t="s">
        <v>19</v>
      </c>
      <c r="C11" s="390" t="s">
        <v>191</v>
      </c>
      <c r="D11" s="380" t="s">
        <v>0</v>
      </c>
      <c r="E11" s="348"/>
      <c r="F11" s="348"/>
      <c r="G11" s="348"/>
      <c r="H11" s="348"/>
      <c r="I11" s="348"/>
      <c r="J11" s="349"/>
      <c r="K11" s="347" t="s">
        <v>1</v>
      </c>
      <c r="L11" s="348"/>
      <c r="M11" s="348"/>
      <c r="N11" s="348"/>
      <c r="O11" s="348"/>
      <c r="P11" s="348"/>
      <c r="Q11" s="349"/>
    </row>
    <row r="12" spans="1:25" ht="12.75" customHeight="1" x14ac:dyDescent="0.2">
      <c r="A12" s="394"/>
      <c r="B12" s="311"/>
      <c r="C12" s="391"/>
      <c r="D12" s="350" t="s">
        <v>22</v>
      </c>
      <c r="E12" s="342" t="s">
        <v>2</v>
      </c>
      <c r="F12" s="342" t="s">
        <v>3</v>
      </c>
      <c r="G12" s="342" t="s">
        <v>54</v>
      </c>
      <c r="H12" s="338" t="s">
        <v>134</v>
      </c>
      <c r="I12" s="342" t="s">
        <v>20</v>
      </c>
      <c r="J12" s="352" t="s">
        <v>21</v>
      </c>
      <c r="K12" s="336" t="s">
        <v>22</v>
      </c>
      <c r="L12" s="342" t="s">
        <v>2</v>
      </c>
      <c r="M12" s="342" t="s">
        <v>3</v>
      </c>
      <c r="N12" s="338" t="s">
        <v>54</v>
      </c>
      <c r="O12" s="338" t="s">
        <v>134</v>
      </c>
      <c r="P12" s="342" t="s">
        <v>20</v>
      </c>
      <c r="Q12" s="352" t="s">
        <v>21</v>
      </c>
    </row>
    <row r="13" spans="1:25" ht="8.25" customHeight="1" thickBot="1" x14ac:dyDescent="0.25">
      <c r="A13" s="395"/>
      <c r="B13" s="312"/>
      <c r="C13" s="392"/>
      <c r="D13" s="351"/>
      <c r="E13" s="343"/>
      <c r="F13" s="343"/>
      <c r="G13" s="343"/>
      <c r="H13" s="339"/>
      <c r="I13" s="343"/>
      <c r="J13" s="353"/>
      <c r="K13" s="337"/>
      <c r="L13" s="343"/>
      <c r="M13" s="343"/>
      <c r="N13" s="339"/>
      <c r="O13" s="339"/>
      <c r="P13" s="343"/>
      <c r="Q13" s="353"/>
    </row>
    <row r="14" spans="1:25" x14ac:dyDescent="0.2">
      <c r="A14" s="93">
        <v>1</v>
      </c>
      <c r="B14" s="94" t="s">
        <v>76</v>
      </c>
      <c r="C14" s="95" t="s">
        <v>6</v>
      </c>
      <c r="D14" s="96">
        <v>2</v>
      </c>
      <c r="E14" s="97">
        <v>1</v>
      </c>
      <c r="F14" s="97"/>
      <c r="G14" s="97"/>
      <c r="H14" s="97"/>
      <c r="I14" s="98" t="s">
        <v>5</v>
      </c>
      <c r="J14" s="99">
        <v>8</v>
      </c>
      <c r="K14" s="100"/>
      <c r="L14" s="101"/>
      <c r="M14" s="101"/>
      <c r="N14" s="101"/>
      <c r="O14" s="101"/>
      <c r="P14" s="101"/>
      <c r="Q14" s="102"/>
      <c r="T14" s="81" t="s">
        <v>60</v>
      </c>
      <c r="U14" s="81">
        <f>(D24+K24)*14</f>
        <v>266</v>
      </c>
    </row>
    <row r="15" spans="1:25" x14ac:dyDescent="0.2">
      <c r="A15" s="103">
        <v>2</v>
      </c>
      <c r="B15" s="104" t="s">
        <v>70</v>
      </c>
      <c r="C15" s="105" t="s">
        <v>66</v>
      </c>
      <c r="D15" s="106">
        <v>1</v>
      </c>
      <c r="E15" s="107">
        <v>1</v>
      </c>
      <c r="F15" s="107"/>
      <c r="G15" s="107"/>
      <c r="H15" s="107"/>
      <c r="I15" s="108" t="s">
        <v>5</v>
      </c>
      <c r="J15" s="109">
        <v>5</v>
      </c>
      <c r="K15" s="110"/>
      <c r="L15" s="111"/>
      <c r="M15" s="111"/>
      <c r="N15" s="111"/>
      <c r="O15" s="111"/>
      <c r="P15" s="111"/>
      <c r="Q15" s="112"/>
      <c r="T15" s="81" t="s">
        <v>61</v>
      </c>
      <c r="U15" s="81">
        <f>(D36+K36)*14</f>
        <v>70</v>
      </c>
      <c r="W15" s="81" t="s">
        <v>43</v>
      </c>
      <c r="X15" s="81" t="s">
        <v>44</v>
      </c>
      <c r="Y15" s="113" t="s">
        <v>163</v>
      </c>
    </row>
    <row r="16" spans="1:25" s="276" customFormat="1" ht="24" x14ac:dyDescent="0.2">
      <c r="A16" s="270">
        <v>3</v>
      </c>
      <c r="B16" s="271" t="s">
        <v>67</v>
      </c>
      <c r="C16" s="272" t="s">
        <v>7</v>
      </c>
      <c r="D16" s="106">
        <v>2</v>
      </c>
      <c r="E16" s="107">
        <v>1</v>
      </c>
      <c r="F16" s="107"/>
      <c r="G16" s="107"/>
      <c r="H16" s="107"/>
      <c r="I16" s="107" t="s">
        <v>5</v>
      </c>
      <c r="J16" s="127">
        <v>7</v>
      </c>
      <c r="K16" s="273"/>
      <c r="L16" s="274"/>
      <c r="M16" s="274"/>
      <c r="N16" s="274"/>
      <c r="O16" s="274"/>
      <c r="P16" s="274"/>
      <c r="Q16" s="275"/>
      <c r="T16" s="276" t="s">
        <v>62</v>
      </c>
      <c r="U16" s="276">
        <f>SUM(D14:F15,K20:M21)*14</f>
        <v>126</v>
      </c>
      <c r="W16" s="276">
        <f>SUM(D14:D15,K20:K21,)*14</f>
        <v>84</v>
      </c>
      <c r="X16" s="276">
        <f>SUM(E14:E15,L20:M21)*14</f>
        <v>42</v>
      </c>
      <c r="Y16" s="276">
        <f>U14+U15</f>
        <v>336</v>
      </c>
    </row>
    <row r="17" spans="1:25" ht="13.5" thickBot="1" x14ac:dyDescent="0.25">
      <c r="A17" s="114">
        <v>4</v>
      </c>
      <c r="B17" s="115" t="s">
        <v>69</v>
      </c>
      <c r="C17" s="116" t="s">
        <v>85</v>
      </c>
      <c r="D17" s="117">
        <v>1</v>
      </c>
      <c r="E17" s="118">
        <v>1</v>
      </c>
      <c r="F17" s="118"/>
      <c r="G17" s="118"/>
      <c r="H17" s="118"/>
      <c r="I17" s="119" t="s">
        <v>5</v>
      </c>
      <c r="J17" s="120">
        <v>5</v>
      </c>
      <c r="K17" s="121"/>
      <c r="L17" s="122"/>
      <c r="M17" s="122"/>
      <c r="N17" s="122"/>
      <c r="O17" s="122"/>
      <c r="P17" s="122"/>
      <c r="Q17" s="123"/>
      <c r="T17" s="81" t="s">
        <v>63</v>
      </c>
      <c r="U17" s="81">
        <f>SUM(D16:E17,K18:L19,D29:E31,K22:L22,K32:L34)*14</f>
        <v>210</v>
      </c>
      <c r="W17" s="81">
        <f>SUM(D16:D17,K18:K19,D29,K22,K32)*14</f>
        <v>119</v>
      </c>
      <c r="X17" s="81">
        <f>SUM(E16:E17,L18:L19,L22,E29,L32)*14</f>
        <v>91</v>
      </c>
    </row>
    <row r="18" spans="1:25" ht="24" x14ac:dyDescent="0.2">
      <c r="A18" s="93">
        <v>5</v>
      </c>
      <c r="B18" s="94" t="s">
        <v>77</v>
      </c>
      <c r="C18" s="95" t="s">
        <v>90</v>
      </c>
      <c r="D18" s="96"/>
      <c r="E18" s="97"/>
      <c r="F18" s="97"/>
      <c r="G18" s="97"/>
      <c r="H18" s="97"/>
      <c r="I18" s="98"/>
      <c r="J18" s="99"/>
      <c r="K18" s="124">
        <v>1</v>
      </c>
      <c r="L18" s="97">
        <v>1</v>
      </c>
      <c r="M18" s="97"/>
      <c r="N18" s="97"/>
      <c r="O18" s="97"/>
      <c r="P18" s="97" t="s">
        <v>5</v>
      </c>
      <c r="Q18" s="125">
        <v>5</v>
      </c>
      <c r="Y18" s="81">
        <f>U16+U17</f>
        <v>336</v>
      </c>
    </row>
    <row r="19" spans="1:25" ht="15" customHeight="1" x14ac:dyDescent="0.2">
      <c r="A19" s="103">
        <v>6</v>
      </c>
      <c r="B19" s="104" t="s">
        <v>72</v>
      </c>
      <c r="C19" s="105" t="s">
        <v>94</v>
      </c>
      <c r="D19" s="106"/>
      <c r="E19" s="107"/>
      <c r="F19" s="107"/>
      <c r="G19" s="107"/>
      <c r="H19" s="107"/>
      <c r="I19" s="108"/>
      <c r="J19" s="109"/>
      <c r="K19" s="126">
        <v>1</v>
      </c>
      <c r="L19" s="107">
        <v>1</v>
      </c>
      <c r="M19" s="107"/>
      <c r="N19" s="107"/>
      <c r="O19" s="107"/>
      <c r="P19" s="107" t="s">
        <v>5</v>
      </c>
      <c r="Q19" s="127">
        <v>5</v>
      </c>
      <c r="T19" s="113" t="s">
        <v>156</v>
      </c>
      <c r="V19" s="81">
        <f>(D53+K53)*14</f>
        <v>168</v>
      </c>
    </row>
    <row r="20" spans="1:25" s="276" customFormat="1" ht="24" x14ac:dyDescent="0.2">
      <c r="A20" s="270">
        <v>7</v>
      </c>
      <c r="B20" s="271" t="s">
        <v>78</v>
      </c>
      <c r="C20" s="272" t="s">
        <v>95</v>
      </c>
      <c r="D20" s="106"/>
      <c r="E20" s="107"/>
      <c r="F20" s="107"/>
      <c r="G20" s="107"/>
      <c r="H20" s="107"/>
      <c r="I20" s="107"/>
      <c r="J20" s="127"/>
      <c r="K20" s="126">
        <v>1</v>
      </c>
      <c r="L20" s="107">
        <v>1</v>
      </c>
      <c r="M20" s="107"/>
      <c r="N20" s="107"/>
      <c r="O20" s="107"/>
      <c r="P20" s="107" t="s">
        <v>5</v>
      </c>
      <c r="Q20" s="127">
        <v>5</v>
      </c>
    </row>
    <row r="21" spans="1:25" ht="14.25" customHeight="1" x14ac:dyDescent="0.2">
      <c r="A21" s="103">
        <v>9</v>
      </c>
      <c r="B21" s="104" t="s">
        <v>79</v>
      </c>
      <c r="C21" s="105" t="s">
        <v>96</v>
      </c>
      <c r="D21" s="128"/>
      <c r="E21" s="111"/>
      <c r="F21" s="111"/>
      <c r="G21" s="111"/>
      <c r="H21" s="111"/>
      <c r="I21" s="111"/>
      <c r="J21" s="112"/>
      <c r="K21" s="126">
        <v>2</v>
      </c>
      <c r="L21" s="107"/>
      <c r="M21" s="107"/>
      <c r="N21" s="107"/>
      <c r="O21" s="107"/>
      <c r="P21" s="108" t="s">
        <v>5</v>
      </c>
      <c r="Q21" s="109">
        <v>5</v>
      </c>
    </row>
    <row r="22" spans="1:25" ht="13.5" thickBot="1" x14ac:dyDescent="0.25">
      <c r="A22" s="129">
        <v>10</v>
      </c>
      <c r="B22" s="56" t="s">
        <v>160</v>
      </c>
      <c r="C22" s="130" t="s">
        <v>161</v>
      </c>
      <c r="D22" s="131"/>
      <c r="E22" s="132"/>
      <c r="F22" s="132"/>
      <c r="G22" s="132"/>
      <c r="H22" s="132"/>
      <c r="I22" s="132"/>
      <c r="J22" s="133"/>
      <c r="K22" s="278">
        <v>0.5</v>
      </c>
      <c r="L22" s="279">
        <v>0.5</v>
      </c>
      <c r="M22" s="134"/>
      <c r="N22" s="134"/>
      <c r="O22" s="134"/>
      <c r="P22" s="135" t="s">
        <v>22</v>
      </c>
      <c r="Q22" s="136">
        <v>5</v>
      </c>
    </row>
    <row r="23" spans="1:25" x14ac:dyDescent="0.2">
      <c r="A23" s="381" t="s">
        <v>23</v>
      </c>
      <c r="B23" s="382"/>
      <c r="C23" s="382"/>
      <c r="D23" s="137">
        <f>SUM(D14:D22)</f>
        <v>6</v>
      </c>
      <c r="E23" s="138">
        <f>SUM(E14:E22)</f>
        <v>4</v>
      </c>
      <c r="F23" s="138"/>
      <c r="G23" s="138"/>
      <c r="H23" s="340"/>
      <c r="I23" s="340" t="s">
        <v>74</v>
      </c>
      <c r="J23" s="334">
        <f>SUM(J14:J22)</f>
        <v>25</v>
      </c>
      <c r="K23" s="139">
        <f>SUM(K18:K22)</f>
        <v>5.5</v>
      </c>
      <c r="L23" s="140">
        <f>SUM(L18:L22)</f>
        <v>3.5</v>
      </c>
      <c r="M23" s="140"/>
      <c r="N23" s="140"/>
      <c r="O23" s="340"/>
      <c r="P23" s="340" t="s">
        <v>164</v>
      </c>
      <c r="Q23" s="334">
        <f>SUM(Q14:Q22)</f>
        <v>25</v>
      </c>
    </row>
    <row r="24" spans="1:25" ht="13.5" thickBot="1" x14ac:dyDescent="0.25">
      <c r="A24" s="370"/>
      <c r="B24" s="371"/>
      <c r="C24" s="371"/>
      <c r="D24" s="357">
        <f>SUM(D23:G23)</f>
        <v>10</v>
      </c>
      <c r="E24" s="354"/>
      <c r="F24" s="354"/>
      <c r="G24" s="355"/>
      <c r="H24" s="341"/>
      <c r="I24" s="341"/>
      <c r="J24" s="335"/>
      <c r="K24" s="354">
        <f>SUM(K23:M23)</f>
        <v>9</v>
      </c>
      <c r="L24" s="354"/>
      <c r="M24" s="354"/>
      <c r="N24" s="355"/>
      <c r="O24" s="341"/>
      <c r="P24" s="341"/>
      <c r="Q24" s="335"/>
    </row>
    <row r="25" spans="1:25" ht="13.5" thickBot="1" x14ac:dyDescent="0.25">
      <c r="A25" s="141"/>
      <c r="B25" s="142"/>
      <c r="C25" s="142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</row>
    <row r="26" spans="1:25" ht="12.75" customHeight="1" x14ac:dyDescent="0.2">
      <c r="A26" s="384" t="s">
        <v>144</v>
      </c>
      <c r="B26" s="387" t="s">
        <v>24</v>
      </c>
      <c r="C26" s="390" t="s">
        <v>191</v>
      </c>
      <c r="D26" s="380" t="s">
        <v>0</v>
      </c>
      <c r="E26" s="348"/>
      <c r="F26" s="348"/>
      <c r="G26" s="348"/>
      <c r="H26" s="348"/>
      <c r="I26" s="348"/>
      <c r="J26" s="349"/>
      <c r="K26" s="347" t="s">
        <v>1</v>
      </c>
      <c r="L26" s="348"/>
      <c r="M26" s="348"/>
      <c r="N26" s="348"/>
      <c r="O26" s="348"/>
      <c r="P26" s="348"/>
      <c r="Q26" s="349"/>
    </row>
    <row r="27" spans="1:25" ht="12.75" customHeight="1" x14ac:dyDescent="0.2">
      <c r="A27" s="385"/>
      <c r="B27" s="388"/>
      <c r="C27" s="391"/>
      <c r="D27" s="350" t="s">
        <v>22</v>
      </c>
      <c r="E27" s="342" t="s">
        <v>2</v>
      </c>
      <c r="F27" s="338" t="s">
        <v>3</v>
      </c>
      <c r="G27" s="342" t="s">
        <v>54</v>
      </c>
      <c r="H27" s="338" t="s">
        <v>134</v>
      </c>
      <c r="I27" s="342" t="s">
        <v>20</v>
      </c>
      <c r="J27" s="352" t="s">
        <v>21</v>
      </c>
      <c r="K27" s="336" t="s">
        <v>22</v>
      </c>
      <c r="L27" s="342" t="s">
        <v>2</v>
      </c>
      <c r="M27" s="342" t="s">
        <v>3</v>
      </c>
      <c r="N27" s="338" t="s">
        <v>54</v>
      </c>
      <c r="O27" s="338" t="s">
        <v>134</v>
      </c>
      <c r="P27" s="342" t="s">
        <v>20</v>
      </c>
      <c r="Q27" s="352" t="s">
        <v>21</v>
      </c>
    </row>
    <row r="28" spans="1:25" ht="9.75" customHeight="1" thickBot="1" x14ac:dyDescent="0.25">
      <c r="A28" s="386"/>
      <c r="B28" s="389"/>
      <c r="C28" s="392"/>
      <c r="D28" s="351"/>
      <c r="E28" s="343"/>
      <c r="F28" s="383"/>
      <c r="G28" s="343"/>
      <c r="H28" s="339"/>
      <c r="I28" s="343"/>
      <c r="J28" s="353"/>
      <c r="K28" s="337"/>
      <c r="L28" s="343"/>
      <c r="M28" s="343"/>
      <c r="N28" s="339"/>
      <c r="O28" s="339"/>
      <c r="P28" s="343"/>
      <c r="Q28" s="353"/>
    </row>
    <row r="29" spans="1:25" ht="15" customHeight="1" x14ac:dyDescent="0.2">
      <c r="A29" s="95">
        <v>11</v>
      </c>
      <c r="B29" s="144" t="s">
        <v>75</v>
      </c>
      <c r="C29" s="145" t="s">
        <v>125</v>
      </c>
      <c r="D29" s="377">
        <v>1</v>
      </c>
      <c r="E29" s="329">
        <v>1</v>
      </c>
      <c r="F29" s="329"/>
      <c r="G29" s="329"/>
      <c r="H29" s="329"/>
      <c r="I29" s="329" t="s">
        <v>22</v>
      </c>
      <c r="J29" s="332">
        <v>5</v>
      </c>
      <c r="K29" s="345"/>
      <c r="L29" s="329"/>
      <c r="M29" s="329"/>
      <c r="N29" s="329"/>
      <c r="O29" s="329"/>
      <c r="P29" s="329"/>
      <c r="Q29" s="332"/>
    </row>
    <row r="30" spans="1:25" ht="15" customHeight="1" x14ac:dyDescent="0.2">
      <c r="A30" s="95">
        <v>12</v>
      </c>
      <c r="B30" s="146" t="s">
        <v>87</v>
      </c>
      <c r="C30" s="147" t="s">
        <v>126</v>
      </c>
      <c r="D30" s="377"/>
      <c r="E30" s="329"/>
      <c r="F30" s="329"/>
      <c r="G30" s="329"/>
      <c r="H30" s="329"/>
      <c r="I30" s="329"/>
      <c r="J30" s="332"/>
      <c r="K30" s="345"/>
      <c r="L30" s="329"/>
      <c r="M30" s="329"/>
      <c r="N30" s="329"/>
      <c r="O30" s="329"/>
      <c r="P30" s="329"/>
      <c r="Q30" s="332"/>
    </row>
    <row r="31" spans="1:25" ht="13.5" thickBot="1" x14ac:dyDescent="0.25">
      <c r="A31" s="116">
        <v>13</v>
      </c>
      <c r="B31" s="148" t="s">
        <v>93</v>
      </c>
      <c r="C31" s="149" t="s">
        <v>169</v>
      </c>
      <c r="D31" s="378"/>
      <c r="E31" s="330"/>
      <c r="F31" s="330"/>
      <c r="G31" s="330"/>
      <c r="H31" s="330"/>
      <c r="I31" s="330"/>
      <c r="J31" s="333"/>
      <c r="K31" s="346"/>
      <c r="L31" s="330"/>
      <c r="M31" s="330"/>
      <c r="N31" s="330"/>
      <c r="O31" s="330"/>
      <c r="P31" s="330"/>
      <c r="Q31" s="333"/>
    </row>
    <row r="32" spans="1:25" ht="14.25" customHeight="1" x14ac:dyDescent="0.2">
      <c r="A32" s="150">
        <v>14</v>
      </c>
      <c r="B32" s="57" t="s">
        <v>84</v>
      </c>
      <c r="C32" s="151" t="s">
        <v>127</v>
      </c>
      <c r="D32" s="376"/>
      <c r="E32" s="328"/>
      <c r="F32" s="328"/>
      <c r="G32" s="328"/>
      <c r="H32" s="328"/>
      <c r="I32" s="328"/>
      <c r="J32" s="331"/>
      <c r="K32" s="344">
        <v>2</v>
      </c>
      <c r="L32" s="328">
        <v>1</v>
      </c>
      <c r="M32" s="328"/>
      <c r="N32" s="328"/>
      <c r="O32" s="328"/>
      <c r="P32" s="328" t="s">
        <v>22</v>
      </c>
      <c r="Q32" s="331">
        <v>5</v>
      </c>
    </row>
    <row r="33" spans="1:17" ht="14.25" customHeight="1" x14ac:dyDescent="0.2">
      <c r="A33" s="105">
        <v>15</v>
      </c>
      <c r="B33" s="146" t="s">
        <v>71</v>
      </c>
      <c r="C33" s="147" t="s">
        <v>128</v>
      </c>
      <c r="D33" s="377"/>
      <c r="E33" s="329"/>
      <c r="F33" s="329"/>
      <c r="G33" s="329"/>
      <c r="H33" s="329"/>
      <c r="I33" s="329"/>
      <c r="J33" s="332"/>
      <c r="K33" s="345"/>
      <c r="L33" s="329"/>
      <c r="M33" s="329"/>
      <c r="N33" s="329"/>
      <c r="O33" s="329"/>
      <c r="P33" s="329"/>
      <c r="Q33" s="332"/>
    </row>
    <row r="34" spans="1:17" ht="15.75" customHeight="1" thickBot="1" x14ac:dyDescent="0.25">
      <c r="A34" s="152">
        <v>16</v>
      </c>
      <c r="B34" s="148" t="s">
        <v>80</v>
      </c>
      <c r="C34" s="149" t="s">
        <v>170</v>
      </c>
      <c r="D34" s="378"/>
      <c r="E34" s="330"/>
      <c r="F34" s="330"/>
      <c r="G34" s="330"/>
      <c r="H34" s="330"/>
      <c r="I34" s="330"/>
      <c r="J34" s="333"/>
      <c r="K34" s="346"/>
      <c r="L34" s="330"/>
      <c r="M34" s="330"/>
      <c r="N34" s="330"/>
      <c r="O34" s="330"/>
      <c r="P34" s="330"/>
      <c r="Q34" s="333"/>
    </row>
    <row r="35" spans="1:17" x14ac:dyDescent="0.2">
      <c r="A35" s="368" t="s">
        <v>25</v>
      </c>
      <c r="B35" s="369"/>
      <c r="C35" s="369"/>
      <c r="D35" s="153">
        <f>SUM(D29:D34)</f>
        <v>1</v>
      </c>
      <c r="E35" s="154">
        <f>SUM(E29:E34)</f>
        <v>1</v>
      </c>
      <c r="F35" s="154"/>
      <c r="G35" s="154"/>
      <c r="H35" s="374"/>
      <c r="I35" s="358" t="s">
        <v>73</v>
      </c>
      <c r="J35" s="359">
        <f>SUM(J29:J34)</f>
        <v>5</v>
      </c>
      <c r="K35" s="155">
        <f>SUM(K29:K34)</f>
        <v>2</v>
      </c>
      <c r="L35" s="154">
        <f>SUM(L29:L34)</f>
        <v>1</v>
      </c>
      <c r="M35" s="154"/>
      <c r="N35" s="154"/>
      <c r="O35" s="374"/>
      <c r="P35" s="358" t="s">
        <v>73</v>
      </c>
      <c r="Q35" s="359">
        <f>SUM(Q29:Q34)</f>
        <v>5</v>
      </c>
    </row>
    <row r="36" spans="1:17" ht="13.5" thickBot="1" x14ac:dyDescent="0.25">
      <c r="A36" s="370"/>
      <c r="B36" s="371"/>
      <c r="C36" s="371"/>
      <c r="D36" s="357">
        <f>SUM(D35:G35)</f>
        <v>2</v>
      </c>
      <c r="E36" s="354"/>
      <c r="F36" s="354"/>
      <c r="G36" s="355"/>
      <c r="H36" s="375"/>
      <c r="I36" s="341"/>
      <c r="J36" s="335"/>
      <c r="K36" s="354">
        <f>SUM(K35:M35)</f>
        <v>3</v>
      </c>
      <c r="L36" s="354"/>
      <c r="M36" s="354"/>
      <c r="N36" s="355"/>
      <c r="O36" s="375"/>
      <c r="P36" s="341"/>
      <c r="Q36" s="335"/>
    </row>
    <row r="37" spans="1:17" ht="11.25" customHeight="1" x14ac:dyDescent="0.2">
      <c r="A37" s="156"/>
      <c r="B37" s="367" t="s">
        <v>147</v>
      </c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157"/>
    </row>
    <row r="38" spans="1:17" ht="6.75" customHeight="1" x14ac:dyDescent="0.2">
      <c r="A38" s="141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43"/>
    </row>
    <row r="39" spans="1:17" x14ac:dyDescent="0.2">
      <c r="A39" s="141"/>
      <c r="B39" s="372" t="s">
        <v>26</v>
      </c>
      <c r="C39" s="373"/>
      <c r="D39" s="159">
        <f>D23+D35</f>
        <v>7</v>
      </c>
      <c r="E39" s="159">
        <f>E23+E35</f>
        <v>5</v>
      </c>
      <c r="F39" s="159"/>
      <c r="G39" s="159"/>
      <c r="H39" s="160"/>
      <c r="I39" s="360" t="s">
        <v>164</v>
      </c>
      <c r="J39" s="365">
        <f>J23+J35</f>
        <v>30</v>
      </c>
      <c r="K39" s="159">
        <f>K23+K35</f>
        <v>7.5</v>
      </c>
      <c r="L39" s="159">
        <f>L23+L35</f>
        <v>4.5</v>
      </c>
      <c r="M39" s="159"/>
      <c r="N39" s="159"/>
      <c r="O39" s="160"/>
      <c r="P39" s="360" t="s">
        <v>183</v>
      </c>
      <c r="Q39" s="365">
        <f>Q23+Q35</f>
        <v>30</v>
      </c>
    </row>
    <row r="40" spans="1:17" x14ac:dyDescent="0.2">
      <c r="A40" s="141"/>
      <c r="B40" s="372"/>
      <c r="C40" s="373"/>
      <c r="D40" s="362">
        <f>SUM(D39:G39)</f>
        <v>12</v>
      </c>
      <c r="E40" s="363"/>
      <c r="F40" s="363"/>
      <c r="G40" s="364"/>
      <c r="H40" s="161"/>
      <c r="I40" s="361"/>
      <c r="J40" s="366"/>
      <c r="K40" s="362">
        <f>SUM(K39:N39)</f>
        <v>12</v>
      </c>
      <c r="L40" s="363"/>
      <c r="M40" s="363"/>
      <c r="N40" s="364"/>
      <c r="O40" s="161"/>
      <c r="P40" s="361"/>
      <c r="Q40" s="366"/>
    </row>
    <row r="41" spans="1:17" ht="13.5" thickBot="1" x14ac:dyDescent="0.25">
      <c r="A41" s="303" t="s">
        <v>132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</row>
    <row r="42" spans="1:17" ht="12.75" customHeight="1" x14ac:dyDescent="0.2">
      <c r="A42" s="304" t="s">
        <v>133</v>
      </c>
      <c r="B42" s="307" t="s">
        <v>39</v>
      </c>
      <c r="C42" s="310" t="s">
        <v>162</v>
      </c>
      <c r="D42" s="313" t="s">
        <v>0</v>
      </c>
      <c r="E42" s="314"/>
      <c r="F42" s="314"/>
      <c r="G42" s="314"/>
      <c r="H42" s="314"/>
      <c r="I42" s="314"/>
      <c r="J42" s="315"/>
      <c r="K42" s="316" t="s">
        <v>1</v>
      </c>
      <c r="L42" s="314"/>
      <c r="M42" s="314"/>
      <c r="N42" s="314"/>
      <c r="O42" s="314"/>
      <c r="P42" s="314"/>
      <c r="Q42" s="315"/>
    </row>
    <row r="43" spans="1:17" ht="12.75" customHeight="1" x14ac:dyDescent="0.2">
      <c r="A43" s="305"/>
      <c r="B43" s="308"/>
      <c r="C43" s="311"/>
      <c r="D43" s="317" t="s">
        <v>22</v>
      </c>
      <c r="E43" s="319" t="s">
        <v>2</v>
      </c>
      <c r="F43" s="321" t="s">
        <v>3</v>
      </c>
      <c r="G43" s="319" t="s">
        <v>54</v>
      </c>
      <c r="H43" s="321" t="s">
        <v>134</v>
      </c>
      <c r="I43" s="319" t="s">
        <v>20</v>
      </c>
      <c r="J43" s="324" t="s">
        <v>21</v>
      </c>
      <c r="K43" s="326" t="s">
        <v>22</v>
      </c>
      <c r="L43" s="319" t="s">
        <v>2</v>
      </c>
      <c r="M43" s="319" t="s">
        <v>3</v>
      </c>
      <c r="N43" s="321" t="s">
        <v>54</v>
      </c>
      <c r="O43" s="321" t="s">
        <v>134</v>
      </c>
      <c r="P43" s="319" t="s">
        <v>20</v>
      </c>
      <c r="Q43" s="324" t="s">
        <v>21</v>
      </c>
    </row>
    <row r="44" spans="1:17" ht="7.5" customHeight="1" thickBot="1" x14ac:dyDescent="0.25">
      <c r="A44" s="306"/>
      <c r="B44" s="309"/>
      <c r="C44" s="312"/>
      <c r="D44" s="318"/>
      <c r="E44" s="320"/>
      <c r="F44" s="322"/>
      <c r="G44" s="320"/>
      <c r="H44" s="323"/>
      <c r="I44" s="320"/>
      <c r="J44" s="325"/>
      <c r="K44" s="327"/>
      <c r="L44" s="320"/>
      <c r="M44" s="320"/>
      <c r="N44" s="323"/>
      <c r="O44" s="323"/>
      <c r="P44" s="320"/>
      <c r="Q44" s="325"/>
    </row>
    <row r="45" spans="1:17" s="168" customFormat="1" ht="24" x14ac:dyDescent="0.2">
      <c r="A45" s="60">
        <v>1</v>
      </c>
      <c r="B45" s="162" t="s">
        <v>135</v>
      </c>
      <c r="C45" s="163" t="s">
        <v>165</v>
      </c>
      <c r="D45" s="164">
        <v>2</v>
      </c>
      <c r="E45" s="165">
        <v>1</v>
      </c>
      <c r="F45" s="165"/>
      <c r="G45" s="165"/>
      <c r="H45" s="165">
        <v>3</v>
      </c>
      <c r="I45" s="165" t="s">
        <v>5</v>
      </c>
      <c r="J45" s="166">
        <v>5</v>
      </c>
      <c r="K45" s="167"/>
      <c r="L45" s="58"/>
      <c r="M45" s="58"/>
      <c r="N45" s="58"/>
      <c r="O45" s="58"/>
      <c r="P45" s="58"/>
      <c r="Q45" s="59"/>
    </row>
    <row r="46" spans="1:17" s="168" customFormat="1" ht="12" x14ac:dyDescent="0.2">
      <c r="A46" s="169">
        <v>2</v>
      </c>
      <c r="B46" s="170" t="s">
        <v>136</v>
      </c>
      <c r="C46" s="171" t="s">
        <v>166</v>
      </c>
      <c r="D46" s="299">
        <v>1</v>
      </c>
      <c r="E46" s="283">
        <v>2</v>
      </c>
      <c r="F46" s="283"/>
      <c r="G46" s="283"/>
      <c r="H46" s="285">
        <v>3</v>
      </c>
      <c r="I46" s="285" t="s">
        <v>5</v>
      </c>
      <c r="J46" s="288">
        <v>5</v>
      </c>
      <c r="K46" s="301"/>
      <c r="L46" s="283"/>
      <c r="M46" s="283"/>
      <c r="N46" s="283"/>
      <c r="O46" s="285"/>
      <c r="P46" s="283"/>
      <c r="Q46" s="288"/>
    </row>
    <row r="47" spans="1:17" s="168" customFormat="1" ht="12" x14ac:dyDescent="0.2">
      <c r="A47" s="169">
        <v>3</v>
      </c>
      <c r="B47" s="170" t="s">
        <v>137</v>
      </c>
      <c r="C47" s="171" t="s">
        <v>7</v>
      </c>
      <c r="D47" s="299"/>
      <c r="E47" s="283"/>
      <c r="F47" s="283"/>
      <c r="G47" s="283"/>
      <c r="H47" s="286"/>
      <c r="I47" s="286"/>
      <c r="J47" s="288"/>
      <c r="K47" s="301"/>
      <c r="L47" s="283"/>
      <c r="M47" s="283"/>
      <c r="N47" s="283"/>
      <c r="O47" s="286"/>
      <c r="P47" s="283"/>
      <c r="Q47" s="288"/>
    </row>
    <row r="48" spans="1:17" s="168" customFormat="1" ht="12" x14ac:dyDescent="0.2">
      <c r="A48" s="169">
        <v>4</v>
      </c>
      <c r="B48" s="170" t="s">
        <v>138</v>
      </c>
      <c r="C48" s="171" t="s">
        <v>85</v>
      </c>
      <c r="D48" s="299"/>
      <c r="E48" s="283"/>
      <c r="F48" s="283"/>
      <c r="G48" s="283"/>
      <c r="H48" s="286"/>
      <c r="I48" s="286"/>
      <c r="J48" s="288"/>
      <c r="K48" s="301"/>
      <c r="L48" s="283"/>
      <c r="M48" s="283"/>
      <c r="N48" s="283"/>
      <c r="O48" s="286"/>
      <c r="P48" s="283"/>
      <c r="Q48" s="288"/>
    </row>
    <row r="49" spans="1:17" s="168" customFormat="1" thickBot="1" x14ac:dyDescent="0.25">
      <c r="A49" s="172">
        <v>5</v>
      </c>
      <c r="B49" s="173" t="s">
        <v>139</v>
      </c>
      <c r="C49" s="174" t="s">
        <v>167</v>
      </c>
      <c r="D49" s="300"/>
      <c r="E49" s="284"/>
      <c r="F49" s="284"/>
      <c r="G49" s="284"/>
      <c r="H49" s="287"/>
      <c r="I49" s="287"/>
      <c r="J49" s="289"/>
      <c r="K49" s="302"/>
      <c r="L49" s="284"/>
      <c r="M49" s="284"/>
      <c r="N49" s="284"/>
      <c r="O49" s="287"/>
      <c r="P49" s="284"/>
      <c r="Q49" s="289"/>
    </row>
    <row r="50" spans="1:17" s="168" customFormat="1" ht="22.5" customHeight="1" x14ac:dyDescent="0.2">
      <c r="A50" s="60">
        <v>6</v>
      </c>
      <c r="B50" s="162" t="s">
        <v>140</v>
      </c>
      <c r="C50" s="175" t="s">
        <v>94</v>
      </c>
      <c r="D50" s="164"/>
      <c r="E50" s="165"/>
      <c r="F50" s="165"/>
      <c r="G50" s="165"/>
      <c r="H50" s="165"/>
      <c r="I50" s="165"/>
      <c r="J50" s="166"/>
      <c r="K50" s="176">
        <v>2</v>
      </c>
      <c r="L50" s="177">
        <v>1</v>
      </c>
      <c r="M50" s="177"/>
      <c r="N50" s="177"/>
      <c r="O50" s="177">
        <v>3</v>
      </c>
      <c r="P50" s="177" t="s">
        <v>5</v>
      </c>
      <c r="Q50" s="178">
        <v>5</v>
      </c>
    </row>
    <row r="51" spans="1:17" s="168" customFormat="1" ht="36.75" thickBot="1" x14ac:dyDescent="0.25">
      <c r="A51" s="61">
        <v>7</v>
      </c>
      <c r="B51" s="179" t="s">
        <v>141</v>
      </c>
      <c r="C51" s="174" t="s">
        <v>168</v>
      </c>
      <c r="D51" s="180"/>
      <c r="E51" s="181"/>
      <c r="F51" s="181"/>
      <c r="G51" s="181"/>
      <c r="H51" s="181"/>
      <c r="I51" s="181"/>
      <c r="J51" s="182"/>
      <c r="K51" s="183">
        <v>2</v>
      </c>
      <c r="L51" s="184">
        <v>1</v>
      </c>
      <c r="M51" s="184"/>
      <c r="N51" s="184"/>
      <c r="O51" s="184">
        <v>3</v>
      </c>
      <c r="P51" s="184" t="s">
        <v>5</v>
      </c>
      <c r="Q51" s="185">
        <v>5</v>
      </c>
    </row>
    <row r="52" spans="1:17" s="168" customFormat="1" ht="12" x14ac:dyDescent="0.2">
      <c r="A52" s="290" t="s">
        <v>142</v>
      </c>
      <c r="B52" s="291"/>
      <c r="C52" s="292"/>
      <c r="D52" s="164">
        <v>3</v>
      </c>
      <c r="E52" s="165">
        <v>3</v>
      </c>
      <c r="F52" s="165"/>
      <c r="G52" s="165"/>
      <c r="H52" s="286">
        <v>6</v>
      </c>
      <c r="I52" s="291" t="s">
        <v>143</v>
      </c>
      <c r="J52" s="296">
        <v>10</v>
      </c>
      <c r="K52" s="167">
        <v>4</v>
      </c>
      <c r="L52" s="165">
        <v>2</v>
      </c>
      <c r="M52" s="165"/>
      <c r="N52" s="165"/>
      <c r="O52" s="286">
        <v>6</v>
      </c>
      <c r="P52" s="291" t="s">
        <v>143</v>
      </c>
      <c r="Q52" s="296">
        <v>10</v>
      </c>
    </row>
    <row r="53" spans="1:17" s="168" customFormat="1" ht="9.75" customHeight="1" thickBot="1" x14ac:dyDescent="0.25">
      <c r="A53" s="293"/>
      <c r="B53" s="294"/>
      <c r="C53" s="295"/>
      <c r="D53" s="293">
        <v>6</v>
      </c>
      <c r="E53" s="294"/>
      <c r="F53" s="294"/>
      <c r="G53" s="294"/>
      <c r="H53" s="287"/>
      <c r="I53" s="294"/>
      <c r="J53" s="297"/>
      <c r="K53" s="298">
        <v>6</v>
      </c>
      <c r="L53" s="294"/>
      <c r="M53" s="294"/>
      <c r="N53" s="294"/>
      <c r="O53" s="287"/>
      <c r="P53" s="294"/>
      <c r="Q53" s="297"/>
    </row>
    <row r="54" spans="1:17" ht="9.75" customHeight="1" x14ac:dyDescent="0.2">
      <c r="A54" s="141"/>
      <c r="B54" s="186"/>
      <c r="C54" s="186"/>
      <c r="D54" s="187"/>
      <c r="E54" s="187"/>
      <c r="F54" s="187"/>
      <c r="G54" s="187"/>
      <c r="H54" s="187"/>
      <c r="I54" s="188"/>
      <c r="J54" s="189"/>
      <c r="K54" s="187"/>
      <c r="L54" s="187"/>
      <c r="M54" s="187"/>
      <c r="N54" s="187"/>
      <c r="O54" s="187"/>
      <c r="P54" s="188"/>
      <c r="Q54" s="189"/>
    </row>
    <row r="55" spans="1:17" x14ac:dyDescent="0.2">
      <c r="A55" s="141"/>
      <c r="B55" s="277" t="s">
        <v>194</v>
      </c>
      <c r="C55" s="142"/>
      <c r="D55" s="143"/>
      <c r="E55" s="143"/>
      <c r="F55" s="143"/>
      <c r="G55" s="143"/>
      <c r="H55" s="143"/>
      <c r="I55" s="356" t="s">
        <v>15</v>
      </c>
      <c r="J55" s="356"/>
      <c r="K55" s="356"/>
      <c r="L55" s="356"/>
      <c r="M55" s="356"/>
      <c r="N55" s="356"/>
      <c r="O55" s="356"/>
      <c r="P55" s="356"/>
      <c r="Q55" s="356"/>
    </row>
    <row r="56" spans="1:17" x14ac:dyDescent="0.2">
      <c r="A56" s="141"/>
      <c r="B56" s="277" t="s">
        <v>195</v>
      </c>
      <c r="C56" s="142"/>
      <c r="D56" s="143"/>
      <c r="E56" s="143"/>
      <c r="F56" s="143"/>
      <c r="G56" s="143"/>
      <c r="H56" s="143"/>
      <c r="I56" s="356" t="s">
        <v>196</v>
      </c>
      <c r="J56" s="356"/>
      <c r="K56" s="356"/>
      <c r="L56" s="356"/>
      <c r="M56" s="356"/>
      <c r="N56" s="356"/>
      <c r="O56" s="356"/>
      <c r="P56" s="356"/>
      <c r="Q56" s="356"/>
    </row>
    <row r="57" spans="1:17" ht="9.75" customHeight="1" x14ac:dyDescent="0.2">
      <c r="A57" s="141"/>
      <c r="B57" s="142"/>
      <c r="C57" s="142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</row>
    <row r="58" spans="1:17" x14ac:dyDescent="0.2">
      <c r="A58" s="141"/>
      <c r="B58" s="142" t="s">
        <v>97</v>
      </c>
      <c r="C58" s="142"/>
      <c r="D58" s="143"/>
      <c r="E58" s="143"/>
      <c r="F58" s="143"/>
      <c r="G58" s="143"/>
      <c r="H58" s="143"/>
      <c r="I58" s="356" t="s">
        <v>16</v>
      </c>
      <c r="J58" s="356"/>
      <c r="K58" s="356"/>
      <c r="L58" s="356"/>
      <c r="M58" s="356"/>
      <c r="N58" s="356"/>
      <c r="O58" s="356"/>
      <c r="P58" s="356"/>
      <c r="Q58" s="143"/>
    </row>
    <row r="59" spans="1:17" x14ac:dyDescent="0.2">
      <c r="A59" s="141"/>
      <c r="B59" s="142" t="s">
        <v>197</v>
      </c>
      <c r="C59" s="142"/>
      <c r="D59" s="143"/>
      <c r="E59" s="143"/>
      <c r="F59" s="143"/>
      <c r="G59" s="143"/>
      <c r="H59" s="143"/>
      <c r="I59" s="356" t="s">
        <v>65</v>
      </c>
      <c r="J59" s="356"/>
      <c r="K59" s="356"/>
      <c r="L59" s="356"/>
      <c r="M59" s="356"/>
      <c r="N59" s="356"/>
      <c r="O59" s="356"/>
      <c r="P59" s="356"/>
      <c r="Q59" s="143"/>
    </row>
    <row r="60" spans="1:17" x14ac:dyDescent="0.2">
      <c r="A60" s="141"/>
      <c r="B60" s="142"/>
      <c r="C60" s="142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</row>
    <row r="61" spans="1:17" x14ac:dyDescent="0.2">
      <c r="A61" s="141"/>
      <c r="B61" s="142"/>
      <c r="C61" s="142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</row>
    <row r="62" spans="1:17" x14ac:dyDescent="0.2">
      <c r="A62" s="190"/>
      <c r="B62" s="85"/>
      <c r="C62" s="90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17" x14ac:dyDescent="0.2">
      <c r="A63" s="190"/>
      <c r="B63" s="85"/>
      <c r="C63" s="90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1:17" x14ac:dyDescent="0.2">
      <c r="A64" s="190"/>
      <c r="B64" s="191"/>
      <c r="C64" s="192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</row>
    <row r="65" spans="1:17" x14ac:dyDescent="0.2">
      <c r="A65" s="190"/>
      <c r="B65" s="190"/>
      <c r="C65" s="192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</row>
  </sheetData>
  <mergeCells count="140">
    <mergeCell ref="A6:J6"/>
    <mergeCell ref="D29:D31"/>
    <mergeCell ref="E29:E31"/>
    <mergeCell ref="F29:F31"/>
    <mergeCell ref="D24:G24"/>
    <mergeCell ref="I23:I24"/>
    <mergeCell ref="G27:G28"/>
    <mergeCell ref="D26:J26"/>
    <mergeCell ref="Q27:Q28"/>
    <mergeCell ref="J27:J28"/>
    <mergeCell ref="A23:C24"/>
    <mergeCell ref="F12:F13"/>
    <mergeCell ref="F27:F28"/>
    <mergeCell ref="D27:D28"/>
    <mergeCell ref="E27:E28"/>
    <mergeCell ref="A26:A28"/>
    <mergeCell ref="B26:B28"/>
    <mergeCell ref="C26:C28"/>
    <mergeCell ref="A11:A13"/>
    <mergeCell ref="B11:B13"/>
    <mergeCell ref="C11:C13"/>
    <mergeCell ref="D11:J11"/>
    <mergeCell ref="I12:I13"/>
    <mergeCell ref="E12:E13"/>
    <mergeCell ref="Q32:Q34"/>
    <mergeCell ref="N32:N34"/>
    <mergeCell ref="I59:P59"/>
    <mergeCell ref="D36:G36"/>
    <mergeCell ref="I35:I36"/>
    <mergeCell ref="J35:J36"/>
    <mergeCell ref="P35:P36"/>
    <mergeCell ref="I39:I40"/>
    <mergeCell ref="D40:G40"/>
    <mergeCell ref="J39:J40"/>
    <mergeCell ref="K36:N36"/>
    <mergeCell ref="K40:N40"/>
    <mergeCell ref="B37:P37"/>
    <mergeCell ref="I55:Q55"/>
    <mergeCell ref="I56:Q56"/>
    <mergeCell ref="I58:P58"/>
    <mergeCell ref="Q35:Q36"/>
    <mergeCell ref="A35:C36"/>
    <mergeCell ref="B39:C40"/>
    <mergeCell ref="P39:P40"/>
    <mergeCell ref="Q39:Q40"/>
    <mergeCell ref="H35:H36"/>
    <mergeCell ref="O35:O36"/>
    <mergeCell ref="D32:D34"/>
    <mergeCell ref="P32:P34"/>
    <mergeCell ref="O12:O13"/>
    <mergeCell ref="O23:O24"/>
    <mergeCell ref="O27:O28"/>
    <mergeCell ref="O29:O31"/>
    <mergeCell ref="G29:G31"/>
    <mergeCell ref="I29:I31"/>
    <mergeCell ref="J29:J31"/>
    <mergeCell ref="N12:N13"/>
    <mergeCell ref="K24:N24"/>
    <mergeCell ref="N29:N31"/>
    <mergeCell ref="N27:N28"/>
    <mergeCell ref="M12:M13"/>
    <mergeCell ref="M27:M28"/>
    <mergeCell ref="O32:O34"/>
    <mergeCell ref="L32:L34"/>
    <mergeCell ref="M32:M34"/>
    <mergeCell ref="K11:Q11"/>
    <mergeCell ref="D12:D13"/>
    <mergeCell ref="K27:K28"/>
    <mergeCell ref="L29:L31"/>
    <mergeCell ref="L27:L28"/>
    <mergeCell ref="L12:L13"/>
    <mergeCell ref="Q12:Q13"/>
    <mergeCell ref="K26:Q26"/>
    <mergeCell ref="Q23:Q24"/>
    <mergeCell ref="J12:J13"/>
    <mergeCell ref="P23:P24"/>
    <mergeCell ref="P27:P28"/>
    <mergeCell ref="Q29:Q31"/>
    <mergeCell ref="P29:P31"/>
    <mergeCell ref="P12:P13"/>
    <mergeCell ref="M29:M31"/>
    <mergeCell ref="K29:K31"/>
    <mergeCell ref="E32:E34"/>
    <mergeCell ref="I32:I34"/>
    <mergeCell ref="J32:J34"/>
    <mergeCell ref="J23:J24"/>
    <mergeCell ref="K12:K13"/>
    <mergeCell ref="H12:H13"/>
    <mergeCell ref="H23:H24"/>
    <mergeCell ref="H27:H28"/>
    <mergeCell ref="H29:H31"/>
    <mergeCell ref="H32:H34"/>
    <mergeCell ref="G32:G34"/>
    <mergeCell ref="F32:F34"/>
    <mergeCell ref="I27:I28"/>
    <mergeCell ref="K32:K34"/>
    <mergeCell ref="G12:G13"/>
    <mergeCell ref="A41:Q41"/>
    <mergeCell ref="A42:A44"/>
    <mergeCell ref="B42:B44"/>
    <mergeCell ref="C42:C44"/>
    <mergeCell ref="D42:J42"/>
    <mergeCell ref="K42:Q42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M46:M49"/>
    <mergeCell ref="N46:N49"/>
    <mergeCell ref="O46:O49"/>
    <mergeCell ref="P46:P49"/>
    <mergeCell ref="Q46:Q49"/>
    <mergeCell ref="A52:C53"/>
    <mergeCell ref="H52:H53"/>
    <mergeCell ref="I52:I53"/>
    <mergeCell ref="J52:J53"/>
    <mergeCell ref="O52:O53"/>
    <mergeCell ref="P52:P53"/>
    <mergeCell ref="Q52:Q53"/>
    <mergeCell ref="D53:G53"/>
    <mergeCell ref="K53:N53"/>
    <mergeCell ref="D46:D49"/>
    <mergeCell ref="E46:E49"/>
    <mergeCell ref="F46:F49"/>
    <mergeCell ref="G46:G49"/>
    <mergeCell ref="H46:H49"/>
    <mergeCell ref="I46:I49"/>
    <mergeCell ref="J46:J49"/>
    <mergeCell ref="K46:K49"/>
    <mergeCell ref="L46:L49"/>
  </mergeCells>
  <phoneticPr fontId="0" type="noConversion"/>
  <pageMargins left="0.39370078740157483" right="7.874015748031496E-2" top="0.23622047244094491" bottom="0.2362204724409449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Y55"/>
  <sheetViews>
    <sheetView view="pageBreakPreview" topLeftCell="A23" zoomScaleNormal="100" zoomScaleSheetLayoutView="100" workbookViewId="0">
      <selection activeCell="B31" sqref="B31"/>
    </sheetView>
  </sheetViews>
  <sheetFormatPr defaultColWidth="9.140625" defaultRowHeight="12.75" x14ac:dyDescent="0.2"/>
  <cols>
    <col min="1" max="1" width="3.5703125" style="81" customWidth="1"/>
    <col min="2" max="2" width="31.140625" style="81" customWidth="1"/>
    <col min="3" max="3" width="12.140625" style="81" customWidth="1"/>
    <col min="4" max="4" width="3.140625" style="81" customWidth="1"/>
    <col min="5" max="5" width="3" style="81" customWidth="1"/>
    <col min="6" max="6" width="3.140625" style="81" customWidth="1"/>
    <col min="7" max="8" width="3.28515625" style="81" customWidth="1"/>
    <col min="9" max="9" width="7.28515625" style="81" customWidth="1"/>
    <col min="10" max="10" width="5.5703125" style="81" customWidth="1"/>
    <col min="11" max="11" width="2.7109375" style="81" customWidth="1"/>
    <col min="12" max="12" width="2.85546875" style="81" customWidth="1"/>
    <col min="13" max="13" width="2.5703125" style="81" customWidth="1"/>
    <col min="14" max="15" width="3.140625" style="81" customWidth="1"/>
    <col min="16" max="16" width="7.28515625" style="81" customWidth="1"/>
    <col min="17" max="17" width="5.7109375" style="81" customWidth="1"/>
    <col min="18" max="16384" width="9.140625" style="81"/>
  </cols>
  <sheetData>
    <row r="1" spans="1:25" x14ac:dyDescent="0.2">
      <c r="A1" s="78" t="s">
        <v>52</v>
      </c>
      <c r="B1" s="79"/>
      <c r="C1" s="80"/>
      <c r="D1" s="79"/>
      <c r="E1" s="79"/>
      <c r="F1" s="79"/>
      <c r="G1" s="79"/>
      <c r="H1" s="79"/>
    </row>
    <row r="2" spans="1:25" x14ac:dyDescent="0.2">
      <c r="A2" s="78" t="s">
        <v>193</v>
      </c>
      <c r="B2" s="79"/>
      <c r="C2" s="80"/>
      <c r="D2" s="79"/>
      <c r="E2" s="79"/>
      <c r="F2" s="79"/>
      <c r="G2" s="79"/>
      <c r="H2" s="79"/>
    </row>
    <row r="3" spans="1:25" x14ac:dyDescent="0.2">
      <c r="A3" s="79"/>
      <c r="B3" s="79"/>
      <c r="C3" s="80"/>
      <c r="D3" s="79"/>
      <c r="E3" s="79"/>
      <c r="F3" s="79"/>
      <c r="G3" s="79"/>
      <c r="H3" s="79"/>
    </row>
    <row r="4" spans="1:25" ht="14.25" x14ac:dyDescent="0.2">
      <c r="A4" s="82" t="s">
        <v>53</v>
      </c>
      <c r="B4" s="83"/>
      <c r="C4" s="83"/>
      <c r="D4" s="83"/>
      <c r="E4" s="83"/>
      <c r="F4" s="83"/>
      <c r="G4" s="83"/>
      <c r="H4" s="83"/>
      <c r="I4" s="84"/>
      <c r="J4" s="84"/>
      <c r="K4" s="84"/>
      <c r="L4" s="84"/>
      <c r="M4" s="84"/>
      <c r="N4" s="84"/>
      <c r="O4" s="84"/>
      <c r="P4" s="84"/>
      <c r="Q4" s="84"/>
    </row>
    <row r="5" spans="1:25" x14ac:dyDescent="0.2">
      <c r="A5" s="79"/>
      <c r="B5" s="79"/>
      <c r="C5" s="79"/>
      <c r="D5" s="79"/>
      <c r="E5" s="79"/>
      <c r="F5" s="79"/>
      <c r="G5" s="79"/>
      <c r="H5" s="79"/>
    </row>
    <row r="6" spans="1:25" s="88" customFormat="1" x14ac:dyDescent="0.2">
      <c r="A6" s="85" t="s">
        <v>145</v>
      </c>
      <c r="B6" s="85"/>
      <c r="C6" s="85"/>
      <c r="D6" s="85"/>
      <c r="E6" s="85"/>
      <c r="F6" s="85"/>
      <c r="G6" s="85"/>
      <c r="H6" s="85"/>
      <c r="I6" s="194"/>
      <c r="J6" s="194"/>
      <c r="K6" s="194"/>
      <c r="L6" s="194"/>
      <c r="M6" s="194"/>
      <c r="N6" s="86"/>
      <c r="O6" s="86"/>
      <c r="P6" s="86"/>
      <c r="Q6" s="86"/>
      <c r="R6" s="87"/>
    </row>
    <row r="7" spans="1:25" s="88" customFormat="1" ht="12.75" customHeight="1" x14ac:dyDescent="0.2">
      <c r="A7" s="379" t="s">
        <v>159</v>
      </c>
      <c r="B7" s="379"/>
      <c r="C7" s="379"/>
      <c r="D7" s="379"/>
      <c r="E7" s="379"/>
      <c r="F7" s="379"/>
      <c r="G7" s="379"/>
      <c r="H7" s="379"/>
      <c r="I7" s="379"/>
      <c r="J7" s="89"/>
      <c r="K7" s="89"/>
      <c r="L7" s="89"/>
      <c r="M7" s="89"/>
      <c r="N7" s="89"/>
      <c r="O7" s="89"/>
      <c r="P7" s="89"/>
      <c r="Q7" s="89"/>
    </row>
    <row r="8" spans="1:25" s="88" customFormat="1" x14ac:dyDescent="0.2">
      <c r="A8" s="85" t="s">
        <v>157</v>
      </c>
      <c r="B8" s="90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7"/>
    </row>
    <row r="9" spans="1:25" s="88" customFormat="1" x14ac:dyDescent="0.2">
      <c r="A9" s="85" t="s">
        <v>146</v>
      </c>
      <c r="B9" s="90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25" s="88" customFormat="1" x14ac:dyDescent="0.2">
      <c r="A10" s="85" t="s">
        <v>192</v>
      </c>
      <c r="B10" s="90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25" ht="16.5" customHeight="1" thickBot="1" x14ac:dyDescent="0.25">
      <c r="A11" s="195" t="s">
        <v>27</v>
      </c>
      <c r="B11" s="196"/>
      <c r="C11" s="195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</row>
    <row r="12" spans="1:25" ht="12.75" customHeight="1" x14ac:dyDescent="0.2">
      <c r="A12" s="384" t="s">
        <v>4</v>
      </c>
      <c r="B12" s="435" t="s">
        <v>19</v>
      </c>
      <c r="C12" s="310" t="s">
        <v>191</v>
      </c>
      <c r="D12" s="478" t="s">
        <v>55</v>
      </c>
      <c r="E12" s="474"/>
      <c r="F12" s="474"/>
      <c r="G12" s="474"/>
      <c r="H12" s="474"/>
      <c r="I12" s="474"/>
      <c r="J12" s="475"/>
      <c r="K12" s="473" t="s">
        <v>56</v>
      </c>
      <c r="L12" s="474"/>
      <c r="M12" s="474"/>
      <c r="N12" s="474"/>
      <c r="O12" s="474"/>
      <c r="P12" s="474"/>
      <c r="Q12" s="475"/>
      <c r="T12" s="81" t="s">
        <v>60</v>
      </c>
      <c r="U12" s="81">
        <f>(D24+K24)*14</f>
        <v>308</v>
      </c>
    </row>
    <row r="13" spans="1:25" ht="12.75" customHeight="1" x14ac:dyDescent="0.2">
      <c r="A13" s="385"/>
      <c r="B13" s="436"/>
      <c r="C13" s="311"/>
      <c r="D13" s="476" t="s">
        <v>22</v>
      </c>
      <c r="E13" s="424" t="s">
        <v>2</v>
      </c>
      <c r="F13" s="424" t="s">
        <v>3</v>
      </c>
      <c r="G13" s="424" t="s">
        <v>54</v>
      </c>
      <c r="H13" s="441" t="s">
        <v>134</v>
      </c>
      <c r="I13" s="424" t="s">
        <v>20</v>
      </c>
      <c r="J13" s="430" t="s">
        <v>21</v>
      </c>
      <c r="K13" s="479" t="s">
        <v>22</v>
      </c>
      <c r="L13" s="424" t="s">
        <v>2</v>
      </c>
      <c r="M13" s="424" t="s">
        <v>3</v>
      </c>
      <c r="N13" s="424" t="s">
        <v>54</v>
      </c>
      <c r="O13" s="441" t="s">
        <v>134</v>
      </c>
      <c r="P13" s="424" t="s">
        <v>20</v>
      </c>
      <c r="Q13" s="430" t="s">
        <v>21</v>
      </c>
      <c r="T13" s="81" t="s">
        <v>61</v>
      </c>
      <c r="U13" s="81">
        <f>D33*14</f>
        <v>28</v>
      </c>
      <c r="W13" s="81" t="s">
        <v>43</v>
      </c>
      <c r="X13" s="81" t="s">
        <v>44</v>
      </c>
      <c r="Y13" s="113" t="s">
        <v>163</v>
      </c>
    </row>
    <row r="14" spans="1:25" ht="13.5" thickBot="1" x14ac:dyDescent="0.25">
      <c r="A14" s="386"/>
      <c r="B14" s="437"/>
      <c r="C14" s="312"/>
      <c r="D14" s="477"/>
      <c r="E14" s="425"/>
      <c r="F14" s="425"/>
      <c r="G14" s="425"/>
      <c r="H14" s="442"/>
      <c r="I14" s="425"/>
      <c r="J14" s="431"/>
      <c r="K14" s="480"/>
      <c r="L14" s="425"/>
      <c r="M14" s="425"/>
      <c r="N14" s="425"/>
      <c r="O14" s="442"/>
      <c r="P14" s="425"/>
      <c r="Q14" s="431"/>
      <c r="T14" s="81" t="s">
        <v>62</v>
      </c>
      <c r="U14" s="81">
        <f>SUM(D15:E16,D18:E18,N20:N21)*14</f>
        <v>238</v>
      </c>
      <c r="W14" s="81">
        <f>SUM(D15:D16,D18)*14</f>
        <v>70</v>
      </c>
      <c r="X14" s="81">
        <f>SUM(E15:E16,E18,N20:N21)*14</f>
        <v>168</v>
      </c>
      <c r="Y14" s="81">
        <f>U12+U13</f>
        <v>336</v>
      </c>
    </row>
    <row r="15" spans="1:25" x14ac:dyDescent="0.2">
      <c r="A15" s="197">
        <v>1</v>
      </c>
      <c r="B15" s="198" t="s">
        <v>68</v>
      </c>
      <c r="C15" s="199" t="s">
        <v>57</v>
      </c>
      <c r="D15" s="63">
        <v>2</v>
      </c>
      <c r="E15" s="200">
        <v>1</v>
      </c>
      <c r="F15" s="200"/>
      <c r="G15" s="200"/>
      <c r="H15" s="200"/>
      <c r="I15" s="200" t="s">
        <v>5</v>
      </c>
      <c r="J15" s="201">
        <v>7</v>
      </c>
      <c r="K15" s="202"/>
      <c r="L15" s="203"/>
      <c r="M15" s="203"/>
      <c r="N15" s="203"/>
      <c r="O15" s="203"/>
      <c r="P15" s="203"/>
      <c r="Q15" s="204"/>
      <c r="T15" s="81" t="s">
        <v>63</v>
      </c>
      <c r="U15" s="81">
        <f>SUM(D17:E17,K19:L19,D29:E31)*14</f>
        <v>98</v>
      </c>
      <c r="W15" s="81">
        <f>SUM(D17,K19,D29)*14</f>
        <v>42</v>
      </c>
      <c r="X15" s="81">
        <f>SUM(E17,L19,E29)*14</f>
        <v>56</v>
      </c>
    </row>
    <row r="16" spans="1:25" ht="25.5" x14ac:dyDescent="0.2">
      <c r="A16" s="205">
        <v>2</v>
      </c>
      <c r="B16" s="206" t="s">
        <v>92</v>
      </c>
      <c r="C16" s="207" t="s">
        <v>58</v>
      </c>
      <c r="D16" s="208">
        <v>2</v>
      </c>
      <c r="E16" s="209">
        <v>1</v>
      </c>
      <c r="F16" s="209"/>
      <c r="G16" s="209"/>
      <c r="H16" s="209"/>
      <c r="I16" s="209" t="s">
        <v>5</v>
      </c>
      <c r="J16" s="210">
        <v>6</v>
      </c>
      <c r="K16" s="211"/>
      <c r="L16" s="212"/>
      <c r="M16" s="212"/>
      <c r="N16" s="212"/>
      <c r="O16" s="212"/>
      <c r="P16" s="212"/>
      <c r="Q16" s="213"/>
      <c r="T16" s="113" t="s">
        <v>155</v>
      </c>
      <c r="U16" s="81">
        <f>N21*14</f>
        <v>56</v>
      </c>
    </row>
    <row r="17" spans="1:25" ht="27" customHeight="1" x14ac:dyDescent="0.2">
      <c r="A17" s="205">
        <v>3</v>
      </c>
      <c r="B17" s="206" t="s">
        <v>81</v>
      </c>
      <c r="C17" s="207" t="s">
        <v>89</v>
      </c>
      <c r="D17" s="208">
        <v>1</v>
      </c>
      <c r="E17" s="209">
        <v>1</v>
      </c>
      <c r="F17" s="209"/>
      <c r="G17" s="209"/>
      <c r="H17" s="209"/>
      <c r="I17" s="209" t="s">
        <v>5</v>
      </c>
      <c r="J17" s="210">
        <v>7</v>
      </c>
      <c r="K17" s="211"/>
      <c r="L17" s="212"/>
      <c r="M17" s="212"/>
      <c r="N17" s="212"/>
      <c r="O17" s="212"/>
      <c r="P17" s="212"/>
      <c r="Q17" s="213"/>
      <c r="Y17" s="81">
        <f>U14+U15</f>
        <v>336</v>
      </c>
    </row>
    <row r="18" spans="1:25" ht="13.5" thickBot="1" x14ac:dyDescent="0.25">
      <c r="A18" s="214">
        <v>4</v>
      </c>
      <c r="B18" s="62" t="s">
        <v>82</v>
      </c>
      <c r="C18" s="215" t="s">
        <v>98</v>
      </c>
      <c r="D18" s="216">
        <v>1</v>
      </c>
      <c r="E18" s="68">
        <v>1</v>
      </c>
      <c r="F18" s="68"/>
      <c r="G18" s="68"/>
      <c r="H18" s="68"/>
      <c r="I18" s="68" t="s">
        <v>5</v>
      </c>
      <c r="J18" s="69">
        <v>5</v>
      </c>
      <c r="K18" s="217"/>
      <c r="L18" s="66"/>
      <c r="M18" s="66"/>
      <c r="N18" s="66"/>
      <c r="O18" s="66"/>
      <c r="P18" s="66"/>
      <c r="Q18" s="218"/>
      <c r="T18" s="113" t="s">
        <v>156</v>
      </c>
      <c r="U18" s="81">
        <f>D48*14</f>
        <v>84</v>
      </c>
    </row>
    <row r="19" spans="1:25" x14ac:dyDescent="0.2">
      <c r="A19" s="197">
        <v>5</v>
      </c>
      <c r="B19" s="198" t="s">
        <v>83</v>
      </c>
      <c r="C19" s="199" t="s">
        <v>99</v>
      </c>
      <c r="D19" s="63"/>
      <c r="E19" s="200"/>
      <c r="F19" s="200"/>
      <c r="G19" s="200"/>
      <c r="H19" s="200"/>
      <c r="I19" s="200"/>
      <c r="J19" s="201"/>
      <c r="K19" s="219">
        <v>1</v>
      </c>
      <c r="L19" s="200">
        <v>2</v>
      </c>
      <c r="M19" s="200"/>
      <c r="N19" s="200"/>
      <c r="O19" s="200"/>
      <c r="P19" s="200" t="s">
        <v>5</v>
      </c>
      <c r="Q19" s="201">
        <v>10</v>
      </c>
    </row>
    <row r="20" spans="1:25" ht="28.5" customHeight="1" x14ac:dyDescent="0.2">
      <c r="A20" s="205">
        <v>6</v>
      </c>
      <c r="B20" s="206" t="s">
        <v>185</v>
      </c>
      <c r="C20" s="220" t="s">
        <v>100</v>
      </c>
      <c r="D20" s="221"/>
      <c r="E20" s="222"/>
      <c r="F20" s="222"/>
      <c r="G20" s="212"/>
      <c r="H20" s="212"/>
      <c r="I20" s="212"/>
      <c r="J20" s="213"/>
      <c r="K20" s="223"/>
      <c r="L20" s="209"/>
      <c r="M20" s="209"/>
      <c r="N20" s="209">
        <v>5</v>
      </c>
      <c r="O20" s="209"/>
      <c r="P20" s="209" t="s">
        <v>22</v>
      </c>
      <c r="Q20" s="210">
        <v>10</v>
      </c>
    </row>
    <row r="21" spans="1:25" ht="39" thickBot="1" x14ac:dyDescent="0.25">
      <c r="A21" s="214">
        <v>7</v>
      </c>
      <c r="B21" s="62" t="s">
        <v>184</v>
      </c>
      <c r="C21" s="224" t="s">
        <v>101</v>
      </c>
      <c r="D21" s="64"/>
      <c r="E21" s="65"/>
      <c r="F21" s="65"/>
      <c r="G21" s="66"/>
      <c r="H21" s="66"/>
      <c r="I21" s="65"/>
      <c r="J21" s="67"/>
      <c r="K21" s="225"/>
      <c r="L21" s="226"/>
      <c r="M21" s="226"/>
      <c r="N21" s="68">
        <v>4</v>
      </c>
      <c r="O21" s="226"/>
      <c r="P21" s="68" t="s">
        <v>22</v>
      </c>
      <c r="Q21" s="69">
        <v>10</v>
      </c>
    </row>
    <row r="22" spans="1:25" ht="13.5" hidden="1" customHeight="1" x14ac:dyDescent="0.2">
      <c r="A22" s="227"/>
      <c r="B22" s="228"/>
      <c r="C22" s="229"/>
      <c r="D22" s="230"/>
      <c r="E22" s="203"/>
      <c r="F22" s="203"/>
      <c r="G22" s="203"/>
      <c r="H22" s="203"/>
      <c r="I22" s="203"/>
      <c r="J22" s="204"/>
      <c r="K22" s="202"/>
      <c r="L22" s="203"/>
      <c r="M22" s="203"/>
      <c r="N22" s="231"/>
      <c r="O22" s="231"/>
      <c r="P22" s="231"/>
      <c r="Q22" s="232"/>
      <c r="R22" s="233"/>
    </row>
    <row r="23" spans="1:25" ht="13.5" customHeight="1" x14ac:dyDescent="0.2">
      <c r="A23" s="426" t="s">
        <v>28</v>
      </c>
      <c r="B23" s="427"/>
      <c r="C23" s="427"/>
      <c r="D23" s="234">
        <f>SUM(D15:D21)</f>
        <v>6</v>
      </c>
      <c r="E23" s="235">
        <f>SUM(E15:E21)</f>
        <v>4</v>
      </c>
      <c r="F23" s="235"/>
      <c r="G23" s="235"/>
      <c r="H23" s="236"/>
      <c r="I23" s="443" t="s">
        <v>74</v>
      </c>
      <c r="J23" s="402">
        <f>SUM(J15:J21)</f>
        <v>25</v>
      </c>
      <c r="K23" s="237">
        <f>SUM(K15:K21)</f>
        <v>1</v>
      </c>
      <c r="L23" s="235">
        <f>SUM(L15:L21)</f>
        <v>2</v>
      </c>
      <c r="M23" s="235"/>
      <c r="N23" s="235">
        <f>SUM(N15:N21)</f>
        <v>9</v>
      </c>
      <c r="O23" s="236"/>
      <c r="P23" s="443" t="s">
        <v>181</v>
      </c>
      <c r="Q23" s="402">
        <f>SUM(Q19:Q21)</f>
        <v>30</v>
      </c>
      <c r="R23" s="233"/>
    </row>
    <row r="24" spans="1:25" ht="13.5" customHeight="1" thickBot="1" x14ac:dyDescent="0.25">
      <c r="A24" s="428"/>
      <c r="B24" s="429"/>
      <c r="C24" s="429"/>
      <c r="D24" s="432">
        <f>SUM(D23:G23)</f>
        <v>10</v>
      </c>
      <c r="E24" s="433"/>
      <c r="F24" s="433"/>
      <c r="G24" s="434"/>
      <c r="H24" s="238"/>
      <c r="I24" s="444"/>
      <c r="J24" s="403"/>
      <c r="K24" s="433">
        <f>SUM(K23:N23)</f>
        <v>12</v>
      </c>
      <c r="L24" s="433"/>
      <c r="M24" s="433"/>
      <c r="N24" s="434"/>
      <c r="O24" s="238"/>
      <c r="P24" s="444"/>
      <c r="Q24" s="403"/>
      <c r="R24" s="239"/>
    </row>
    <row r="25" spans="1:25" ht="13.5" customHeight="1" thickBot="1" x14ac:dyDescent="0.25">
      <c r="A25" s="240"/>
      <c r="B25" s="241"/>
      <c r="C25" s="241"/>
      <c r="D25" s="242"/>
      <c r="E25" s="242"/>
      <c r="F25" s="242"/>
      <c r="G25" s="242"/>
      <c r="H25" s="242"/>
      <c r="I25" s="242"/>
      <c r="J25" s="240"/>
      <c r="K25" s="240"/>
      <c r="L25" s="240"/>
      <c r="M25" s="240"/>
      <c r="N25" s="240"/>
      <c r="O25" s="240"/>
      <c r="P25" s="240"/>
      <c r="Q25" s="240"/>
      <c r="R25" s="239"/>
    </row>
    <row r="26" spans="1:25" ht="13.5" customHeight="1" x14ac:dyDescent="0.2">
      <c r="A26" s="384" t="s">
        <v>4</v>
      </c>
      <c r="B26" s="387" t="s">
        <v>24</v>
      </c>
      <c r="C26" s="310" t="s">
        <v>191</v>
      </c>
      <c r="D26" s="380" t="s">
        <v>55</v>
      </c>
      <c r="E26" s="348"/>
      <c r="F26" s="348"/>
      <c r="G26" s="348"/>
      <c r="H26" s="348"/>
      <c r="I26" s="348"/>
      <c r="J26" s="349"/>
      <c r="K26" s="347" t="s">
        <v>56</v>
      </c>
      <c r="L26" s="348"/>
      <c r="M26" s="348"/>
      <c r="N26" s="348"/>
      <c r="O26" s="348"/>
      <c r="P26" s="348"/>
      <c r="Q26" s="349"/>
      <c r="R26" s="239"/>
    </row>
    <row r="27" spans="1:25" ht="13.5" customHeight="1" x14ac:dyDescent="0.2">
      <c r="A27" s="385"/>
      <c r="B27" s="388"/>
      <c r="C27" s="311"/>
      <c r="D27" s="350" t="s">
        <v>22</v>
      </c>
      <c r="E27" s="342" t="s">
        <v>2</v>
      </c>
      <c r="F27" s="338" t="s">
        <v>3</v>
      </c>
      <c r="G27" s="342" t="s">
        <v>54</v>
      </c>
      <c r="H27" s="338" t="s">
        <v>134</v>
      </c>
      <c r="I27" s="424" t="s">
        <v>20</v>
      </c>
      <c r="J27" s="352" t="s">
        <v>29</v>
      </c>
      <c r="K27" s="336" t="s">
        <v>22</v>
      </c>
      <c r="L27" s="342" t="s">
        <v>2</v>
      </c>
      <c r="M27" s="338" t="s">
        <v>3</v>
      </c>
      <c r="N27" s="342" t="s">
        <v>54</v>
      </c>
      <c r="O27" s="338" t="s">
        <v>134</v>
      </c>
      <c r="P27" s="424" t="s">
        <v>20</v>
      </c>
      <c r="Q27" s="352" t="s">
        <v>29</v>
      </c>
      <c r="R27" s="239"/>
    </row>
    <row r="28" spans="1:25" ht="13.5" customHeight="1" thickBot="1" x14ac:dyDescent="0.25">
      <c r="A28" s="386"/>
      <c r="B28" s="389"/>
      <c r="C28" s="312"/>
      <c r="D28" s="351"/>
      <c r="E28" s="343"/>
      <c r="F28" s="339"/>
      <c r="G28" s="343"/>
      <c r="H28" s="339"/>
      <c r="I28" s="425"/>
      <c r="J28" s="353"/>
      <c r="K28" s="337"/>
      <c r="L28" s="343"/>
      <c r="M28" s="339"/>
      <c r="N28" s="343"/>
      <c r="O28" s="339"/>
      <c r="P28" s="425"/>
      <c r="Q28" s="353"/>
      <c r="R28" s="239"/>
    </row>
    <row r="29" spans="1:25" x14ac:dyDescent="0.2">
      <c r="A29" s="243">
        <v>8</v>
      </c>
      <c r="B29" s="244" t="s">
        <v>86</v>
      </c>
      <c r="C29" s="245" t="s">
        <v>102</v>
      </c>
      <c r="D29" s="438">
        <v>1</v>
      </c>
      <c r="E29" s="408">
        <v>1</v>
      </c>
      <c r="F29" s="408"/>
      <c r="G29" s="408"/>
      <c r="H29" s="246"/>
      <c r="I29" s="408" t="s">
        <v>22</v>
      </c>
      <c r="J29" s="397">
        <v>5</v>
      </c>
      <c r="K29" s="451"/>
      <c r="L29" s="408"/>
      <c r="M29" s="408"/>
      <c r="N29" s="408"/>
      <c r="O29" s="408"/>
      <c r="P29" s="408"/>
      <c r="Q29" s="397"/>
      <c r="R29" s="239"/>
    </row>
    <row r="30" spans="1:25" x14ac:dyDescent="0.2">
      <c r="A30" s="205">
        <v>9</v>
      </c>
      <c r="B30" s="206" t="s">
        <v>91</v>
      </c>
      <c r="C30" s="207" t="s">
        <v>103</v>
      </c>
      <c r="D30" s="439"/>
      <c r="E30" s="409"/>
      <c r="F30" s="409"/>
      <c r="G30" s="409"/>
      <c r="H30" s="247"/>
      <c r="I30" s="409"/>
      <c r="J30" s="398"/>
      <c r="K30" s="452"/>
      <c r="L30" s="409"/>
      <c r="M30" s="409"/>
      <c r="N30" s="409"/>
      <c r="O30" s="409"/>
      <c r="P30" s="409"/>
      <c r="Q30" s="398"/>
      <c r="R30" s="239"/>
    </row>
    <row r="31" spans="1:25" ht="13.5" thickBot="1" x14ac:dyDescent="0.25">
      <c r="A31" s="214">
        <v>10</v>
      </c>
      <c r="B31" s="62" t="s">
        <v>88</v>
      </c>
      <c r="C31" s="215" t="s">
        <v>104</v>
      </c>
      <c r="D31" s="440"/>
      <c r="E31" s="410"/>
      <c r="F31" s="410"/>
      <c r="G31" s="410"/>
      <c r="H31" s="248"/>
      <c r="I31" s="410"/>
      <c r="J31" s="399"/>
      <c r="K31" s="453"/>
      <c r="L31" s="410"/>
      <c r="M31" s="410"/>
      <c r="N31" s="410"/>
      <c r="O31" s="410"/>
      <c r="P31" s="410"/>
      <c r="Q31" s="399"/>
      <c r="R31" s="239"/>
    </row>
    <row r="32" spans="1:25" ht="13.5" customHeight="1" x14ac:dyDescent="0.2">
      <c r="A32" s="413" t="s">
        <v>28</v>
      </c>
      <c r="B32" s="414"/>
      <c r="C32" s="414"/>
      <c r="D32" s="249">
        <f>SUM(D29:D31)</f>
        <v>1</v>
      </c>
      <c r="E32" s="250">
        <f>SUM(E29:E31)</f>
        <v>1</v>
      </c>
      <c r="F32" s="250"/>
      <c r="G32" s="250"/>
      <c r="H32" s="420"/>
      <c r="I32" s="445" t="s">
        <v>73</v>
      </c>
      <c r="J32" s="400">
        <f>SUM(J29:J31)</f>
        <v>5</v>
      </c>
      <c r="K32" s="251"/>
      <c r="L32" s="252"/>
      <c r="M32" s="252"/>
      <c r="N32" s="252"/>
      <c r="O32" s="420"/>
      <c r="P32" s="420"/>
      <c r="Q32" s="400"/>
      <c r="R32" s="239"/>
    </row>
    <row r="33" spans="1:18" ht="12.75" customHeight="1" thickBot="1" x14ac:dyDescent="0.25">
      <c r="A33" s="415"/>
      <c r="B33" s="416"/>
      <c r="C33" s="416"/>
      <c r="D33" s="417">
        <f>SUM(D32:G32)</f>
        <v>2</v>
      </c>
      <c r="E33" s="418"/>
      <c r="F33" s="418"/>
      <c r="G33" s="419"/>
      <c r="H33" s="421"/>
      <c r="I33" s="444"/>
      <c r="J33" s="401"/>
      <c r="K33" s="418"/>
      <c r="L33" s="418"/>
      <c r="M33" s="418"/>
      <c r="N33" s="419"/>
      <c r="O33" s="421"/>
      <c r="P33" s="421"/>
      <c r="Q33" s="401"/>
      <c r="R33" s="239"/>
    </row>
    <row r="34" spans="1:18" ht="9" customHeight="1" x14ac:dyDescent="0.2">
      <c r="A34" s="186"/>
      <c r="B34" s="186"/>
      <c r="C34" s="186"/>
      <c r="D34" s="240"/>
      <c r="E34" s="240"/>
      <c r="F34" s="240"/>
      <c r="G34" s="240"/>
      <c r="H34" s="240"/>
      <c r="I34" s="242"/>
      <c r="J34" s="240"/>
      <c r="K34" s="253"/>
      <c r="L34" s="253"/>
      <c r="M34" s="253"/>
      <c r="N34" s="253"/>
      <c r="O34" s="253"/>
      <c r="P34" s="253"/>
      <c r="Q34" s="253"/>
      <c r="R34" s="239"/>
    </row>
    <row r="35" spans="1:18" ht="12.75" customHeight="1" x14ac:dyDescent="0.2">
      <c r="A35" s="141"/>
      <c r="B35" s="372" t="s">
        <v>26</v>
      </c>
      <c r="C35" s="373"/>
      <c r="D35" s="159">
        <f>D23+D32</f>
        <v>7</v>
      </c>
      <c r="E35" s="159">
        <f>E23+E32</f>
        <v>5</v>
      </c>
      <c r="F35" s="159"/>
      <c r="G35" s="159"/>
      <c r="H35" s="422"/>
      <c r="I35" s="411" t="s">
        <v>164</v>
      </c>
      <c r="J35" s="365">
        <f>J23+J32</f>
        <v>30</v>
      </c>
      <c r="K35" s="159">
        <f>K23+K32</f>
        <v>1</v>
      </c>
      <c r="L35" s="159">
        <f>L23+L32</f>
        <v>2</v>
      </c>
      <c r="M35" s="159"/>
      <c r="N35" s="159">
        <f>N23+N32</f>
        <v>9</v>
      </c>
      <c r="O35" s="422"/>
      <c r="P35" s="360" t="s">
        <v>181</v>
      </c>
      <c r="Q35" s="365">
        <f>Q23+Q32</f>
        <v>30</v>
      </c>
      <c r="R35" s="239"/>
    </row>
    <row r="36" spans="1:18" ht="12.75" customHeight="1" x14ac:dyDescent="0.2">
      <c r="A36" s="141"/>
      <c r="B36" s="372"/>
      <c r="C36" s="373"/>
      <c r="D36" s="362">
        <f>SUM(D35:G35)</f>
        <v>12</v>
      </c>
      <c r="E36" s="363"/>
      <c r="F36" s="363"/>
      <c r="G36" s="364"/>
      <c r="H36" s="423"/>
      <c r="I36" s="412"/>
      <c r="J36" s="366"/>
      <c r="K36" s="362">
        <f>SUM(K35:N35)</f>
        <v>12</v>
      </c>
      <c r="L36" s="363"/>
      <c r="M36" s="363"/>
      <c r="N36" s="364"/>
      <c r="O36" s="423"/>
      <c r="P36" s="361"/>
      <c r="Q36" s="366"/>
      <c r="R36" s="239"/>
    </row>
    <row r="37" spans="1:18" ht="12.75" customHeight="1" thickBot="1" x14ac:dyDescent="0.25">
      <c r="A37" s="468" t="s">
        <v>132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239"/>
    </row>
    <row r="38" spans="1:18" ht="12.75" customHeight="1" x14ac:dyDescent="0.2">
      <c r="A38" s="384" t="s">
        <v>4</v>
      </c>
      <c r="B38" s="387" t="s">
        <v>39</v>
      </c>
      <c r="C38" s="310" t="s">
        <v>162</v>
      </c>
      <c r="D38" s="404" t="s">
        <v>55</v>
      </c>
      <c r="E38" s="405"/>
      <c r="F38" s="405"/>
      <c r="G38" s="405"/>
      <c r="H38" s="405"/>
      <c r="I38" s="405"/>
      <c r="J38" s="406"/>
      <c r="K38" s="407" t="s">
        <v>56</v>
      </c>
      <c r="L38" s="405"/>
      <c r="M38" s="405"/>
      <c r="N38" s="405"/>
      <c r="O38" s="405"/>
      <c r="P38" s="405"/>
      <c r="Q38" s="406"/>
      <c r="R38" s="239"/>
    </row>
    <row r="39" spans="1:18" ht="12.75" customHeight="1" x14ac:dyDescent="0.2">
      <c r="A39" s="385"/>
      <c r="B39" s="388"/>
      <c r="C39" s="311"/>
      <c r="D39" s="350" t="s">
        <v>22</v>
      </c>
      <c r="E39" s="342" t="s">
        <v>2</v>
      </c>
      <c r="F39" s="338" t="s">
        <v>3</v>
      </c>
      <c r="G39" s="342" t="s">
        <v>54</v>
      </c>
      <c r="H39" s="338" t="s">
        <v>134</v>
      </c>
      <c r="I39" s="424" t="s">
        <v>20</v>
      </c>
      <c r="J39" s="352" t="s">
        <v>29</v>
      </c>
      <c r="K39" s="336" t="s">
        <v>22</v>
      </c>
      <c r="L39" s="342" t="s">
        <v>2</v>
      </c>
      <c r="M39" s="338" t="s">
        <v>3</v>
      </c>
      <c r="N39" s="342" t="s">
        <v>54</v>
      </c>
      <c r="O39" s="338" t="s">
        <v>134</v>
      </c>
      <c r="P39" s="424" t="s">
        <v>20</v>
      </c>
      <c r="Q39" s="352" t="s">
        <v>29</v>
      </c>
      <c r="R39" s="239"/>
    </row>
    <row r="40" spans="1:18" ht="12.75" customHeight="1" thickBot="1" x14ac:dyDescent="0.25">
      <c r="A40" s="386"/>
      <c r="B40" s="389"/>
      <c r="C40" s="312"/>
      <c r="D40" s="351"/>
      <c r="E40" s="343"/>
      <c r="F40" s="339"/>
      <c r="G40" s="343"/>
      <c r="H40" s="339"/>
      <c r="I40" s="425"/>
      <c r="J40" s="353"/>
      <c r="K40" s="337"/>
      <c r="L40" s="343"/>
      <c r="M40" s="339"/>
      <c r="N40" s="343"/>
      <c r="O40" s="339"/>
      <c r="P40" s="425"/>
      <c r="Q40" s="353"/>
      <c r="R40" s="239"/>
    </row>
    <row r="41" spans="1:18" ht="25.5" x14ac:dyDescent="0.2">
      <c r="A41" s="70">
        <v>1</v>
      </c>
      <c r="B41" s="254" t="s">
        <v>148</v>
      </c>
      <c r="C41" s="255" t="s">
        <v>57</v>
      </c>
      <c r="D41" s="256"/>
      <c r="E41" s="257"/>
      <c r="F41" s="257"/>
      <c r="G41" s="257">
        <v>3</v>
      </c>
      <c r="H41" s="257">
        <v>3</v>
      </c>
      <c r="I41" s="257" t="s">
        <v>22</v>
      </c>
      <c r="J41" s="258">
        <v>5</v>
      </c>
      <c r="K41" s="470"/>
      <c r="L41" s="454"/>
      <c r="M41" s="454"/>
      <c r="N41" s="454"/>
      <c r="O41" s="454"/>
      <c r="P41" s="454"/>
      <c r="Q41" s="457"/>
      <c r="R41" s="239"/>
    </row>
    <row r="42" spans="1:18" ht="12.75" customHeight="1" x14ac:dyDescent="0.2">
      <c r="A42" s="259">
        <v>2</v>
      </c>
      <c r="B42" s="260" t="s">
        <v>149</v>
      </c>
      <c r="C42" s="261" t="s">
        <v>171</v>
      </c>
      <c r="D42" s="464">
        <v>1</v>
      </c>
      <c r="E42" s="450">
        <v>2</v>
      </c>
      <c r="F42" s="450"/>
      <c r="G42" s="450"/>
      <c r="H42" s="450">
        <v>3</v>
      </c>
      <c r="I42" s="450" t="s">
        <v>5</v>
      </c>
      <c r="J42" s="466">
        <v>5</v>
      </c>
      <c r="K42" s="471"/>
      <c r="L42" s="455"/>
      <c r="M42" s="455"/>
      <c r="N42" s="455"/>
      <c r="O42" s="455"/>
      <c r="P42" s="455"/>
      <c r="Q42" s="458"/>
      <c r="R42" s="239"/>
    </row>
    <row r="43" spans="1:18" ht="12.75" customHeight="1" x14ac:dyDescent="0.2">
      <c r="A43" s="259">
        <v>3</v>
      </c>
      <c r="B43" s="260" t="s">
        <v>150</v>
      </c>
      <c r="C43" s="261" t="s">
        <v>89</v>
      </c>
      <c r="D43" s="464"/>
      <c r="E43" s="450"/>
      <c r="F43" s="450"/>
      <c r="G43" s="450"/>
      <c r="H43" s="450"/>
      <c r="I43" s="450"/>
      <c r="J43" s="466"/>
      <c r="K43" s="471"/>
      <c r="L43" s="455"/>
      <c r="M43" s="455"/>
      <c r="N43" s="455"/>
      <c r="O43" s="455"/>
      <c r="P43" s="455"/>
      <c r="Q43" s="458"/>
      <c r="R43" s="239"/>
    </row>
    <row r="44" spans="1:18" ht="12.75" customHeight="1" x14ac:dyDescent="0.2">
      <c r="A44" s="259">
        <v>4</v>
      </c>
      <c r="B44" s="260" t="s">
        <v>151</v>
      </c>
      <c r="C44" s="261" t="s">
        <v>172</v>
      </c>
      <c r="D44" s="464"/>
      <c r="E44" s="450"/>
      <c r="F44" s="450"/>
      <c r="G44" s="450"/>
      <c r="H44" s="450"/>
      <c r="I44" s="450"/>
      <c r="J44" s="466"/>
      <c r="K44" s="471"/>
      <c r="L44" s="455"/>
      <c r="M44" s="455"/>
      <c r="N44" s="455"/>
      <c r="O44" s="455"/>
      <c r="P44" s="455"/>
      <c r="Q44" s="458"/>
      <c r="R44" s="239"/>
    </row>
    <row r="45" spans="1:18" ht="12.75" customHeight="1" x14ac:dyDescent="0.2">
      <c r="A45" s="259">
        <v>5</v>
      </c>
      <c r="B45" s="260" t="s">
        <v>152</v>
      </c>
      <c r="C45" s="261" t="s">
        <v>173</v>
      </c>
      <c r="D45" s="464"/>
      <c r="E45" s="450"/>
      <c r="F45" s="450"/>
      <c r="G45" s="450"/>
      <c r="H45" s="450"/>
      <c r="I45" s="450"/>
      <c r="J45" s="466"/>
      <c r="K45" s="471"/>
      <c r="L45" s="455"/>
      <c r="M45" s="455"/>
      <c r="N45" s="455"/>
      <c r="O45" s="455"/>
      <c r="P45" s="455"/>
      <c r="Q45" s="458"/>
      <c r="R45" s="239"/>
    </row>
    <row r="46" spans="1:18" ht="12.75" customHeight="1" thickBot="1" x14ac:dyDescent="0.25">
      <c r="A46" s="262">
        <v>6</v>
      </c>
      <c r="B46" s="263" t="s">
        <v>153</v>
      </c>
      <c r="C46" s="264" t="s">
        <v>174</v>
      </c>
      <c r="D46" s="465"/>
      <c r="E46" s="449"/>
      <c r="F46" s="449"/>
      <c r="G46" s="449"/>
      <c r="H46" s="449"/>
      <c r="I46" s="449"/>
      <c r="J46" s="467"/>
      <c r="K46" s="472"/>
      <c r="L46" s="456"/>
      <c r="M46" s="456"/>
      <c r="N46" s="456"/>
      <c r="O46" s="456"/>
      <c r="P46" s="456"/>
      <c r="Q46" s="459"/>
      <c r="R46" s="239"/>
    </row>
    <row r="47" spans="1:18" ht="12.75" customHeight="1" x14ac:dyDescent="0.2">
      <c r="A47" s="460" t="s">
        <v>142</v>
      </c>
      <c r="B47" s="366"/>
      <c r="C47" s="461"/>
      <c r="D47" s="265">
        <f>SUM(D41:D46)</f>
        <v>1</v>
      </c>
      <c r="E47" s="76">
        <f>SUM(E41:E46)</f>
        <v>2</v>
      </c>
      <c r="F47" s="76"/>
      <c r="G47" s="76">
        <f>SUM(G41:G46)</f>
        <v>3</v>
      </c>
      <c r="H47" s="423">
        <f>SUM(H41:H46)</f>
        <v>6</v>
      </c>
      <c r="I47" s="366" t="s">
        <v>154</v>
      </c>
      <c r="J47" s="447">
        <f>SUM(J41:J46)</f>
        <v>10</v>
      </c>
      <c r="K47" s="266"/>
      <c r="L47" s="76"/>
      <c r="M47" s="76"/>
      <c r="N47" s="76"/>
      <c r="O47" s="423"/>
      <c r="P47" s="423"/>
      <c r="Q47" s="447"/>
      <c r="R47" s="239"/>
    </row>
    <row r="48" spans="1:18" ht="12.75" customHeight="1" thickBot="1" x14ac:dyDescent="0.25">
      <c r="A48" s="462"/>
      <c r="B48" s="446"/>
      <c r="C48" s="463"/>
      <c r="D48" s="462">
        <f>SUM(D47:G47)</f>
        <v>6</v>
      </c>
      <c r="E48" s="446"/>
      <c r="F48" s="446"/>
      <c r="G48" s="446"/>
      <c r="H48" s="449"/>
      <c r="I48" s="446"/>
      <c r="J48" s="448"/>
      <c r="K48" s="469"/>
      <c r="L48" s="446"/>
      <c r="M48" s="446"/>
      <c r="N48" s="446"/>
      <c r="O48" s="449"/>
      <c r="P48" s="449"/>
      <c r="Q48" s="448"/>
      <c r="R48" s="239"/>
    </row>
    <row r="49" spans="1:18" ht="12.75" customHeight="1" x14ac:dyDescent="0.2">
      <c r="A49" s="141"/>
      <c r="B49" s="186"/>
      <c r="C49" s="186"/>
      <c r="D49" s="187"/>
      <c r="E49" s="187"/>
      <c r="F49" s="187"/>
      <c r="G49" s="187"/>
      <c r="H49" s="187"/>
      <c r="I49" s="267"/>
      <c r="J49" s="189"/>
      <c r="K49" s="187"/>
      <c r="L49" s="187"/>
      <c r="M49" s="187"/>
      <c r="N49" s="187"/>
      <c r="O49" s="187"/>
      <c r="P49" s="188"/>
      <c r="Q49" s="189"/>
      <c r="R49" s="239"/>
    </row>
    <row r="50" spans="1:18" x14ac:dyDescent="0.2">
      <c r="A50" s="141"/>
      <c r="B50" s="142" t="s">
        <v>194</v>
      </c>
      <c r="C50" s="142"/>
      <c r="D50" s="143"/>
      <c r="E50" s="143"/>
      <c r="F50" s="143"/>
      <c r="G50" s="143"/>
      <c r="H50" s="143"/>
      <c r="I50" s="356" t="s">
        <v>15</v>
      </c>
      <c r="J50" s="356"/>
      <c r="K50" s="356"/>
      <c r="L50" s="356"/>
      <c r="M50" s="356"/>
      <c r="N50" s="356"/>
      <c r="O50" s="356"/>
      <c r="P50" s="356"/>
      <c r="Q50" s="356"/>
    </row>
    <row r="51" spans="1:18" x14ac:dyDescent="0.2">
      <c r="A51" s="141"/>
      <c r="B51" s="142" t="s">
        <v>195</v>
      </c>
      <c r="C51" s="142"/>
      <c r="D51" s="143"/>
      <c r="E51" s="143"/>
      <c r="F51" s="143"/>
      <c r="G51" s="143"/>
      <c r="H51" s="143"/>
      <c r="I51" s="356" t="s">
        <v>196</v>
      </c>
      <c r="J51" s="356"/>
      <c r="K51" s="356"/>
      <c r="L51" s="356"/>
      <c r="M51" s="356"/>
      <c r="N51" s="356"/>
      <c r="O51" s="356"/>
      <c r="P51" s="356"/>
      <c r="Q51" s="356"/>
    </row>
    <row r="52" spans="1:18" x14ac:dyDescent="0.2">
      <c r="A52" s="141"/>
      <c r="B52" s="142"/>
      <c r="C52" s="142"/>
      <c r="D52" s="143"/>
      <c r="E52" s="143"/>
      <c r="F52" s="143"/>
      <c r="G52" s="143"/>
      <c r="H52" s="143"/>
      <c r="J52" s="143"/>
      <c r="K52" s="143"/>
      <c r="L52" s="143"/>
      <c r="M52" s="143"/>
      <c r="N52" s="143"/>
      <c r="O52" s="143"/>
      <c r="P52" s="143"/>
      <c r="Q52" s="143"/>
    </row>
    <row r="53" spans="1:18" x14ac:dyDescent="0.2">
      <c r="A53" s="141"/>
      <c r="B53" s="142"/>
      <c r="C53" s="142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</row>
    <row r="54" spans="1:18" x14ac:dyDescent="0.2">
      <c r="A54" s="141"/>
      <c r="B54" s="142" t="s">
        <v>97</v>
      </c>
      <c r="C54" s="142"/>
      <c r="D54" s="143"/>
      <c r="E54" s="143"/>
      <c r="F54" s="143"/>
      <c r="G54" s="143"/>
      <c r="H54" s="143"/>
      <c r="I54" s="356" t="s">
        <v>16</v>
      </c>
      <c r="J54" s="356"/>
      <c r="K54" s="356"/>
      <c r="L54" s="356"/>
      <c r="M54" s="356"/>
      <c r="N54" s="356"/>
      <c r="O54" s="356"/>
      <c r="P54" s="356"/>
      <c r="Q54" s="143"/>
    </row>
    <row r="55" spans="1:18" x14ac:dyDescent="0.2">
      <c r="A55" s="141"/>
      <c r="B55" s="142" t="s">
        <v>197</v>
      </c>
      <c r="C55" s="142"/>
      <c r="D55" s="143"/>
      <c r="E55" s="143"/>
      <c r="F55" s="143"/>
      <c r="G55" s="143"/>
      <c r="H55" s="143"/>
      <c r="I55" s="356" t="s">
        <v>65</v>
      </c>
      <c r="J55" s="356"/>
      <c r="K55" s="356"/>
      <c r="L55" s="356"/>
      <c r="M55" s="356"/>
      <c r="N55" s="356"/>
      <c r="O55" s="356"/>
      <c r="P55" s="356"/>
      <c r="Q55" s="143"/>
    </row>
  </sheetData>
  <mergeCells count="124">
    <mergeCell ref="A7:I7"/>
    <mergeCell ref="Q13:Q14"/>
    <mergeCell ref="C26:C28"/>
    <mergeCell ref="D26:J26"/>
    <mergeCell ref="K26:Q26"/>
    <mergeCell ref="D27:D28"/>
    <mergeCell ref="E27:E28"/>
    <mergeCell ref="G27:G28"/>
    <mergeCell ref="I27:I28"/>
    <mergeCell ref="J27:J28"/>
    <mergeCell ref="C12:C14"/>
    <mergeCell ref="K12:Q12"/>
    <mergeCell ref="D13:D14"/>
    <mergeCell ref="L27:L28"/>
    <mergeCell ref="D12:J12"/>
    <mergeCell ref="G13:G14"/>
    <mergeCell ref="I13:I14"/>
    <mergeCell ref="P23:P24"/>
    <mergeCell ref="P27:P28"/>
    <mergeCell ref="P13:P14"/>
    <mergeCell ref="K13:K14"/>
    <mergeCell ref="L13:L14"/>
    <mergeCell ref="N13:N14"/>
    <mergeCell ref="M13:M14"/>
    <mergeCell ref="I55:P55"/>
    <mergeCell ref="P35:P36"/>
    <mergeCell ref="I54:P54"/>
    <mergeCell ref="D36:G36"/>
    <mergeCell ref="A47:C48"/>
    <mergeCell ref="H47:H48"/>
    <mergeCell ref="D42:D46"/>
    <mergeCell ref="E42:E46"/>
    <mergeCell ref="F42:F46"/>
    <mergeCell ref="G42:G46"/>
    <mergeCell ref="H42:H46"/>
    <mergeCell ref="J42:J46"/>
    <mergeCell ref="A37:Q37"/>
    <mergeCell ref="A38:A40"/>
    <mergeCell ref="B38:B40"/>
    <mergeCell ref="P47:P48"/>
    <mergeCell ref="Q47:Q48"/>
    <mergeCell ref="D48:G48"/>
    <mergeCell ref="K48:N48"/>
    <mergeCell ref="K41:K46"/>
    <mergeCell ref="I51:Q51"/>
    <mergeCell ref="M41:M46"/>
    <mergeCell ref="N41:N46"/>
    <mergeCell ref="O41:O46"/>
    <mergeCell ref="I50:Q50"/>
    <mergeCell ref="P32:P33"/>
    <mergeCell ref="Q35:Q36"/>
    <mergeCell ref="I23:I24"/>
    <mergeCell ref="P39:P40"/>
    <mergeCell ref="I32:I33"/>
    <mergeCell ref="I47:I48"/>
    <mergeCell ref="J47:J48"/>
    <mergeCell ref="O47:O48"/>
    <mergeCell ref="Q39:Q40"/>
    <mergeCell ref="I42:I46"/>
    <mergeCell ref="K29:K31"/>
    <mergeCell ref="L29:L31"/>
    <mergeCell ref="M29:M31"/>
    <mergeCell ref="N29:N31"/>
    <mergeCell ref="J29:J31"/>
    <mergeCell ref="K33:N33"/>
    <mergeCell ref="L41:L46"/>
    <mergeCell ref="P41:P46"/>
    <mergeCell ref="Q41:Q46"/>
    <mergeCell ref="N39:N40"/>
    <mergeCell ref="O39:O40"/>
    <mergeCell ref="K36:N36"/>
    <mergeCell ref="J35:J36"/>
    <mergeCell ref="P29:P31"/>
    <mergeCell ref="K24:N24"/>
    <mergeCell ref="D29:D31"/>
    <mergeCell ref="E29:E31"/>
    <mergeCell ref="F27:F28"/>
    <mergeCell ref="F29:F31"/>
    <mergeCell ref="G29:G31"/>
    <mergeCell ref="H13:H14"/>
    <mergeCell ref="N27:N28"/>
    <mergeCell ref="M27:M28"/>
    <mergeCell ref="K27:K28"/>
    <mergeCell ref="F13:F14"/>
    <mergeCell ref="O13:O14"/>
    <mergeCell ref="H27:H28"/>
    <mergeCell ref="O27:O28"/>
    <mergeCell ref="J39:J40"/>
    <mergeCell ref="K39:K40"/>
    <mergeCell ref="L39:L40"/>
    <mergeCell ref="M39:M40"/>
    <mergeCell ref="A26:A28"/>
    <mergeCell ref="B26:B28"/>
    <mergeCell ref="A12:A14"/>
    <mergeCell ref="E13:E14"/>
    <mergeCell ref="A23:C24"/>
    <mergeCell ref="J13:J14"/>
    <mergeCell ref="J23:J24"/>
    <mergeCell ref="D24:G24"/>
    <mergeCell ref="B12:B14"/>
    <mergeCell ref="Q29:Q31"/>
    <mergeCell ref="Q32:Q33"/>
    <mergeCell ref="Q27:Q28"/>
    <mergeCell ref="Q23:Q24"/>
    <mergeCell ref="C38:C40"/>
    <mergeCell ref="D38:J38"/>
    <mergeCell ref="K38:Q38"/>
    <mergeCell ref="D39:D40"/>
    <mergeCell ref="E39:E40"/>
    <mergeCell ref="F39:F40"/>
    <mergeCell ref="G39:G40"/>
    <mergeCell ref="I29:I31"/>
    <mergeCell ref="I35:I36"/>
    <mergeCell ref="J32:J33"/>
    <mergeCell ref="A32:C33"/>
    <mergeCell ref="D33:G33"/>
    <mergeCell ref="B35:C36"/>
    <mergeCell ref="O29:O31"/>
    <mergeCell ref="H32:H33"/>
    <mergeCell ref="O32:O33"/>
    <mergeCell ref="H35:H36"/>
    <mergeCell ref="O35:O36"/>
    <mergeCell ref="H39:H40"/>
    <mergeCell ref="I39:I40"/>
  </mergeCells>
  <phoneticPr fontId="0" type="noConversion"/>
  <pageMargins left="0.39370078740157483" right="0.47244094488188981" top="0.31496062992125984" bottom="0.47244094488188981" header="0" footer="0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1"/>
  <sheetViews>
    <sheetView topLeftCell="A13" zoomScaleNormal="100" workbookViewId="0">
      <selection activeCell="K23" sqref="K23"/>
    </sheetView>
  </sheetViews>
  <sheetFormatPr defaultColWidth="9.140625" defaultRowHeight="12.75" x14ac:dyDescent="0.2"/>
  <cols>
    <col min="1" max="1" width="4.28515625" style="1" customWidth="1"/>
    <col min="2" max="2" width="5.85546875" style="1" customWidth="1"/>
    <col min="3" max="3" width="26.42578125" style="1" customWidth="1"/>
    <col min="4" max="4" width="12.28515625" style="1" customWidth="1"/>
    <col min="5" max="5" width="9.140625" style="1"/>
    <col min="6" max="6" width="10" style="1" customWidth="1"/>
    <col min="7" max="16384" width="9.140625" style="1"/>
  </cols>
  <sheetData>
    <row r="1" spans="1:15" x14ac:dyDescent="0.2">
      <c r="A1" s="24" t="s">
        <v>52</v>
      </c>
      <c r="B1" s="2"/>
    </row>
    <row r="2" spans="1:15" x14ac:dyDescent="0.2">
      <c r="A2" s="24" t="s">
        <v>193</v>
      </c>
      <c r="B2" s="2"/>
    </row>
    <row r="3" spans="1:15" x14ac:dyDescent="0.2">
      <c r="B3" s="2"/>
    </row>
    <row r="4" spans="1:15" ht="14.25" x14ac:dyDescent="0.2">
      <c r="A4" s="481" t="s">
        <v>53</v>
      </c>
      <c r="B4" s="481"/>
      <c r="C4" s="481"/>
      <c r="D4" s="481"/>
      <c r="E4" s="481"/>
      <c r="F4" s="481"/>
      <c r="G4" s="481"/>
      <c r="H4" s="481"/>
      <c r="I4" s="4"/>
      <c r="J4" s="4"/>
      <c r="K4" s="4"/>
      <c r="L4" s="4"/>
    </row>
    <row r="5" spans="1:1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7" spans="1:15" ht="15" x14ac:dyDescent="0.25">
      <c r="A7" s="22" t="s">
        <v>64</v>
      </c>
      <c r="B7" s="22"/>
      <c r="G7" s="23"/>
      <c r="H7" s="23"/>
      <c r="I7" s="23"/>
      <c r="J7" s="23"/>
      <c r="K7" s="23"/>
      <c r="L7" s="23"/>
      <c r="M7" s="23"/>
      <c r="N7" s="23"/>
      <c r="O7" s="28"/>
    </row>
    <row r="8" spans="1:15" ht="15" customHeight="1" x14ac:dyDescent="0.25">
      <c r="A8" s="490" t="s">
        <v>175</v>
      </c>
      <c r="B8" s="490"/>
      <c r="C8" s="490"/>
      <c r="D8" s="490"/>
      <c r="E8" s="490"/>
      <c r="F8" s="490"/>
      <c r="G8" s="490"/>
      <c r="H8" s="3"/>
      <c r="I8" s="3"/>
      <c r="J8" s="3"/>
      <c r="K8" s="3"/>
      <c r="L8" s="3"/>
      <c r="M8" s="3"/>
      <c r="N8" s="3"/>
    </row>
    <row r="9" spans="1:15" ht="15" x14ac:dyDescent="0.25">
      <c r="A9" s="22" t="s">
        <v>157</v>
      </c>
      <c r="B9" s="2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8"/>
    </row>
    <row r="10" spans="1:15" ht="15" x14ac:dyDescent="0.25">
      <c r="A10" s="22" t="s">
        <v>59</v>
      </c>
      <c r="B10" s="22"/>
    </row>
    <row r="11" spans="1:15" ht="15" x14ac:dyDescent="0.25">
      <c r="A11" s="22" t="s">
        <v>192</v>
      </c>
      <c r="B11" s="22"/>
    </row>
    <row r="13" spans="1:15" ht="25.5" x14ac:dyDescent="0.2">
      <c r="C13" s="43" t="s">
        <v>30</v>
      </c>
      <c r="D13" s="482" t="s">
        <v>178</v>
      </c>
      <c r="E13" s="482"/>
      <c r="F13" s="482" t="s">
        <v>105</v>
      </c>
      <c r="G13" s="482"/>
      <c r="H13" s="71" t="s">
        <v>177</v>
      </c>
    </row>
    <row r="14" spans="1:15" x14ac:dyDescent="0.2">
      <c r="C14" s="44" t="s">
        <v>31</v>
      </c>
      <c r="D14" s="44" t="s">
        <v>0</v>
      </c>
      <c r="E14" s="44" t="s">
        <v>1</v>
      </c>
      <c r="F14" s="44" t="s">
        <v>0</v>
      </c>
      <c r="G14" s="44" t="s">
        <v>1</v>
      </c>
      <c r="H14" s="44" t="s">
        <v>56</v>
      </c>
    </row>
    <row r="15" spans="1:15" x14ac:dyDescent="0.2">
      <c r="C15" s="45" t="s">
        <v>8</v>
      </c>
      <c r="D15" s="45">
        <v>14</v>
      </c>
      <c r="E15" s="45">
        <v>14</v>
      </c>
      <c r="F15" s="45">
        <v>12</v>
      </c>
      <c r="G15" s="45">
        <v>12</v>
      </c>
      <c r="H15" s="422">
        <v>240</v>
      </c>
    </row>
    <row r="16" spans="1:15" x14ac:dyDescent="0.2">
      <c r="C16" s="45" t="s">
        <v>9</v>
      </c>
      <c r="D16" s="45">
        <v>14</v>
      </c>
      <c r="E16" s="45" t="s">
        <v>179</v>
      </c>
      <c r="F16" s="45">
        <v>12</v>
      </c>
      <c r="G16" s="45">
        <v>12</v>
      </c>
      <c r="H16" s="423"/>
    </row>
    <row r="17" spans="2:8" x14ac:dyDescent="0.2">
      <c r="C17" s="29" t="s">
        <v>32</v>
      </c>
    </row>
    <row r="18" spans="2:8" x14ac:dyDescent="0.2">
      <c r="C18" s="29" t="s">
        <v>176</v>
      </c>
    </row>
    <row r="19" spans="2:8" x14ac:dyDescent="0.2">
      <c r="C19" s="29"/>
    </row>
    <row r="20" spans="2:8" ht="15" x14ac:dyDescent="0.25">
      <c r="C20" s="486" t="s">
        <v>10</v>
      </c>
      <c r="D20" s="487"/>
      <c r="E20" s="487"/>
      <c r="F20" s="487"/>
      <c r="G20" s="487"/>
    </row>
    <row r="22" spans="2:8" ht="12.75" customHeight="1" x14ac:dyDescent="0.2">
      <c r="B22" s="484" t="s">
        <v>4</v>
      </c>
      <c r="C22" s="484" t="s">
        <v>34</v>
      </c>
      <c r="D22" s="485" t="s">
        <v>35</v>
      </c>
      <c r="E22" s="46" t="s">
        <v>11</v>
      </c>
      <c r="F22" s="46" t="s">
        <v>11</v>
      </c>
      <c r="G22" s="8"/>
    </row>
    <row r="23" spans="2:8" x14ac:dyDescent="0.2">
      <c r="B23" s="484"/>
      <c r="C23" s="484"/>
      <c r="D23" s="485"/>
      <c r="E23" s="46" t="s">
        <v>36</v>
      </c>
      <c r="F23" s="46" t="s">
        <v>37</v>
      </c>
      <c r="G23" s="9"/>
    </row>
    <row r="24" spans="2:8" x14ac:dyDescent="0.2">
      <c r="B24" s="488">
        <v>1</v>
      </c>
      <c r="C24" s="37" t="s">
        <v>19</v>
      </c>
      <c r="D24" s="7">
        <f>'an I'!U14+'an II'!U12</f>
        <v>574</v>
      </c>
      <c r="E24" s="483">
        <f>D24/D27*100</f>
        <v>85.416666666666657</v>
      </c>
      <c r="F24" s="483" t="s">
        <v>129</v>
      </c>
      <c r="G24" s="8"/>
    </row>
    <row r="25" spans="2:8" x14ac:dyDescent="0.2">
      <c r="B25" s="488"/>
      <c r="C25" s="37" t="s">
        <v>180</v>
      </c>
      <c r="D25" s="7">
        <v>240</v>
      </c>
      <c r="E25" s="483"/>
      <c r="F25" s="483"/>
      <c r="G25" s="8"/>
    </row>
    <row r="26" spans="2:8" x14ac:dyDescent="0.2">
      <c r="B26" s="7">
        <v>2</v>
      </c>
      <c r="C26" s="37" t="s">
        <v>24</v>
      </c>
      <c r="D26" s="7">
        <f>'an I'!U15+'an II'!U13</f>
        <v>98</v>
      </c>
      <c r="E26" s="47">
        <f>D26/D27*100</f>
        <v>14.583333333333334</v>
      </c>
      <c r="F26" s="47" t="s">
        <v>129</v>
      </c>
      <c r="G26" s="8"/>
    </row>
    <row r="27" spans="2:8" x14ac:dyDescent="0.2">
      <c r="B27" s="7"/>
      <c r="C27" s="43" t="s">
        <v>38</v>
      </c>
      <c r="D27" s="15">
        <f>D24+D26</f>
        <v>672</v>
      </c>
      <c r="E27" s="268">
        <v>100</v>
      </c>
      <c r="F27" s="268">
        <v>100</v>
      </c>
      <c r="G27" s="8"/>
    </row>
    <row r="28" spans="2:8" x14ac:dyDescent="0.2">
      <c r="B28" s="48">
        <v>3</v>
      </c>
      <c r="C28" s="49" t="s">
        <v>39</v>
      </c>
      <c r="D28" s="7">
        <f>'an I'!V19+'an II'!U18</f>
        <v>252</v>
      </c>
      <c r="E28" s="269"/>
      <c r="F28" s="269"/>
      <c r="G28" s="8"/>
    </row>
    <row r="29" spans="2:8" x14ac:dyDescent="0.2">
      <c r="B29" s="7"/>
      <c r="C29" s="43" t="s">
        <v>40</v>
      </c>
      <c r="D29" s="7">
        <f>D27+D28</f>
        <v>924</v>
      </c>
      <c r="E29" s="268">
        <v>100</v>
      </c>
      <c r="F29" s="268">
        <v>100</v>
      </c>
      <c r="G29" s="8"/>
    </row>
    <row r="30" spans="2:8" x14ac:dyDescent="0.2">
      <c r="B30" s="39"/>
      <c r="C30" s="10"/>
      <c r="D30" s="8"/>
      <c r="E30" s="11"/>
      <c r="F30" s="12"/>
    </row>
    <row r="31" spans="2:8" x14ac:dyDescent="0.2">
      <c r="B31" s="26"/>
      <c r="C31" s="10"/>
      <c r="D31" s="8"/>
      <c r="E31" s="11"/>
      <c r="F31" s="12"/>
    </row>
    <row r="32" spans="2:8" ht="12.75" customHeight="1" x14ac:dyDescent="0.2">
      <c r="B32" s="484" t="s">
        <v>4</v>
      </c>
      <c r="C32" s="484" t="s">
        <v>34</v>
      </c>
      <c r="D32" s="485" t="s">
        <v>41</v>
      </c>
      <c r="E32" s="46" t="s">
        <v>11</v>
      </c>
      <c r="F32" s="46" t="s">
        <v>11</v>
      </c>
      <c r="G32" s="489" t="s">
        <v>42</v>
      </c>
      <c r="H32" s="489"/>
    </row>
    <row r="33" spans="2:13" x14ac:dyDescent="0.2">
      <c r="B33" s="484"/>
      <c r="C33" s="484"/>
      <c r="D33" s="485"/>
      <c r="E33" s="46" t="s">
        <v>36</v>
      </c>
      <c r="F33" s="46" t="s">
        <v>37</v>
      </c>
      <c r="G33" s="45" t="s">
        <v>43</v>
      </c>
      <c r="H33" s="45" t="s">
        <v>44</v>
      </c>
      <c r="M33" s="25"/>
    </row>
    <row r="34" spans="2:13" x14ac:dyDescent="0.2">
      <c r="B34" s="7">
        <v>1</v>
      </c>
      <c r="C34" s="50" t="s">
        <v>189</v>
      </c>
      <c r="D34" s="46">
        <f>G34+H34</f>
        <v>364</v>
      </c>
      <c r="E34" s="51">
        <v>57.14</v>
      </c>
      <c r="F34" s="51" t="s">
        <v>129</v>
      </c>
      <c r="G34" s="45">
        <f>'an I'!W16+'an II'!W14</f>
        <v>154</v>
      </c>
      <c r="H34" s="45">
        <f>'an I'!X16+'an II'!X14</f>
        <v>210</v>
      </c>
    </row>
    <row r="35" spans="2:13" x14ac:dyDescent="0.2">
      <c r="B35" s="7">
        <v>2</v>
      </c>
      <c r="C35" s="37" t="s">
        <v>190</v>
      </c>
      <c r="D35" s="46">
        <f>G35+H35</f>
        <v>308</v>
      </c>
      <c r="E35" s="51">
        <v>42.86</v>
      </c>
      <c r="F35" s="51" t="s">
        <v>129</v>
      </c>
      <c r="G35" s="45">
        <f>'an I'!W17+'an II'!W15</f>
        <v>161</v>
      </c>
      <c r="H35" s="45">
        <f>'an I'!X17+'an II'!X15</f>
        <v>147</v>
      </c>
    </row>
    <row r="36" spans="2:13" ht="12.75" customHeight="1" x14ac:dyDescent="0.2">
      <c r="B36" s="5"/>
      <c r="C36" s="52" t="s">
        <v>14</v>
      </c>
      <c r="D36" s="52">
        <f>SUM(D34:D35)</f>
        <v>672</v>
      </c>
      <c r="E36" s="75">
        <f>SUM(E34:E35)</f>
        <v>100</v>
      </c>
      <c r="F36" s="73" t="s">
        <v>129</v>
      </c>
      <c r="G36" s="74">
        <f>SUM(G34:G35)</f>
        <v>315</v>
      </c>
      <c r="H36" s="74">
        <f>SUM(H34:H35)</f>
        <v>357</v>
      </c>
      <c r="I36" s="6"/>
      <c r="J36" s="6"/>
    </row>
    <row r="37" spans="2:13" x14ac:dyDescent="0.2">
      <c r="B37" s="30"/>
      <c r="C37" s="13"/>
      <c r="D37" s="14"/>
      <c r="E37" s="14"/>
      <c r="F37" s="14"/>
    </row>
    <row r="38" spans="2:13" x14ac:dyDescent="0.2">
      <c r="C38" s="41" t="s">
        <v>182</v>
      </c>
      <c r="D38" s="77">
        <f>H36/G36</f>
        <v>1.1333333333333333</v>
      </c>
    </row>
    <row r="40" spans="2:13" x14ac:dyDescent="0.2">
      <c r="B40" s="492" t="s">
        <v>4</v>
      </c>
      <c r="C40" s="492" t="s">
        <v>20</v>
      </c>
      <c r="D40" s="489" t="s">
        <v>45</v>
      </c>
      <c r="E40" s="489"/>
      <c r="F40" s="489" t="s">
        <v>12</v>
      </c>
      <c r="G40" s="489"/>
    </row>
    <row r="41" spans="2:13" x14ac:dyDescent="0.2">
      <c r="B41" s="493"/>
      <c r="C41" s="493"/>
      <c r="D41" s="45" t="s">
        <v>46</v>
      </c>
      <c r="E41" s="45" t="s">
        <v>47</v>
      </c>
      <c r="F41" s="45" t="s">
        <v>33</v>
      </c>
      <c r="G41" s="45" t="s">
        <v>13</v>
      </c>
    </row>
    <row r="42" spans="2:13" x14ac:dyDescent="0.2">
      <c r="B42" s="45">
        <v>1</v>
      </c>
      <c r="C42" s="42" t="s">
        <v>48</v>
      </c>
      <c r="D42" s="45">
        <v>8</v>
      </c>
      <c r="E42" s="45">
        <v>5</v>
      </c>
      <c r="F42" s="45">
        <f>SUM(D42:E42)</f>
        <v>13</v>
      </c>
      <c r="G42" s="53">
        <f>F42/F44*100</f>
        <v>68.421052631578945</v>
      </c>
    </row>
    <row r="43" spans="2:13" x14ac:dyDescent="0.2">
      <c r="B43" s="45">
        <v>2</v>
      </c>
      <c r="C43" s="42" t="s">
        <v>49</v>
      </c>
      <c r="D43" s="45">
        <v>3</v>
      </c>
      <c r="E43" s="45">
        <v>3</v>
      </c>
      <c r="F43" s="45">
        <f>SUM(D43:E43)</f>
        <v>6</v>
      </c>
      <c r="G43" s="54">
        <f>F43/F44*100</f>
        <v>31.578947368421051</v>
      </c>
    </row>
    <row r="44" spans="2:13" x14ac:dyDescent="0.2">
      <c r="B44" s="45"/>
      <c r="C44" s="55" t="s">
        <v>14</v>
      </c>
      <c r="D44" s="55">
        <f>SUM(D42:D43)</f>
        <v>11</v>
      </c>
      <c r="E44" s="55">
        <f>SUM(E42:E43)</f>
        <v>8</v>
      </c>
      <c r="F44" s="55">
        <f>SUM(F42:F43)</f>
        <v>19</v>
      </c>
      <c r="G44" s="55">
        <v>100</v>
      </c>
    </row>
    <row r="45" spans="2:13" x14ac:dyDescent="0.2">
      <c r="B45" s="30"/>
      <c r="C45" s="13"/>
      <c r="D45" s="14"/>
      <c r="E45" s="14"/>
      <c r="F45" s="14"/>
    </row>
    <row r="46" spans="2:13" x14ac:dyDescent="0.2">
      <c r="B46" s="491" t="s">
        <v>194</v>
      </c>
      <c r="C46" s="491"/>
      <c r="E46" s="491" t="s">
        <v>15</v>
      </c>
      <c r="F46" s="491"/>
      <c r="G46" s="491"/>
      <c r="H46" s="491"/>
      <c r="I46" s="16"/>
      <c r="J46" s="16"/>
      <c r="K46" s="16"/>
      <c r="L46" s="16"/>
      <c r="M46" s="16"/>
    </row>
    <row r="47" spans="2:13" x14ac:dyDescent="0.2">
      <c r="B47" s="491" t="s">
        <v>195</v>
      </c>
      <c r="C47" s="491"/>
      <c r="E47" s="491" t="s">
        <v>196</v>
      </c>
      <c r="F47" s="491"/>
      <c r="G47" s="491"/>
      <c r="H47" s="491"/>
      <c r="I47" s="16"/>
      <c r="J47" s="16"/>
      <c r="K47" s="16"/>
      <c r="L47" s="16"/>
      <c r="M47" s="16"/>
    </row>
    <row r="48" spans="2:13" x14ac:dyDescent="0.2">
      <c r="B48" s="27"/>
      <c r="C48" s="27"/>
      <c r="D48" s="16"/>
      <c r="E48" s="16"/>
      <c r="F48" s="16"/>
      <c r="H48" s="16"/>
      <c r="I48" s="16"/>
      <c r="J48" s="16"/>
      <c r="K48" s="16"/>
      <c r="L48" s="16"/>
      <c r="M48" s="16"/>
    </row>
    <row r="49" spans="2:13" x14ac:dyDescent="0.2">
      <c r="B49" s="27"/>
      <c r="C49" s="27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2:13" x14ac:dyDescent="0.2">
      <c r="B50" s="491" t="s">
        <v>97</v>
      </c>
      <c r="C50" s="491"/>
      <c r="E50" s="491" t="s">
        <v>16</v>
      </c>
      <c r="F50" s="491"/>
      <c r="G50" s="491"/>
      <c r="H50" s="491"/>
      <c r="I50" s="16"/>
      <c r="J50" s="16"/>
      <c r="K50" s="16"/>
      <c r="L50" s="16"/>
      <c r="M50" s="16"/>
    </row>
    <row r="51" spans="2:13" x14ac:dyDescent="0.2">
      <c r="B51" s="491" t="s">
        <v>197</v>
      </c>
      <c r="C51" s="491"/>
      <c r="E51" s="491" t="s">
        <v>65</v>
      </c>
      <c r="F51" s="491"/>
      <c r="G51" s="491"/>
      <c r="H51" s="491"/>
      <c r="I51" s="16"/>
      <c r="J51" s="16"/>
      <c r="K51" s="16"/>
      <c r="L51" s="16"/>
      <c r="M51" s="16"/>
    </row>
  </sheetData>
  <mergeCells count="28">
    <mergeCell ref="E51:H51"/>
    <mergeCell ref="B50:C50"/>
    <mergeCell ref="B51:C51"/>
    <mergeCell ref="E24:E25"/>
    <mergeCell ref="B47:C47"/>
    <mergeCell ref="E46:H46"/>
    <mergeCell ref="E47:H47"/>
    <mergeCell ref="E50:H50"/>
    <mergeCell ref="F40:G40"/>
    <mergeCell ref="D40:E40"/>
    <mergeCell ref="B46:C46"/>
    <mergeCell ref="C40:C41"/>
    <mergeCell ref="B40:B41"/>
    <mergeCell ref="A4:H4"/>
    <mergeCell ref="D13:E13"/>
    <mergeCell ref="F24:F25"/>
    <mergeCell ref="C32:C33"/>
    <mergeCell ref="D32:D33"/>
    <mergeCell ref="C22:C23"/>
    <mergeCell ref="D22:D23"/>
    <mergeCell ref="F13:G13"/>
    <mergeCell ref="C20:G20"/>
    <mergeCell ref="B22:B23"/>
    <mergeCell ref="B24:B25"/>
    <mergeCell ref="B32:B33"/>
    <mergeCell ref="G32:H32"/>
    <mergeCell ref="H15:H16"/>
    <mergeCell ref="A8:G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2"/>
  <sheetViews>
    <sheetView view="pageBreakPreview" topLeftCell="A4" zoomScaleNormal="100" zoomScaleSheetLayoutView="100" workbookViewId="0">
      <selection activeCell="G26" sqref="G26"/>
    </sheetView>
  </sheetViews>
  <sheetFormatPr defaultColWidth="9.140625" defaultRowHeight="12.75" x14ac:dyDescent="0.2"/>
  <cols>
    <col min="1" max="1" width="40.5703125" style="1" customWidth="1"/>
    <col min="2" max="2" width="3.140625" style="1" customWidth="1"/>
    <col min="3" max="3" width="27" style="1" customWidth="1"/>
    <col min="4" max="16384" width="9.140625" style="1"/>
  </cols>
  <sheetData>
    <row r="1" spans="1:10" x14ac:dyDescent="0.2">
      <c r="A1" s="24" t="s">
        <v>52</v>
      </c>
      <c r="C1" s="2"/>
    </row>
    <row r="2" spans="1:10" x14ac:dyDescent="0.2">
      <c r="A2" s="24" t="s">
        <v>193</v>
      </c>
      <c r="C2" s="2"/>
    </row>
    <row r="3" spans="1:10" x14ac:dyDescent="0.2">
      <c r="C3" s="2"/>
    </row>
    <row r="4" spans="1:10" x14ac:dyDescent="0.2">
      <c r="C4" s="2"/>
    </row>
    <row r="5" spans="1:10" ht="14.25" x14ac:dyDescent="0.2">
      <c r="A5" s="481" t="s">
        <v>53</v>
      </c>
      <c r="B5" s="481"/>
      <c r="C5" s="481"/>
      <c r="D5" s="481"/>
      <c r="E5" s="481"/>
      <c r="F5" s="4"/>
      <c r="G5" s="4"/>
      <c r="H5" s="4"/>
      <c r="I5" s="4"/>
      <c r="J5" s="4"/>
    </row>
    <row r="6" spans="1:10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8" spans="1:10" ht="15" x14ac:dyDescent="0.25">
      <c r="A8" s="22" t="s">
        <v>64</v>
      </c>
      <c r="B8" s="22"/>
      <c r="C8" s="22"/>
      <c r="H8" s="23"/>
      <c r="I8" s="23"/>
      <c r="J8" s="23"/>
    </row>
    <row r="9" spans="1:10" ht="15" customHeight="1" x14ac:dyDescent="0.25">
      <c r="A9" s="490" t="s">
        <v>175</v>
      </c>
      <c r="B9" s="490"/>
      <c r="C9" s="490"/>
      <c r="D9" s="490"/>
      <c r="E9" s="490"/>
      <c r="F9" s="72"/>
      <c r="G9" s="72"/>
      <c r="H9" s="3"/>
      <c r="I9" s="3"/>
      <c r="J9" s="3"/>
    </row>
    <row r="10" spans="1:10" ht="15" x14ac:dyDescent="0.25">
      <c r="A10" s="22" t="s">
        <v>157</v>
      </c>
      <c r="B10" s="20"/>
      <c r="C10" s="21"/>
      <c r="D10" s="4"/>
      <c r="E10" s="4"/>
      <c r="F10" s="4"/>
      <c r="G10" s="4"/>
      <c r="H10" s="4"/>
      <c r="I10" s="4"/>
      <c r="J10" s="4"/>
    </row>
    <row r="11" spans="1:10" ht="15" x14ac:dyDescent="0.25">
      <c r="A11" s="22" t="s">
        <v>59</v>
      </c>
      <c r="B11" s="20"/>
      <c r="C11" s="22"/>
    </row>
    <row r="12" spans="1:10" ht="15" x14ac:dyDescent="0.25">
      <c r="A12" s="22" t="s">
        <v>192</v>
      </c>
      <c r="B12" s="20"/>
      <c r="C12" s="22"/>
    </row>
    <row r="13" spans="1:10" x14ac:dyDescent="0.2">
      <c r="A13" s="31"/>
      <c r="B13" s="31"/>
      <c r="C13" s="31"/>
    </row>
    <row r="14" spans="1:10" x14ac:dyDescent="0.2">
      <c r="A14" s="31"/>
      <c r="B14" s="31"/>
      <c r="C14" s="31"/>
    </row>
    <row r="15" spans="1:10" ht="14.25" x14ac:dyDescent="0.2">
      <c r="A15" s="280" t="s">
        <v>50</v>
      </c>
      <c r="C15" s="496" t="s">
        <v>188</v>
      </c>
      <c r="D15" s="496"/>
      <c r="E15" s="496"/>
    </row>
    <row r="16" spans="1:10" ht="25.5" customHeight="1" x14ac:dyDescent="0.2">
      <c r="A16" s="35" t="s">
        <v>106</v>
      </c>
      <c r="B16" s="36"/>
      <c r="C16" s="494" t="s">
        <v>114</v>
      </c>
      <c r="D16" s="494"/>
      <c r="E16" s="494"/>
    </row>
    <row r="17" spans="1:9" ht="41.25" customHeight="1" x14ac:dyDescent="0.2">
      <c r="A17" s="37" t="s">
        <v>107</v>
      </c>
      <c r="B17" s="36"/>
      <c r="C17" s="494" t="s">
        <v>115</v>
      </c>
      <c r="D17" s="494"/>
      <c r="E17" s="494"/>
    </row>
    <row r="18" spans="1:9" ht="42.75" customHeight="1" x14ac:dyDescent="0.2">
      <c r="A18" s="37" t="s">
        <v>108</v>
      </c>
      <c r="B18" s="36"/>
      <c r="C18" s="494" t="s">
        <v>116</v>
      </c>
      <c r="D18" s="494"/>
      <c r="E18" s="494"/>
    </row>
    <row r="19" spans="1:9" ht="25.5" x14ac:dyDescent="0.2">
      <c r="A19" s="35" t="s">
        <v>109</v>
      </c>
      <c r="B19" s="36"/>
      <c r="C19" s="494" t="s">
        <v>117</v>
      </c>
      <c r="D19" s="494"/>
      <c r="E19" s="494"/>
    </row>
    <row r="20" spans="1:9" ht="43.5" customHeight="1" x14ac:dyDescent="0.2">
      <c r="A20" s="35" t="s">
        <v>110</v>
      </c>
      <c r="B20" s="36"/>
      <c r="C20" s="494" t="s">
        <v>118</v>
      </c>
      <c r="D20" s="494"/>
      <c r="E20" s="494"/>
    </row>
    <row r="21" spans="1:9" ht="38.25" x14ac:dyDescent="0.2">
      <c r="A21" s="35" t="s">
        <v>111</v>
      </c>
      <c r="B21" s="36"/>
      <c r="C21" s="494" t="s">
        <v>119</v>
      </c>
      <c r="D21" s="494"/>
      <c r="E21" s="494"/>
    </row>
    <row r="22" spans="1:9" ht="38.25" x14ac:dyDescent="0.2">
      <c r="A22" s="35" t="s">
        <v>112</v>
      </c>
      <c r="B22" s="36"/>
      <c r="C22" s="494" t="s">
        <v>120</v>
      </c>
      <c r="D22" s="494"/>
      <c r="E22" s="494"/>
    </row>
    <row r="23" spans="1:9" ht="30" customHeight="1" x14ac:dyDescent="0.2">
      <c r="A23" s="35" t="s">
        <v>113</v>
      </c>
      <c r="B23" s="36"/>
      <c r="C23" s="495" t="s">
        <v>121</v>
      </c>
      <c r="D23" s="495"/>
      <c r="E23" s="495"/>
    </row>
    <row r="24" spans="1:9" ht="39.75" customHeight="1" x14ac:dyDescent="0.2">
      <c r="A24" s="38"/>
      <c r="B24" s="36"/>
      <c r="C24" s="494" t="s">
        <v>122</v>
      </c>
      <c r="D24" s="494"/>
      <c r="E24" s="494"/>
    </row>
    <row r="25" spans="1:9" ht="40.5" customHeight="1" x14ac:dyDescent="0.2">
      <c r="A25" s="38"/>
      <c r="B25" s="36"/>
      <c r="C25" s="494" t="s">
        <v>123</v>
      </c>
      <c r="D25" s="494"/>
      <c r="E25" s="494"/>
    </row>
    <row r="26" spans="1:9" ht="40.5" customHeight="1" x14ac:dyDescent="0.2">
      <c r="A26" s="38"/>
      <c r="B26" s="36"/>
      <c r="C26" s="494" t="s">
        <v>124</v>
      </c>
      <c r="D26" s="494"/>
      <c r="E26" s="494"/>
    </row>
    <row r="27" spans="1:9" x14ac:dyDescent="0.2">
      <c r="B27" s="36"/>
    </row>
    <row r="28" spans="1:9" x14ac:dyDescent="0.2">
      <c r="A28" s="33"/>
      <c r="B28" s="32"/>
      <c r="C28" s="32"/>
      <c r="D28" s="32"/>
    </row>
    <row r="29" spans="1:9" x14ac:dyDescent="0.2">
      <c r="A29" s="27" t="s">
        <v>194</v>
      </c>
      <c r="B29" s="16"/>
      <c r="C29" s="491" t="s">
        <v>15</v>
      </c>
      <c r="D29" s="491"/>
      <c r="F29" s="16"/>
      <c r="G29" s="16"/>
      <c r="H29" s="16"/>
      <c r="I29" s="16"/>
    </row>
    <row r="30" spans="1:9" x14ac:dyDescent="0.2">
      <c r="A30" s="27" t="s">
        <v>195</v>
      </c>
      <c r="B30" s="16"/>
      <c r="C30" s="491" t="s">
        <v>196</v>
      </c>
      <c r="D30" s="491"/>
      <c r="E30" s="16"/>
      <c r="F30" s="16"/>
      <c r="I30" s="16"/>
    </row>
    <row r="31" spans="1:9" x14ac:dyDescent="0.2">
      <c r="B31" s="16"/>
      <c r="C31" s="27"/>
      <c r="D31" s="27"/>
      <c r="E31" s="16"/>
      <c r="F31" s="16"/>
      <c r="G31" s="16"/>
      <c r="I31" s="16"/>
    </row>
    <row r="32" spans="1:9" x14ac:dyDescent="0.2">
      <c r="B32" s="16"/>
      <c r="C32" s="27"/>
      <c r="D32" s="27"/>
      <c r="E32" s="16"/>
      <c r="F32" s="16"/>
      <c r="G32" s="16"/>
      <c r="H32" s="16"/>
      <c r="I32" s="16"/>
    </row>
    <row r="33" spans="1:9" x14ac:dyDescent="0.2">
      <c r="A33" s="2" t="s">
        <v>97</v>
      </c>
      <c r="B33" s="16"/>
      <c r="C33" s="491" t="s">
        <v>16</v>
      </c>
      <c r="D33" s="491"/>
      <c r="F33" s="16"/>
      <c r="G33" s="16"/>
      <c r="H33" s="16"/>
      <c r="I33" s="16"/>
    </row>
    <row r="34" spans="1:9" x14ac:dyDescent="0.2">
      <c r="A34" s="2" t="s">
        <v>197</v>
      </c>
      <c r="B34" s="16"/>
      <c r="C34" s="491" t="s">
        <v>65</v>
      </c>
      <c r="D34" s="491"/>
      <c r="F34" s="16"/>
      <c r="G34" s="16"/>
      <c r="H34" s="16"/>
      <c r="I34" s="16"/>
    </row>
    <row r="36" spans="1:9" x14ac:dyDescent="0.2">
      <c r="A36" s="33"/>
      <c r="B36" s="32"/>
      <c r="C36" s="32"/>
      <c r="D36" s="32"/>
    </row>
    <row r="37" spans="1:9" x14ac:dyDescent="0.2">
      <c r="A37" s="33"/>
      <c r="B37" s="32"/>
      <c r="C37" s="32"/>
      <c r="D37" s="32"/>
    </row>
    <row r="38" spans="1:9" x14ac:dyDescent="0.2">
      <c r="A38" s="33"/>
      <c r="B38" s="32"/>
      <c r="C38" s="32"/>
      <c r="D38" s="32"/>
    </row>
    <row r="39" spans="1:9" x14ac:dyDescent="0.2">
      <c r="A39" s="34"/>
    </row>
    <row r="40" spans="1:9" x14ac:dyDescent="0.2">
      <c r="A40" s="34"/>
    </row>
    <row r="41" spans="1:9" ht="12.75" customHeight="1" x14ac:dyDescent="0.2">
      <c r="A41" s="34"/>
    </row>
    <row r="42" spans="1:9" ht="12.75" customHeight="1" x14ac:dyDescent="0.2">
      <c r="A42" s="34"/>
    </row>
  </sheetData>
  <mergeCells count="18">
    <mergeCell ref="A5:E5"/>
    <mergeCell ref="C16:E16"/>
    <mergeCell ref="C17:E17"/>
    <mergeCell ref="C18:E18"/>
    <mergeCell ref="A9:E9"/>
    <mergeCell ref="C15:E15"/>
    <mergeCell ref="C29:D29"/>
    <mergeCell ref="C30:D30"/>
    <mergeCell ref="C33:D33"/>
    <mergeCell ref="C34:D34"/>
    <mergeCell ref="C19:E19"/>
    <mergeCell ref="C20:E20"/>
    <mergeCell ref="C21:E21"/>
    <mergeCell ref="C22:E22"/>
    <mergeCell ref="C23:E23"/>
    <mergeCell ref="C26:E26"/>
    <mergeCell ref="C24:E24"/>
    <mergeCell ref="C25:E25"/>
  </mergeCell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pagina 1</vt:lpstr>
      <vt:lpstr>an I</vt:lpstr>
      <vt:lpstr>an II</vt:lpstr>
      <vt:lpstr>Balance</vt:lpstr>
      <vt:lpstr>Competences</vt:lpstr>
      <vt:lpstr>'an I'!Print_Area</vt:lpstr>
      <vt:lpstr>'an II'!Print_Area</vt:lpstr>
      <vt:lpstr>Balance!Print_Area</vt:lpstr>
      <vt:lpstr>Competences!Print_Area</vt:lpstr>
      <vt:lpstr>'pagina 1'!Print_Area</vt:lpstr>
    </vt:vector>
  </TitlesOfParts>
  <Company>Universitatea Suceava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 COJOCARIU</dc:creator>
  <cp:lastModifiedBy>User08</cp:lastModifiedBy>
  <cp:lastPrinted>2018-07-25T15:30:27Z</cp:lastPrinted>
  <dcterms:created xsi:type="dcterms:W3CDTF">1998-09-29T12:25:23Z</dcterms:created>
  <dcterms:modified xsi:type="dcterms:W3CDTF">2021-09-21T20:16:33Z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