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codeName="ThisWorkbook" defaultThemeVersion="124226"/>
  <mc:AlternateContent xmlns:mc="http://schemas.openxmlformats.org/markup-compatibility/2006">
    <mc:Choice Requires="x15">
      <x15ac:absPath xmlns:x15ac="http://schemas.microsoft.com/office/spreadsheetml/2010/11/ac" url="C:\Users\User08\Documents\000_An universitar 2021-2022\Planuri MASTER_2021-2022\"/>
    </mc:Choice>
  </mc:AlternateContent>
  <xr:revisionPtr revIDLastSave="0" documentId="13_ncr:1_{874A4D52-0E88-4EC5-9150-F70955C74506}" xr6:coauthVersionLast="36" xr6:coauthVersionMax="36" xr10:uidLastSave="{00000000-0000-0000-0000-000000000000}"/>
  <bookViews>
    <workbookView xWindow="0" yWindow="0" windowWidth="20490" windowHeight="7755" xr2:uid="{00000000-000D-0000-FFFF-FFFF00000000}"/>
  </bookViews>
  <sheets>
    <sheet name="pagina 1" sheetId="6" r:id="rId1"/>
    <sheet name="an I" sheetId="3" r:id="rId2"/>
    <sheet name="an II" sheetId="4" r:id="rId3"/>
    <sheet name="Balance" sheetId="5" r:id="rId4"/>
    <sheet name="Competences" sheetId="7" r:id="rId5"/>
  </sheets>
  <definedNames>
    <definedName name="_xlnm.Print_Area" localSheetId="1">'an I'!$A$1:$Q$57</definedName>
    <definedName name="_xlnm.Print_Area" localSheetId="2">'an II'!$A$1:$Q$55</definedName>
    <definedName name="_xlnm.Print_Area" localSheetId="3">Balance!$A$1:$H$51</definedName>
    <definedName name="_xlnm.Print_Area" localSheetId="4">Competences!$A$1:$E$27</definedName>
    <definedName name="_xlnm.Print_Area" localSheetId="0">'pagina 1'!$A$1:$D$40</definedName>
  </definedNames>
  <calcPr calcId="191029"/>
</workbook>
</file>

<file path=xl/calcChain.xml><?xml version="1.0" encoding="utf-8"?>
<calcChain xmlns="http://schemas.openxmlformats.org/spreadsheetml/2006/main">
  <c r="X14" i="3" l="1"/>
  <c r="W14" i="3"/>
  <c r="U14" i="3"/>
  <c r="X13" i="3"/>
  <c r="W13" i="3"/>
  <c r="U13" i="3"/>
  <c r="X14" i="4"/>
  <c r="Q22" i="3" l="1"/>
  <c r="X15" i="4" l="1"/>
  <c r="W15" i="4"/>
  <c r="U15" i="4"/>
  <c r="W14" i="4"/>
  <c r="U14" i="4"/>
  <c r="N23" i="4"/>
  <c r="Y14" i="3" l="1"/>
  <c r="G35" i="5"/>
  <c r="H34" i="5"/>
  <c r="G34" i="5"/>
  <c r="H35" i="5"/>
  <c r="Y16" i="4"/>
  <c r="U16" i="4"/>
  <c r="J47" i="4"/>
  <c r="H47" i="4"/>
  <c r="G47" i="4"/>
  <c r="E47" i="4"/>
  <c r="D47" i="4"/>
  <c r="Q51" i="3"/>
  <c r="O51" i="3"/>
  <c r="L51" i="3"/>
  <c r="K51" i="3"/>
  <c r="K52" i="3" s="1"/>
  <c r="J51" i="3"/>
  <c r="H51" i="3"/>
  <c r="E51" i="3"/>
  <c r="D51" i="3"/>
  <c r="D48" i="4" l="1"/>
  <c r="U18" i="4" s="1"/>
  <c r="D52" i="3"/>
  <c r="U15" i="3" s="1"/>
  <c r="D28" i="5" l="1"/>
  <c r="E22" i="3"/>
  <c r="D22" i="3"/>
  <c r="Q34" i="3"/>
  <c r="L22" i="3"/>
  <c r="K22" i="3"/>
  <c r="F42" i="5"/>
  <c r="F43" i="5"/>
  <c r="E44" i="5"/>
  <c r="D44" i="5"/>
  <c r="Q23" i="4"/>
  <c r="Q35" i="4" s="1"/>
  <c r="Q47" i="4" s="1"/>
  <c r="E32" i="4"/>
  <c r="D32" i="4"/>
  <c r="J32" i="4"/>
  <c r="L23" i="4"/>
  <c r="L35" i="4" s="1"/>
  <c r="N35" i="4"/>
  <c r="K23" i="4"/>
  <c r="J23" i="4"/>
  <c r="E23" i="4"/>
  <c r="D23" i="4"/>
  <c r="J34" i="3"/>
  <c r="E34" i="3"/>
  <c r="D34" i="3"/>
  <c r="J22" i="3"/>
  <c r="L34" i="3"/>
  <c r="K34" i="3"/>
  <c r="D35" i="4" l="1"/>
  <c r="F44" i="5"/>
  <c r="G43" i="5" s="1"/>
  <c r="K24" i="4"/>
  <c r="E35" i="4"/>
  <c r="J35" i="4"/>
  <c r="D33" i="4"/>
  <c r="U13" i="4" s="1"/>
  <c r="D35" i="3"/>
  <c r="K38" i="3"/>
  <c r="K23" i="3"/>
  <c r="E38" i="3"/>
  <c r="J38" i="3"/>
  <c r="H36" i="5"/>
  <c r="D35" i="5"/>
  <c r="K35" i="3"/>
  <c r="D23" i="3"/>
  <c r="D38" i="3"/>
  <c r="D24" i="4"/>
  <c r="Q38" i="3"/>
  <c r="L38" i="3"/>
  <c r="K35" i="4"/>
  <c r="K36" i="4" s="1"/>
  <c r="D34" i="5"/>
  <c r="U11" i="3" l="1"/>
  <c r="U12" i="4"/>
  <c r="Y14" i="4" s="1"/>
  <c r="U12" i="3"/>
  <c r="D26" i="5" s="1"/>
  <c r="K39" i="3"/>
  <c r="G42" i="5"/>
  <c r="D36" i="4"/>
  <c r="D39" i="3"/>
  <c r="G36" i="5"/>
  <c r="D38" i="5" s="1"/>
  <c r="D36" i="5"/>
  <c r="E35" i="5" s="1"/>
  <c r="D24" i="5" l="1"/>
  <c r="D27" i="5" s="1"/>
  <c r="E24" i="5" s="1"/>
  <c r="Y12" i="3"/>
  <c r="E34" i="5"/>
  <c r="E36" i="5" s="1"/>
  <c r="D29" i="5" l="1"/>
  <c r="E26" i="5"/>
</calcChain>
</file>

<file path=xl/sharedStrings.xml><?xml version="1.0" encoding="utf-8"?>
<sst xmlns="http://schemas.openxmlformats.org/spreadsheetml/2006/main" count="400" uniqueCount="187">
  <si>
    <t>Sem. 1</t>
  </si>
  <si>
    <t>Sem. 2</t>
  </si>
  <si>
    <t>S</t>
  </si>
  <si>
    <t>L</t>
  </si>
  <si>
    <t>Nr. crt.</t>
  </si>
  <si>
    <t>E</t>
  </si>
  <si>
    <t>DSI.01.03</t>
  </si>
  <si>
    <t>I</t>
  </si>
  <si>
    <t>II</t>
  </si>
  <si>
    <t xml:space="preserve">                                  BILANŢ</t>
  </si>
  <si>
    <t xml:space="preserve">% </t>
  </si>
  <si>
    <t>Total</t>
  </si>
  <si>
    <t>%</t>
  </si>
  <si>
    <t>TOTAL</t>
  </si>
  <si>
    <t>No.</t>
  </si>
  <si>
    <t xml:space="preserve">Decan, </t>
  </si>
  <si>
    <t>Responsabil program de studii,</t>
  </si>
  <si>
    <t xml:space="preserve">PLAN DE ÎNVĂŢĂMÂNT </t>
  </si>
  <si>
    <t>ANUL I</t>
  </si>
  <si>
    <t>Discipline obligatorii</t>
  </si>
  <si>
    <t>Forma de verificare</t>
  </si>
  <si>
    <t>Nr. Credite</t>
  </si>
  <si>
    <t>C</t>
  </si>
  <si>
    <t>Total ore obligatorii pe săptămână</t>
  </si>
  <si>
    <t>Discipline opționale</t>
  </si>
  <si>
    <t>Total număr ore discipline opționale pe săptămână</t>
  </si>
  <si>
    <t>RECAPITULATIE</t>
  </si>
  <si>
    <t>ANUL II</t>
  </si>
  <si>
    <t>Total ore discipline obligatorii pe săptămână</t>
  </si>
  <si>
    <t>Nr. credite</t>
  </si>
  <si>
    <t>Structura anului universitar</t>
  </si>
  <si>
    <t>Nr. săptămâni</t>
  </si>
  <si>
    <t>Anul de studiu</t>
  </si>
  <si>
    <t>* Discipline obligatorii și opționale</t>
  </si>
  <si>
    <t>CATEGORIA DISCIPLINEI</t>
  </si>
  <si>
    <t>Total nr. ore fizice</t>
  </si>
  <si>
    <t>realizat</t>
  </si>
  <si>
    <t>recomandat</t>
  </si>
  <si>
    <t>TOTAL obligatorii și opționale</t>
  </si>
  <si>
    <t>Discipline facultative</t>
  </si>
  <si>
    <t>TOTAL ore program de studiu</t>
  </si>
  <si>
    <t>Total număr ore fizice</t>
  </si>
  <si>
    <t>Nr. ore</t>
  </si>
  <si>
    <t>Curs</t>
  </si>
  <si>
    <t>Aplicații</t>
  </si>
  <si>
    <t>Nr. forme de veriificare</t>
  </si>
  <si>
    <t>Anul I</t>
  </si>
  <si>
    <t>Anul II</t>
  </si>
  <si>
    <t>Examen</t>
  </si>
  <si>
    <t>Colocviu</t>
  </si>
  <si>
    <t>Competențe generale</t>
  </si>
  <si>
    <t>Universitatea ”Ștefan cel Mare” din Suceava</t>
  </si>
  <si>
    <t>Universitatea "Ștefan cel Mare” din Suceava</t>
  </si>
  <si>
    <t>PLAN DE ÎNVĂȚĂMÂNT</t>
  </si>
  <si>
    <t>P</t>
  </si>
  <si>
    <t>Sem. 3</t>
  </si>
  <si>
    <t>Sem. 4</t>
  </si>
  <si>
    <t>DAP.03.01</t>
  </si>
  <si>
    <t>DAP.03.02</t>
  </si>
  <si>
    <t>DAP.03.03</t>
  </si>
  <si>
    <r>
      <t xml:space="preserve">Durata studiilor: </t>
    </r>
    <r>
      <rPr>
        <b/>
        <sz val="11"/>
        <rFont val="Times New Roman"/>
        <family val="1"/>
      </rPr>
      <t>2 ani</t>
    </r>
  </si>
  <si>
    <t>Obligatorii</t>
  </si>
  <si>
    <t>Optionale</t>
  </si>
  <si>
    <t>DAP</t>
  </si>
  <si>
    <t>DSI</t>
  </si>
  <si>
    <r>
      <t xml:space="preserve">Domeniul: </t>
    </r>
    <r>
      <rPr>
        <b/>
        <sz val="11"/>
        <rFont val="Times New Roman"/>
        <family val="1"/>
      </rPr>
      <t>Contabilitate</t>
    </r>
  </si>
  <si>
    <t>Guvernanță corporativă</t>
  </si>
  <si>
    <t>Raportare financiară</t>
  </si>
  <si>
    <t>DAP.01.02</t>
  </si>
  <si>
    <t>Doctrină și deontologie în profesia contabilă</t>
  </si>
  <si>
    <t>Management comparat</t>
  </si>
  <si>
    <t>Fiscalitate</t>
  </si>
  <si>
    <t xml:space="preserve">Riscul și decizia investițională </t>
  </si>
  <si>
    <t>Metodologia de derulare a unei misiuni de audit intern</t>
  </si>
  <si>
    <t>Control fiscal</t>
  </si>
  <si>
    <t>Contabilitatea instituțiilor publice</t>
  </si>
  <si>
    <t>1C</t>
  </si>
  <si>
    <t>4E</t>
  </si>
  <si>
    <t>Evaluarea entităților economice</t>
  </si>
  <si>
    <t>Regimul juridic al afacerilor</t>
  </si>
  <si>
    <t>Contabilitate creativă</t>
  </si>
  <si>
    <t>Expertiză financiar-contabilă</t>
  </si>
  <si>
    <t>Contabilitate internațională</t>
  </si>
  <si>
    <t>Auditul situațiilor financiare</t>
  </si>
  <si>
    <t>Metode de gestiune a finanțelor publice</t>
  </si>
  <si>
    <t>Metodologia cercetării în contabilitate şi audit</t>
  </si>
  <si>
    <t>Tehnici de măsurare a performanţei financiare</t>
  </si>
  <si>
    <t>DSI.02.06</t>
  </si>
  <si>
    <t>Politici monetare</t>
  </si>
  <si>
    <t>Politici de evaluare a resurselor umane</t>
  </si>
  <si>
    <t>DSI.01.04</t>
  </si>
  <si>
    <t>Calculaţia costurilor</t>
  </si>
  <si>
    <t>DAP.02.05</t>
  </si>
  <si>
    <t>DSI.02.07</t>
  </si>
  <si>
    <t>DSI.02.08</t>
  </si>
  <si>
    <t>DSI.01.10</t>
  </si>
  <si>
    <t>DSI.02.13</t>
  </si>
  <si>
    <t>DSI.02.14</t>
  </si>
  <si>
    <t>Director de departament,</t>
  </si>
  <si>
    <t>DSI.03.04</t>
  </si>
  <si>
    <t>DSI.04.05</t>
  </si>
  <si>
    <t>DAP.04.07</t>
  </si>
  <si>
    <t>DAP.03.10</t>
  </si>
  <si>
    <t>Prof. univ. dr. Veronica GROSU</t>
  </si>
  <si>
    <t>DSI.01.11</t>
  </si>
  <si>
    <t>DAP.03.09</t>
  </si>
  <si>
    <t>-</t>
  </si>
  <si>
    <t>Formarea gândirii şi raţionamentelor contabile în condiţiile economiei reale, inclusiv a deschiderii către o abordare creativă a domeniului contabilităţii;</t>
  </si>
  <si>
    <t>Abordarea aspectelor practice în ceea ce priveşte normalizarea şi armonizarea sistemului contabil, privind raportarea financiară.</t>
  </si>
  <si>
    <t>Cunoaşterea practică a metodelor şi tehnicilor moderne ale auditului;</t>
  </si>
  <si>
    <t>Asimilarea cunoştinţelor privind măsurarea performanţelor, prezentarea informaţiilor, evaluarea activelor şi datoriilor întreprinderii;</t>
  </si>
  <si>
    <t>Studiul principiilor, al metodelor şi tehnicilor de lucru din punct de vedere aplicativ privind misiunile de audit intern şi audit financiar;</t>
  </si>
  <si>
    <t>Tratarea aspectelor practice, juridice, financiar-contabile generate de fluxurile ciclurilor de exploatare, investiţii şi finanţare, cu referire la delimitarea şi definirea structurilor patrimoniale, evaluarea lor, înregistrarea în contabilitatea curentă şi reflectarea în situaţiile financiare anuale, prin folosirea Standardelor Internaţionale de Contabilitate.</t>
  </si>
  <si>
    <t>Competențe privind rezolvarea problemeloreconomico-finaciare la nivel de operator economic;</t>
  </si>
  <si>
    <t>Abilitatea de a aplica și de a rezolva probleme concrete din domeniul economic;</t>
  </si>
  <si>
    <t>Capacitatea de analiză critică și capacitatea de evaluare a situațiilor concrete sub forma judecăților de valoare</t>
  </si>
  <si>
    <t>Aplicarea doctrinei și deontologiei profesionale în executarea unor sarcini complexe, interdisciplinare</t>
  </si>
  <si>
    <t>Nr. Crt.</t>
  </si>
  <si>
    <t>I*</t>
  </si>
  <si>
    <t>Modul DSPP</t>
  </si>
  <si>
    <t>Psihopedagogia adolescenţilor, tinerilor şi adulţilor</t>
  </si>
  <si>
    <t>Comunicare educaţională</t>
  </si>
  <si>
    <t>Consiliere şi orientare</t>
  </si>
  <si>
    <t>Educaţie integrată</t>
  </si>
  <si>
    <t>Metodologia cercetării educaţionale</t>
  </si>
  <si>
    <t>Proiectarea şi managementul programelor educaţionale</t>
  </si>
  <si>
    <t>Didactica domeniului şi dezvoltări în didactica specialităţii (învăţământ liceal, postliceal, universitar)</t>
  </si>
  <si>
    <t>Total ore facultative pe săptămână</t>
  </si>
  <si>
    <t>2E</t>
  </si>
  <si>
    <t>E - examen; C - colocviu; L - laborator, S - seminar, I* - studiu individual</t>
  </si>
  <si>
    <t>Practică pedagogică  (în învăţământul liceal, postliceal şi universitar)</t>
  </si>
  <si>
    <t xml:space="preserve"> Sociologia educaţiei</t>
  </si>
  <si>
    <t xml:space="preserve"> Managementul organizaţiei şcolare</t>
  </si>
  <si>
    <t xml:space="preserve"> Politici educaţionale</t>
  </si>
  <si>
    <t xml:space="preserve"> Doctrine pedagogice contemporane</t>
  </si>
  <si>
    <t xml:space="preserve"> Educaţie interculturală</t>
  </si>
  <si>
    <t>1E+1C</t>
  </si>
  <si>
    <t>Facultative</t>
  </si>
  <si>
    <t>Practica</t>
  </si>
  <si>
    <t>Nr. ore fizice pe săptămână*</t>
  </si>
  <si>
    <r>
      <t xml:space="preserve">Domeniul: </t>
    </r>
    <r>
      <rPr>
        <b/>
        <sz val="12"/>
        <rFont val="Times New Roman"/>
        <family val="1"/>
      </rPr>
      <t>Contabilitate</t>
    </r>
  </si>
  <si>
    <r>
      <t xml:space="preserve">Durata studiilor: </t>
    </r>
    <r>
      <rPr>
        <b/>
        <sz val="12"/>
        <rFont val="Times New Roman"/>
        <family val="1"/>
      </rPr>
      <t>2 ani</t>
    </r>
  </si>
  <si>
    <t>Forma de învățământ: cu frecvență</t>
  </si>
  <si>
    <t>Etică și integritate academică</t>
  </si>
  <si>
    <t>Codul disciplinei USV.DSPP Nivelul II</t>
  </si>
  <si>
    <t>DSI.01.01</t>
  </si>
  <si>
    <t>DSI.01.02</t>
  </si>
  <si>
    <t>DSI.01.05</t>
  </si>
  <si>
    <r>
      <t xml:space="preserve">Domeniul: </t>
    </r>
    <r>
      <rPr>
        <b/>
        <sz val="10"/>
        <rFont val="Times New Roman"/>
        <family val="1"/>
      </rPr>
      <t>Contabilitate</t>
    </r>
  </si>
  <si>
    <r>
      <t xml:space="preserve">Durata studiilor: </t>
    </r>
    <r>
      <rPr>
        <b/>
        <sz val="10"/>
        <rFont val="Times New Roman"/>
        <family val="1"/>
      </rPr>
      <t>2 ani</t>
    </r>
  </si>
  <si>
    <t>Total ore</t>
  </si>
  <si>
    <t>Total ore discipline opționale pe săptămână</t>
  </si>
  <si>
    <t>**Inclusiv practica și 2 săptămâni pentru elaborarea lucrării de disertație</t>
  </si>
  <si>
    <t>Nr. ore de practică</t>
  </si>
  <si>
    <t>14**</t>
  </si>
  <si>
    <t>din care Practică de specialitate</t>
  </si>
  <si>
    <t>4E+1C</t>
  </si>
  <si>
    <t>1E+2C</t>
  </si>
  <si>
    <r>
      <t xml:space="preserve">Programul de studii: </t>
    </r>
    <r>
      <rPr>
        <b/>
        <sz val="12"/>
        <rFont val="Times New Roman"/>
        <family val="1"/>
      </rPr>
      <t>Audit și guvernanță corporativă (AGC)</t>
    </r>
  </si>
  <si>
    <r>
      <t xml:space="preserve">Programul de studii: </t>
    </r>
    <r>
      <rPr>
        <b/>
        <sz val="10"/>
        <rFont val="Times New Roman"/>
        <family val="1"/>
      </rPr>
      <t>Audit și guvernanță corporativă (AGC)</t>
    </r>
  </si>
  <si>
    <r>
      <t xml:space="preserve">Programul de studii: </t>
    </r>
    <r>
      <rPr>
        <b/>
        <sz val="11"/>
        <rFont val="Times New Roman"/>
        <family val="1"/>
      </rPr>
      <t>Audit și guvernanță corporativă (AGC)</t>
    </r>
  </si>
  <si>
    <t>DAP.04.06</t>
  </si>
  <si>
    <t>DAP.03.08</t>
  </si>
  <si>
    <t>3E+1C</t>
  </si>
  <si>
    <t>3E+2C</t>
  </si>
  <si>
    <t>Elaborarea lucrării de disertație. Seminar științific (4 ore/zi x 5 zile x 2 săptămână = 40 ore)</t>
  </si>
  <si>
    <t>DAP.02.06</t>
  </si>
  <si>
    <t>Practică de speciaitate (5 ore/zi x 4 zile/săptămână x 12 săptămâni=240 ore)</t>
  </si>
  <si>
    <t>Nr. ore de aplicații / Nr. ore curs</t>
  </si>
  <si>
    <r>
      <t xml:space="preserve">Forma de învățământ: </t>
    </r>
    <r>
      <rPr>
        <b/>
        <sz val="12"/>
        <rFont val="Times New Roman"/>
        <family val="1"/>
      </rPr>
      <t>cu frecvență</t>
    </r>
  </si>
  <si>
    <t>DSI.01.09</t>
  </si>
  <si>
    <t>DSI.02.12</t>
  </si>
  <si>
    <t>DSI.03.02</t>
  </si>
  <si>
    <t>DSI.03.03</t>
  </si>
  <si>
    <t>DSI.03.05</t>
  </si>
  <si>
    <t>DSI.03.06</t>
  </si>
  <si>
    <t>Pentru susținerea și promovarea examenului de disertație se acordă 10 credite ECTS.</t>
  </si>
  <si>
    <t>Competențe profesionale specifice</t>
  </si>
  <si>
    <t>Discipline de aprofundare (DAP)</t>
  </si>
  <si>
    <t>Discipline de sinteză (DSI)</t>
  </si>
  <si>
    <t>Valabil începând cu anul universitar 2021 - 2022</t>
  </si>
  <si>
    <t>Facultatea de Economie, Administrație și Afaceri</t>
  </si>
  <si>
    <t>Rector,</t>
  </si>
  <si>
    <t>Prof. univ. dr. ing. Valentin POPA</t>
  </si>
  <si>
    <t>Prof. univ. dr. Carmen Eugenia NASTASE</t>
  </si>
  <si>
    <t>Codul disciplinei USV.FEAA.AGC</t>
  </si>
  <si>
    <t>Codul disciplinei USV.FEAA. AGC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</si>
</sst>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0"/>
      <name val="Arial"/>
    </font>
    <font>
      <sz val="8"/>
      <name val="Arial"/>
      <family val="2"/>
    </font>
    <font>
      <b/>
      <sz val="8"/>
      <name val="Arial"/>
      <family val="2"/>
      <charset val="238"/>
    </font>
    <font>
      <b/>
      <sz val="10"/>
      <name val="Arial"/>
      <family val="2"/>
    </font>
    <font>
      <sz val="10"/>
      <name val="Times New Roman CE"/>
      <family val="1"/>
      <charset val="238"/>
    </font>
    <font>
      <sz val="10"/>
      <name val="Arial"/>
      <family val="2"/>
    </font>
    <font>
      <sz val="10"/>
      <name val="Arial"/>
      <family val="2"/>
    </font>
    <font>
      <b/>
      <sz val="10"/>
      <name val="Times New Roman CE"/>
      <charset val="238"/>
    </font>
    <font>
      <sz val="10"/>
      <name val="Times New Roman"/>
      <family val="1"/>
    </font>
    <font>
      <b/>
      <sz val="10"/>
      <name val="Times New Roman CE"/>
      <family val="1"/>
      <charset val="238"/>
    </font>
    <font>
      <b/>
      <sz val="8"/>
      <name val="Times New Roman"/>
      <family val="1"/>
    </font>
    <font>
      <b/>
      <sz val="10"/>
      <name val="Times New Roman"/>
      <family val="1"/>
    </font>
    <font>
      <b/>
      <sz val="14"/>
      <name val="Times New Roman"/>
      <family val="1"/>
    </font>
    <font>
      <b/>
      <sz val="12"/>
      <name val="Times New Roman"/>
      <family val="1"/>
    </font>
    <font>
      <sz val="10"/>
      <name val="Times New Roman CE"/>
    </font>
    <font>
      <sz val="8"/>
      <name val="Times New Roman"/>
      <family val="1"/>
    </font>
    <font>
      <sz val="8"/>
      <name val="Times New Roman CE"/>
      <family val="1"/>
      <charset val="238"/>
    </font>
    <font>
      <sz val="12"/>
      <name val="Times New Roman"/>
      <family val="1"/>
    </font>
    <font>
      <sz val="11"/>
      <name val="Times New Roman"/>
      <family val="1"/>
    </font>
    <font>
      <b/>
      <sz val="11"/>
      <name val="Times New Roman"/>
      <family val="1"/>
    </font>
    <font>
      <b/>
      <sz val="8"/>
      <name val="Times New Roman CE"/>
      <charset val="238"/>
    </font>
  </fonts>
  <fills count="3">
    <fill>
      <patternFill patternType="none"/>
    </fill>
    <fill>
      <patternFill patternType="gray125"/>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s>
  <cellStyleXfs count="1">
    <xf numFmtId="0" fontId="0" fillId="0" borderId="0"/>
  </cellStyleXfs>
  <cellXfs count="399">
    <xf numFmtId="0" fontId="0" fillId="0" borderId="0" xfId="0"/>
    <xf numFmtId="0" fontId="8" fillId="0" borderId="0" xfId="0" applyFont="1"/>
    <xf numFmtId="0" fontId="8" fillId="0" borderId="0" xfId="0" applyFont="1" applyAlignment="1">
      <alignment horizontal="center"/>
    </xf>
    <xf numFmtId="0" fontId="10" fillId="0" borderId="0" xfId="0" applyFont="1" applyAlignment="1">
      <alignment horizontal="centerContinuous"/>
    </xf>
    <xf numFmtId="0" fontId="11" fillId="0" borderId="0" xfId="0" applyFont="1" applyAlignment="1">
      <alignment horizontal="centerContinuous"/>
    </xf>
    <xf numFmtId="0" fontId="8" fillId="0" borderId="1" xfId="0" applyFont="1" applyBorder="1" applyAlignment="1">
      <alignment vertical="top"/>
    </xf>
    <xf numFmtId="0" fontId="8" fillId="0" borderId="0" xfId="0" applyFont="1" applyAlignment="1">
      <alignment vertical="top"/>
    </xf>
    <xf numFmtId="0" fontId="8" fillId="0" borderId="1" xfId="0" applyFont="1" applyBorder="1" applyAlignment="1">
      <alignment horizontal="center" vertical="center"/>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justify" vertical="top" wrapText="1"/>
    </xf>
    <xf numFmtId="2" fontId="8" fillId="0" borderId="0" xfId="0" applyNumberFormat="1" applyFont="1" applyBorder="1" applyAlignment="1">
      <alignment horizontal="center" vertical="top" wrapText="1"/>
    </xf>
    <xf numFmtId="0" fontId="8" fillId="0" borderId="0" xfId="0" applyFont="1" applyBorder="1" applyAlignment="1">
      <alignment horizontal="center" vertical="top" wrapText="1"/>
    </xf>
    <xf numFmtId="0" fontId="15" fillId="0" borderId="0" xfId="0" applyFont="1" applyBorder="1" applyAlignment="1">
      <alignment vertical="top" wrapText="1"/>
    </xf>
    <xf numFmtId="0" fontId="15" fillId="0" borderId="0" xfId="0" applyFont="1" applyBorder="1" applyAlignment="1">
      <alignment horizontal="center" vertical="top" wrapText="1"/>
    </xf>
    <xf numFmtId="0" fontId="11" fillId="0" borderId="1" xfId="0" applyFont="1" applyBorder="1" applyAlignment="1">
      <alignment horizontal="center" vertical="top"/>
    </xf>
    <xf numFmtId="0" fontId="11" fillId="0" borderId="1" xfId="0" applyFont="1" applyBorder="1" applyAlignment="1">
      <alignment horizontal="center" vertical="center"/>
    </xf>
    <xf numFmtId="0" fontId="8" fillId="0" borderId="0" xfId="0" applyFont="1" applyBorder="1" applyAlignment="1">
      <alignment vertical="top"/>
    </xf>
    <xf numFmtId="0" fontId="17" fillId="0" borderId="0" xfId="0" applyFont="1" applyAlignment="1">
      <alignment horizontal="center"/>
    </xf>
    <xf numFmtId="0" fontId="13" fillId="0" borderId="0" xfId="0" applyFont="1" applyAlignment="1">
      <alignment horizontal="centerContinuous"/>
    </xf>
    <xf numFmtId="0" fontId="17" fillId="0" borderId="0" xfId="0" applyFont="1"/>
    <xf numFmtId="0" fontId="19" fillId="0" borderId="0" xfId="0" applyFont="1" applyAlignment="1">
      <alignment horizontal="centerContinuous"/>
    </xf>
    <xf numFmtId="0" fontId="18" fillId="0" borderId="0" xfId="0" applyFont="1"/>
    <xf numFmtId="0" fontId="15" fillId="0" borderId="0" xfId="0" applyFont="1" applyAlignment="1">
      <alignment horizontal="centerContinuous"/>
    </xf>
    <xf numFmtId="0" fontId="11" fillId="0" borderId="0" xfId="0" applyFont="1"/>
    <xf numFmtId="0" fontId="8" fillId="0" borderId="0" xfId="0" applyFont="1" applyBorder="1" applyAlignment="1">
      <alignment horizontal="left" vertical="center" wrapText="1"/>
    </xf>
    <xf numFmtId="0" fontId="8" fillId="0" borderId="0" xfId="0" applyFont="1" applyBorder="1" applyAlignment="1">
      <alignment horizontal="center" vertical="top"/>
    </xf>
    <xf numFmtId="0" fontId="10" fillId="0" borderId="0" xfId="0" applyFont="1" applyAlignment="1">
      <alignment horizontal="center"/>
    </xf>
    <xf numFmtId="0" fontId="10" fillId="0" borderId="0" xfId="0" applyFont="1" applyAlignment="1">
      <alignment horizontal="left"/>
    </xf>
    <xf numFmtId="0" fontId="8" fillId="0" borderId="0" xfId="0" applyNumberFormat="1" applyFont="1"/>
    <xf numFmtId="0" fontId="8" fillId="0" borderId="0" xfId="0" applyNumberFormat="1" applyFont="1" applyAlignment="1">
      <alignment wrapText="1"/>
    </xf>
    <xf numFmtId="0" fontId="8" fillId="0" borderId="0" xfId="0" applyFont="1" applyAlignment="1">
      <alignment wrapText="1"/>
    </xf>
    <xf numFmtId="0" fontId="8" fillId="0" borderId="1" xfId="0" applyNumberFormat="1" applyFont="1" applyBorder="1" applyAlignment="1">
      <alignment horizontal="justify" vertical="top" wrapText="1"/>
    </xf>
    <xf numFmtId="0" fontId="8" fillId="0" borderId="0" xfId="0" applyNumberFormat="1" applyFont="1" applyAlignment="1">
      <alignment horizontal="justify"/>
    </xf>
    <xf numFmtId="0" fontId="8" fillId="0" borderId="1" xfId="0" applyNumberFormat="1" applyFont="1" applyBorder="1" applyAlignment="1">
      <alignment horizontal="justify" vertical="top" wrapText="1"/>
    </xf>
    <xf numFmtId="0" fontId="8" fillId="0" borderId="1" xfId="0" applyFont="1" applyBorder="1" applyAlignment="1">
      <alignment horizontal="justify" vertical="top" wrapText="1"/>
    </xf>
    <xf numFmtId="0" fontId="8" fillId="0" borderId="0" xfId="0" applyFont="1" applyBorder="1" applyAlignment="1">
      <alignment horizontal="center" vertical="center"/>
    </xf>
    <xf numFmtId="0" fontId="8" fillId="0" borderId="0" xfId="0" applyFont="1" applyBorder="1" applyAlignment="1">
      <alignment horizontal="center" vertical="top"/>
    </xf>
    <xf numFmtId="0" fontId="8" fillId="0" borderId="1" xfId="0" applyFont="1" applyBorder="1"/>
    <xf numFmtId="1" fontId="8" fillId="0" borderId="1" xfId="0" applyNumberFormat="1" applyFont="1" applyBorder="1" applyAlignment="1">
      <alignment horizontal="center" vertical="center" wrapText="1"/>
    </xf>
    <xf numFmtId="0" fontId="8" fillId="0" borderId="0" xfId="0" applyFont="1" applyFill="1" applyBorder="1"/>
    <xf numFmtId="0" fontId="15" fillId="0" borderId="0" xfId="0" applyFont="1" applyBorder="1" applyAlignment="1">
      <alignment horizontal="center"/>
    </xf>
    <xf numFmtId="0" fontId="11" fillId="0" borderId="1" xfId="0" applyFont="1" applyBorder="1" applyAlignment="1">
      <alignment horizontal="center" vertical="center" wrapText="1"/>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vertical="top" wrapText="1"/>
    </xf>
    <xf numFmtId="2"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top" wrapText="1"/>
    </xf>
    <xf numFmtId="2"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2" fontId="8"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15" fillId="0" borderId="1" xfId="0" applyFont="1" applyBorder="1" applyAlignment="1">
      <alignment vertical="top" wrapText="1"/>
    </xf>
    <xf numFmtId="2" fontId="11" fillId="0" borderId="1" xfId="0" applyNumberFormat="1" applyFont="1" applyBorder="1" applyAlignment="1">
      <alignment horizontal="center"/>
    </xf>
    <xf numFmtId="0" fontId="11" fillId="0" borderId="1" xfId="0" applyFont="1" applyBorder="1" applyAlignment="1">
      <alignment horizontal="center"/>
    </xf>
    <xf numFmtId="0" fontId="13" fillId="0" borderId="0" xfId="0" applyFont="1"/>
    <xf numFmtId="0" fontId="8" fillId="0" borderId="14" xfId="0" applyFont="1" applyFill="1" applyBorder="1" applyAlignment="1">
      <alignment vertical="top" wrapText="1"/>
    </xf>
    <xf numFmtId="0" fontId="8" fillId="0" borderId="4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vertical="top" wrapText="1"/>
    </xf>
    <xf numFmtId="0" fontId="4" fillId="0" borderId="16" xfId="0" applyFont="1" applyFill="1" applyBorder="1"/>
    <xf numFmtId="0" fontId="4" fillId="0" borderId="17" xfId="0" applyFont="1" applyFill="1" applyBorder="1" applyAlignment="1">
      <alignment horizontal="center"/>
    </xf>
    <xf numFmtId="0" fontId="4" fillId="0" borderId="17" xfId="0" applyFont="1" applyFill="1" applyBorder="1"/>
    <xf numFmtId="0" fontId="4" fillId="0" borderId="18" xfId="0" applyFont="1" applyFill="1" applyBorder="1" applyAlignment="1">
      <alignment horizont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8" fillId="0" borderId="3" xfId="0" applyFont="1" applyFill="1" applyBorder="1" applyAlignment="1">
      <alignment horizontal="center" vertical="center" wrapText="1"/>
    </xf>
    <xf numFmtId="0" fontId="11" fillId="0" borderId="1" xfId="0" applyFont="1" applyBorder="1" applyAlignment="1">
      <alignment horizontal="center" wrapText="1"/>
    </xf>
    <xf numFmtId="1" fontId="11" fillId="0" borderId="1"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0" fontId="8" fillId="0" borderId="0" xfId="0" applyFont="1" applyFill="1" applyBorder="1" applyAlignment="1">
      <alignment horizontal="center" vertical="top"/>
    </xf>
    <xf numFmtId="0" fontId="8" fillId="0" borderId="2" xfId="0" applyFont="1" applyFill="1" applyBorder="1" applyAlignment="1">
      <alignment horizontal="center" vertical="center"/>
    </xf>
    <xf numFmtId="2" fontId="10" fillId="0" borderId="1" xfId="0" applyNumberFormat="1" applyFont="1" applyBorder="1" applyAlignment="1">
      <alignment horizontal="center" vertical="top" wrapText="1"/>
    </xf>
    <xf numFmtId="0" fontId="6" fillId="0" borderId="0" xfId="0" applyFont="1" applyFill="1" applyBorder="1" applyAlignment="1">
      <alignment vertical="top"/>
    </xf>
    <xf numFmtId="0" fontId="8" fillId="0" borderId="1" xfId="0" applyFont="1" applyFill="1" applyBorder="1" applyAlignment="1">
      <alignment horizontal="center" vertical="top"/>
    </xf>
    <xf numFmtId="0" fontId="8" fillId="0" borderId="44" xfId="0" applyFont="1" applyFill="1" applyBorder="1" applyAlignment="1">
      <alignment wrapText="1"/>
    </xf>
    <xf numFmtId="49" fontId="8" fillId="0" borderId="4" xfId="0" applyNumberFormat="1" applyFont="1" applyFill="1" applyBorder="1" applyAlignment="1">
      <alignment horizontal="center" vertical="center"/>
    </xf>
    <xf numFmtId="0" fontId="8" fillId="0" borderId="39"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7" xfId="0" applyFont="1" applyFill="1" applyBorder="1"/>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1" fontId="8" fillId="0" borderId="3"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 fontId="8" fillId="0" borderId="41" xfId="0" applyNumberFormat="1" applyFont="1" applyFill="1" applyBorder="1" applyAlignment="1">
      <alignment horizontal="center" vertical="center" wrapText="1"/>
    </xf>
    <xf numFmtId="49" fontId="8" fillId="0" borderId="14" xfId="0" applyNumberFormat="1" applyFont="1" applyFill="1" applyBorder="1" applyAlignment="1">
      <alignment wrapText="1"/>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1" fontId="8" fillId="0" borderId="19"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1" fontId="8" fillId="0" borderId="24" xfId="0" applyNumberFormat="1" applyFont="1" applyFill="1" applyBorder="1" applyAlignment="1">
      <alignment horizontal="center" vertical="center" wrapText="1"/>
    </xf>
    <xf numFmtId="0" fontId="8" fillId="0" borderId="0" xfId="0" applyFont="1" applyFill="1" applyBorder="1" applyAlignment="1">
      <alignment vertical="top"/>
    </xf>
    <xf numFmtId="0" fontId="11" fillId="0" borderId="0" xfId="0" applyFont="1" applyFill="1"/>
    <xf numFmtId="0" fontId="8" fillId="0" borderId="0" xfId="0" applyFont="1" applyFill="1"/>
    <xf numFmtId="0" fontId="8" fillId="0" borderId="0" xfId="0" applyFont="1" applyFill="1" applyAlignment="1">
      <alignment horizontal="center"/>
    </xf>
    <xf numFmtId="0" fontId="0" fillId="0" borderId="0" xfId="0" applyFill="1"/>
    <xf numFmtId="0" fontId="19" fillId="0" borderId="0" xfId="0" applyFont="1" applyFill="1" applyAlignment="1">
      <alignment horizontal="centerContinuous"/>
    </xf>
    <xf numFmtId="0" fontId="11" fillId="0" borderId="0" xfId="0" applyFont="1" applyFill="1" applyAlignment="1">
      <alignment horizontal="centerContinuous"/>
    </xf>
    <xf numFmtId="0" fontId="3" fillId="0" borderId="0" xfId="0" applyFont="1" applyFill="1" applyAlignment="1">
      <alignment horizontal="centerContinuous"/>
    </xf>
    <xf numFmtId="0" fontId="1" fillId="0" borderId="0" xfId="0" applyFont="1" applyFill="1" applyAlignment="1">
      <alignment horizontal="centerContinuous"/>
    </xf>
    <xf numFmtId="0" fontId="2" fillId="0" borderId="0" xfId="0" applyFont="1" applyFill="1" applyAlignment="1">
      <alignment horizontal="center"/>
    </xf>
    <xf numFmtId="0" fontId="18" fillId="0" borderId="0" xfId="0" applyFont="1" applyFill="1" applyAlignment="1">
      <alignment horizontal="left" wrapText="1"/>
    </xf>
    <xf numFmtId="0" fontId="10" fillId="0" borderId="0" xfId="0" applyFont="1" applyFill="1" applyAlignment="1">
      <alignment horizontal="centerContinuous"/>
    </xf>
    <xf numFmtId="0" fontId="13" fillId="0" borderId="0" xfId="0" applyFont="1" applyFill="1" applyBorder="1" applyAlignment="1">
      <alignment horizontal="centerContinuous"/>
    </xf>
    <xf numFmtId="0" fontId="12" fillId="0" borderId="0" xfId="0" applyFont="1" applyFill="1" applyBorder="1" applyAlignment="1">
      <alignment horizontal="centerContinuous"/>
    </xf>
    <xf numFmtId="0" fontId="4" fillId="0" borderId="42" xfId="0" applyFont="1" applyFill="1" applyBorder="1" applyAlignment="1">
      <alignment horizontal="center" vertical="top"/>
    </xf>
    <xf numFmtId="0" fontId="8" fillId="0" borderId="44" xfId="0" applyFont="1" applyFill="1" applyBorder="1" applyAlignment="1">
      <alignment vertical="top" wrapText="1"/>
    </xf>
    <xf numFmtId="0" fontId="8" fillId="0" borderId="2" xfId="0" applyFont="1" applyFill="1" applyBorder="1" applyAlignment="1">
      <alignment horizontal="center" vertical="top"/>
    </xf>
    <xf numFmtId="0" fontId="8" fillId="0" borderId="41" xfId="0" applyFont="1" applyFill="1" applyBorder="1" applyAlignment="1">
      <alignment horizontal="center" vertical="top"/>
    </xf>
    <xf numFmtId="0" fontId="8" fillId="0" borderId="3" xfId="0" applyFont="1" applyFill="1" applyBorder="1" applyAlignment="1">
      <alignment vertical="top"/>
    </xf>
    <xf numFmtId="0" fontId="8" fillId="0" borderId="2" xfId="0" applyFont="1" applyFill="1" applyBorder="1" applyAlignment="1">
      <alignment vertical="top"/>
    </xf>
    <xf numFmtId="0" fontId="8" fillId="0" borderId="41" xfId="0" applyFont="1" applyFill="1" applyBorder="1" applyAlignment="1">
      <alignment vertical="top"/>
    </xf>
    <xf numFmtId="0" fontId="4" fillId="0" borderId="34" xfId="0" applyFont="1" applyFill="1" applyBorder="1" applyAlignment="1">
      <alignment horizontal="center" vertical="top"/>
    </xf>
    <xf numFmtId="0" fontId="8" fillId="0" borderId="37" xfId="0" applyFont="1" applyFill="1" applyBorder="1" applyAlignment="1">
      <alignment vertical="top" wrapText="1"/>
    </xf>
    <xf numFmtId="0" fontId="8" fillId="0" borderId="5" xfId="0" applyFont="1" applyFill="1" applyBorder="1" applyAlignment="1">
      <alignment horizontal="center" vertical="top"/>
    </xf>
    <xf numFmtId="0" fontId="8" fillId="0" borderId="23" xfId="0" applyFont="1" applyFill="1" applyBorder="1" applyAlignment="1">
      <alignment horizontal="center" vertical="center"/>
    </xf>
    <xf numFmtId="0" fontId="8" fillId="0" borderId="24" xfId="0" applyFont="1" applyFill="1" applyBorder="1" applyAlignment="1">
      <alignment horizontal="center" vertical="top"/>
    </xf>
    <xf numFmtId="0" fontId="8" fillId="0" borderId="9" xfId="0" applyFont="1" applyFill="1" applyBorder="1" applyAlignment="1">
      <alignment vertical="top"/>
    </xf>
    <xf numFmtId="0" fontId="8" fillId="0" borderId="1" xfId="0" applyFont="1" applyFill="1" applyBorder="1" applyAlignment="1">
      <alignment vertical="top"/>
    </xf>
    <xf numFmtId="0" fontId="8" fillId="0" borderId="24" xfId="0" applyFont="1" applyFill="1" applyBorder="1" applyAlignment="1">
      <alignment vertical="top"/>
    </xf>
    <xf numFmtId="0" fontId="5" fillId="0" borderId="0" xfId="0" applyFont="1" applyFill="1"/>
    <xf numFmtId="0" fontId="4" fillId="0" borderId="13" xfId="0" applyFont="1" applyFill="1" applyBorder="1" applyAlignment="1">
      <alignment horizontal="center" vertical="top"/>
    </xf>
    <xf numFmtId="0" fontId="8" fillId="0" borderId="15" xfId="0" applyFont="1" applyFill="1" applyBorder="1" applyAlignment="1">
      <alignment horizontal="center" vertical="top"/>
    </xf>
    <xf numFmtId="0" fontId="8" fillId="0" borderId="17" xfId="0" applyFont="1" applyFill="1" applyBorder="1" applyAlignment="1">
      <alignment horizontal="center" vertical="top"/>
    </xf>
    <xf numFmtId="0" fontId="8" fillId="0" borderId="18" xfId="0" applyFont="1" applyFill="1" applyBorder="1" applyAlignment="1">
      <alignment horizontal="center" vertical="top"/>
    </xf>
    <xf numFmtId="0" fontId="8" fillId="0" borderId="17" xfId="0" applyFont="1" applyFill="1" applyBorder="1" applyAlignment="1">
      <alignment vertical="top"/>
    </xf>
    <xf numFmtId="0" fontId="8" fillId="0" borderId="18" xfId="0" applyFont="1" applyFill="1" applyBorder="1" applyAlignment="1">
      <alignment vertical="top"/>
    </xf>
    <xf numFmtId="0" fontId="8" fillId="0" borderId="23" xfId="0" applyFont="1" applyFill="1" applyBorder="1" applyAlignment="1">
      <alignment horizontal="center" vertical="top"/>
    </xf>
    <xf numFmtId="0" fontId="8" fillId="0" borderId="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3" xfId="0" applyFont="1" applyFill="1" applyBorder="1" applyAlignment="1">
      <alignment vertical="top"/>
    </xf>
    <xf numFmtId="0" fontId="8" fillId="0" borderId="16" xfId="0" applyFont="1" applyFill="1" applyBorder="1" applyAlignment="1">
      <alignment vertical="top"/>
    </xf>
    <xf numFmtId="0" fontId="11" fillId="0" borderId="23" xfId="0" applyFont="1" applyFill="1" applyBorder="1" applyAlignment="1">
      <alignment horizontal="center" vertical="top"/>
    </xf>
    <xf numFmtId="0" fontId="11" fillId="0" borderId="1" xfId="0" applyFont="1" applyFill="1" applyBorder="1" applyAlignment="1">
      <alignment horizontal="center" vertical="top"/>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33" xfId="0" applyFont="1" applyFill="1" applyBorder="1" applyAlignment="1">
      <alignment horizontal="center" vertical="top"/>
    </xf>
    <xf numFmtId="0" fontId="8" fillId="0" borderId="36" xfId="0" applyFont="1" applyFill="1" applyBorder="1" applyAlignment="1">
      <alignment vertical="top" wrapText="1"/>
    </xf>
    <xf numFmtId="0" fontId="8" fillId="0" borderId="38"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2" xfId="0" applyFont="1" applyFill="1" applyBorder="1" applyAlignment="1">
      <alignment horizontal="center" vertical="top"/>
    </xf>
    <xf numFmtId="0" fontId="8" fillId="0" borderId="12" xfId="0" applyFont="1" applyFill="1" applyBorder="1" applyAlignment="1">
      <alignment horizontal="center" vertical="center"/>
    </xf>
    <xf numFmtId="0" fontId="8" fillId="0" borderId="13" xfId="0" applyFont="1" applyFill="1" applyBorder="1" applyAlignment="1">
      <alignment horizontal="center" vertical="top"/>
    </xf>
    <xf numFmtId="0" fontId="8" fillId="0" borderId="31" xfId="0" applyFont="1" applyFill="1" applyBorder="1" applyAlignment="1">
      <alignment horizontal="center" vertical="center"/>
    </xf>
    <xf numFmtId="0" fontId="8" fillId="0" borderId="34" xfId="0" applyFont="1" applyFill="1" applyBorder="1" applyAlignment="1">
      <alignment horizontal="center" vertical="top"/>
    </xf>
    <xf numFmtId="0" fontId="8" fillId="0" borderId="27" xfId="0" applyFont="1" applyFill="1" applyBorder="1" applyAlignment="1">
      <alignment horizontal="center" vertical="top"/>
    </xf>
    <xf numFmtId="0" fontId="11" fillId="0" borderId="39" xfId="0" applyFont="1" applyFill="1" applyBorder="1" applyAlignment="1">
      <alignment vertical="top"/>
    </xf>
    <xf numFmtId="0" fontId="11" fillId="0" borderId="2" xfId="0" applyFont="1" applyFill="1" applyBorder="1" applyAlignment="1">
      <alignment vertical="top"/>
    </xf>
    <xf numFmtId="0" fontId="11" fillId="0" borderId="3" xfId="0" applyFont="1" applyFill="1" applyBorder="1" applyAlignment="1">
      <alignment vertical="top"/>
    </xf>
    <xf numFmtId="0" fontId="8" fillId="0" borderId="0" xfId="0" applyFont="1" applyFill="1" applyBorder="1" applyAlignment="1">
      <alignment horizontal="left" vertical="top"/>
    </xf>
    <xf numFmtId="0" fontId="0" fillId="0" borderId="0" xfId="0" applyFill="1" applyAlignment="1">
      <alignment vertical="top"/>
    </xf>
    <xf numFmtId="0" fontId="8" fillId="0" borderId="0" xfId="0" applyFont="1" applyFill="1" applyAlignment="1">
      <alignment vertical="top"/>
    </xf>
    <xf numFmtId="0" fontId="8" fillId="0" borderId="0" xfId="0" applyFont="1" applyFill="1" applyAlignment="1">
      <alignment horizontal="center" vertical="top"/>
    </xf>
    <xf numFmtId="0" fontId="8" fillId="0" borderId="0" xfId="0" applyFont="1" applyFill="1" applyAlignment="1">
      <alignment vertical="top" wrapText="1"/>
    </xf>
    <xf numFmtId="0" fontId="0" fillId="0" borderId="0" xfId="0" applyFill="1" applyAlignment="1">
      <alignment horizontal="center" vertical="top"/>
    </xf>
    <xf numFmtId="0" fontId="0" fillId="0" borderId="0" xfId="0" applyFill="1" applyAlignment="1">
      <alignment horizontal="center"/>
    </xf>
    <xf numFmtId="0" fontId="15" fillId="0" borderId="0" xfId="0" applyFont="1" applyFill="1" applyAlignment="1">
      <alignment horizontal="centerContinuous"/>
    </xf>
    <xf numFmtId="0" fontId="4" fillId="0" borderId="42" xfId="0" applyFont="1" applyFill="1" applyBorder="1" applyAlignment="1">
      <alignment horizontal="center" vertical="center"/>
    </xf>
    <xf numFmtId="0" fontId="4" fillId="0" borderId="44" xfId="0" applyFont="1" applyFill="1" applyBorder="1" applyAlignment="1">
      <alignment vertical="top" wrapText="1"/>
    </xf>
    <xf numFmtId="0" fontId="4" fillId="0" borderId="4"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 xfId="0" applyFont="1" applyFill="1" applyBorder="1"/>
    <xf numFmtId="0" fontId="4" fillId="0" borderId="2" xfId="0" applyFont="1" applyFill="1" applyBorder="1"/>
    <xf numFmtId="0" fontId="4" fillId="0" borderId="41" xfId="0" applyFont="1" applyFill="1" applyBorder="1"/>
    <xf numFmtId="0" fontId="4" fillId="0" borderId="34" xfId="0" applyFont="1" applyFill="1" applyBorder="1" applyAlignment="1">
      <alignment horizontal="center" vertical="center"/>
    </xf>
    <xf numFmtId="0" fontId="4" fillId="0" borderId="37" xfId="0" applyFont="1" applyFill="1" applyBorder="1" applyAlignment="1">
      <alignment vertical="top" wrapText="1"/>
    </xf>
    <xf numFmtId="0" fontId="4" fillId="0" borderId="5"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9" xfId="0" applyFont="1" applyFill="1" applyBorder="1"/>
    <xf numFmtId="0" fontId="4" fillId="0" borderId="1" xfId="0" applyFont="1" applyFill="1" applyBorder="1"/>
    <xf numFmtId="0" fontId="4" fillId="0" borderId="24" xfId="0" applyFont="1" applyFill="1" applyBorder="1"/>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9" xfId="0" applyFont="1" applyFill="1" applyBorder="1"/>
    <xf numFmtId="0" fontId="4" fillId="0" borderId="18" xfId="0" applyFont="1" applyFill="1" applyBorder="1"/>
    <xf numFmtId="0" fontId="4" fillId="0" borderId="3" xfId="0" applyFont="1" applyFill="1" applyBorder="1" applyAlignment="1">
      <alignment horizontal="center" vertical="center"/>
    </xf>
    <xf numFmtId="0" fontId="4" fillId="0" borderId="23" xfId="0" applyFont="1" applyFill="1" applyBorder="1" applyAlignment="1">
      <alignment horizontal="center"/>
    </xf>
    <xf numFmtId="0" fontId="4" fillId="0" borderId="1" xfId="0" applyFont="1" applyFill="1" applyBorder="1" applyAlignment="1">
      <alignment horizontal="center"/>
    </xf>
    <xf numFmtId="0" fontId="4" fillId="0" borderId="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9" xfId="0" applyFont="1" applyFill="1" applyBorder="1" applyAlignment="1">
      <alignment vertical="center"/>
    </xf>
    <xf numFmtId="0" fontId="4" fillId="0" borderId="17" xfId="0" applyFont="1" applyFill="1" applyBorder="1" applyAlignment="1">
      <alignment vertical="center"/>
    </xf>
    <xf numFmtId="0" fontId="4" fillId="0" borderId="39" xfId="0" applyFont="1" applyFill="1" applyBorder="1" applyAlignment="1">
      <alignment horizontal="center"/>
    </xf>
    <xf numFmtId="0" fontId="4" fillId="0" borderId="2" xfId="0" applyFont="1" applyFill="1" applyBorder="1" applyAlignment="1">
      <alignment horizontal="justify" vertical="top" wrapText="1"/>
    </xf>
    <xf numFmtId="0" fontId="4" fillId="0" borderId="10" xfId="0" applyFont="1" applyFill="1" applyBorder="1" applyAlignment="1">
      <alignment horizontal="left" wrapText="1"/>
    </xf>
    <xf numFmtId="0" fontId="4" fillId="0" borderId="39" xfId="0" applyFont="1" applyFill="1" applyBorder="1"/>
    <xf numFmtId="0" fontId="4" fillId="0" borderId="2" xfId="0" applyFont="1" applyFill="1" applyBorder="1" applyAlignment="1">
      <alignment horizontal="center"/>
    </xf>
    <xf numFmtId="0" fontId="4" fillId="0" borderId="41" xfId="0" applyFont="1" applyFill="1" applyBorder="1" applyAlignment="1">
      <alignment horizontal="center"/>
    </xf>
    <xf numFmtId="0" fontId="0" fillId="0" borderId="0" xfId="0" applyFill="1" applyBorder="1"/>
    <xf numFmtId="0" fontId="7" fillId="0" borderId="23" xfId="0" applyFont="1" applyFill="1" applyBorder="1" applyAlignment="1">
      <alignment horizontal="center"/>
    </xf>
    <xf numFmtId="0" fontId="7" fillId="0" borderId="1" xfId="0" applyFont="1" applyFill="1" applyBorder="1" applyAlignment="1">
      <alignment horizontal="center"/>
    </xf>
    <xf numFmtId="0" fontId="7" fillId="0" borderId="9" xfId="0" applyFont="1" applyFill="1" applyBorder="1" applyAlignment="1">
      <alignment horizontal="center"/>
    </xf>
    <xf numFmtId="0" fontId="0" fillId="0" borderId="0" xfId="0"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top" wrapText="1"/>
    </xf>
    <xf numFmtId="0" fontId="4" fillId="0" borderId="0" xfId="0" applyFont="1" applyFill="1" applyBorder="1"/>
    <xf numFmtId="0" fontId="4" fillId="0" borderId="20" xfId="0" applyFont="1" applyFill="1" applyBorder="1" applyAlignment="1">
      <alignment horizontal="center" vertical="center"/>
    </xf>
    <xf numFmtId="0" fontId="4" fillId="0" borderId="21" xfId="0" applyFont="1" applyFill="1" applyBorder="1" applyAlignment="1">
      <alignment vertical="top" wrapText="1"/>
    </xf>
    <xf numFmtId="0" fontId="4" fillId="0" borderId="21" xfId="0" applyFont="1" applyFill="1" applyBorder="1" applyAlignment="1">
      <alignment horizontal="center" vertical="center"/>
    </xf>
    <xf numFmtId="0" fontId="4" fillId="0" borderId="1" xfId="0" applyFont="1" applyFill="1" applyBorder="1" applyAlignment="1">
      <alignment vertical="top" wrapText="1"/>
    </xf>
    <xf numFmtId="0" fontId="4" fillId="0" borderId="17" xfId="0" applyFont="1" applyFill="1" applyBorder="1" applyAlignment="1">
      <alignment vertical="top" wrapText="1"/>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8" fillId="0" borderId="44" xfId="0" applyNumberFormat="1" applyFont="1" applyFill="1" applyBorder="1" applyAlignment="1">
      <alignment vertical="top" wrapText="1"/>
    </xf>
    <xf numFmtId="0" fontId="8" fillId="0" borderId="39" xfId="0" applyFont="1" applyFill="1" applyBorder="1" applyAlignment="1">
      <alignment horizontal="center" vertical="center" wrapText="1"/>
    </xf>
    <xf numFmtId="49" fontId="8" fillId="0" borderId="37" xfId="0" applyNumberFormat="1" applyFont="1" applyFill="1" applyBorder="1" applyAlignment="1">
      <alignment vertical="top" wrapText="1"/>
    </xf>
    <xf numFmtId="0" fontId="14"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 xfId="0" applyFont="1" applyFill="1" applyBorder="1" applyAlignment="1">
      <alignment horizontal="center" vertical="top"/>
    </xf>
    <xf numFmtId="0" fontId="8" fillId="0" borderId="37" xfId="0" applyFont="1" applyFill="1" applyBorder="1" applyAlignment="1">
      <alignment vertical="center" wrapText="1"/>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24" xfId="0" applyFont="1" applyFill="1" applyBorder="1" applyAlignment="1">
      <alignment vertical="center"/>
    </xf>
    <xf numFmtId="0" fontId="0" fillId="0" borderId="0" xfId="0" applyFill="1" applyAlignment="1">
      <alignment vertical="center"/>
    </xf>
    <xf numFmtId="0" fontId="8" fillId="0" borderId="14" xfId="0" applyFont="1" applyFill="1" applyBorder="1" applyAlignment="1">
      <alignment vertical="center" wrapText="1"/>
    </xf>
    <xf numFmtId="0" fontId="8" fillId="0" borderId="19" xfId="0" applyFont="1" applyFill="1" applyBorder="1" applyAlignment="1">
      <alignment vertical="center"/>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0" xfId="0" applyFont="1" applyFill="1" applyBorder="1" applyAlignment="1">
      <alignment horizontal="center" vertical="top"/>
    </xf>
    <xf numFmtId="164" fontId="8" fillId="0" borderId="19" xfId="0"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0" fontId="19" fillId="2" borderId="0" xfId="0" applyFont="1" applyFill="1" applyAlignment="1">
      <alignment horizontal="center"/>
    </xf>
    <xf numFmtId="0" fontId="12" fillId="0" borderId="0" xfId="0" applyFont="1" applyAlignment="1">
      <alignment horizontal="center"/>
    </xf>
    <xf numFmtId="0" fontId="17" fillId="0" borderId="0" xfId="0" applyFont="1" applyAlignment="1">
      <alignment horizontal="left" wrapText="1"/>
    </xf>
    <xf numFmtId="0" fontId="18" fillId="0" borderId="0" xfId="0" applyFont="1" applyAlignment="1">
      <alignment horizontal="left" vertical="top" wrapText="1"/>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1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9" xfId="0" applyFont="1" applyFill="1" applyBorder="1" applyAlignment="1">
      <alignment horizontal="center" vertical="center"/>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0" xfId="0" applyFont="1" applyFill="1" applyBorder="1" applyAlignment="1">
      <alignment horizontal="center" vertical="top" wrapText="1"/>
    </xf>
    <xf numFmtId="0" fontId="15" fillId="0" borderId="21" xfId="0" applyFont="1" applyFill="1" applyBorder="1" applyAlignment="1">
      <alignment horizontal="center" vertical="top" wrapText="1"/>
    </xf>
    <xf numFmtId="0" fontId="15" fillId="0" borderId="22" xfId="0" applyFont="1" applyFill="1" applyBorder="1" applyAlignment="1">
      <alignment horizontal="center" vertical="top" wrapText="1"/>
    </xf>
    <xf numFmtId="0" fontId="15" fillId="0" borderId="35" xfId="0" applyFont="1" applyFill="1" applyBorder="1" applyAlignment="1">
      <alignment horizontal="center" vertical="top" wrapText="1"/>
    </xf>
    <xf numFmtId="0" fontId="15" fillId="0" borderId="23"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8" fillId="0" borderId="45"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46" xfId="0" applyFont="1" applyFill="1" applyBorder="1" applyAlignment="1">
      <alignment horizontal="center" vertical="center"/>
    </xf>
    <xf numFmtId="0" fontId="11" fillId="0" borderId="13" xfId="0" applyFont="1" applyFill="1" applyBorder="1" applyAlignment="1">
      <alignment horizontal="center" vertical="top"/>
    </xf>
    <xf numFmtId="0" fontId="11" fillId="0" borderId="15" xfId="0" applyFont="1" applyFill="1" applyBorder="1" applyAlignment="1">
      <alignment horizontal="center" vertical="top"/>
    </xf>
    <xf numFmtId="0" fontId="11" fillId="0" borderId="19" xfId="0" applyFont="1" applyFill="1" applyBorder="1" applyAlignment="1">
      <alignment horizontal="center" vertical="top"/>
    </xf>
    <xf numFmtId="0" fontId="11" fillId="0" borderId="7" xfId="0" applyFont="1" applyFill="1" applyBorder="1" applyAlignment="1">
      <alignment horizontal="center" vertical="center"/>
    </xf>
    <xf numFmtId="0" fontId="11" fillId="0" borderId="31" xfId="0"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5" fillId="0" borderId="35" xfId="0" applyFont="1" applyFill="1" applyBorder="1" applyAlignment="1">
      <alignment horizontal="center" vertical="center" wrapText="1"/>
    </xf>
    <xf numFmtId="0" fontId="11" fillId="0" borderId="26" xfId="0" applyFont="1" applyFill="1" applyBorder="1" applyAlignment="1">
      <alignment horizontal="center" vertical="center"/>
    </xf>
    <xf numFmtId="0" fontId="11" fillId="0" borderId="3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0" xfId="0" applyFont="1" applyFill="1" applyBorder="1" applyAlignment="1">
      <alignment horizontal="center" vertical="top"/>
    </xf>
    <xf numFmtId="0" fontId="11" fillId="0" borderId="12"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top"/>
    </xf>
    <xf numFmtId="0" fontId="11" fillId="0" borderId="5" xfId="0" applyFont="1" applyFill="1" applyBorder="1" applyAlignment="1">
      <alignment horizontal="center" vertical="top"/>
    </xf>
    <xf numFmtId="0" fontId="11" fillId="0" borderId="9" xfId="0" applyFont="1" applyFill="1" applyBorder="1" applyAlignment="1">
      <alignment horizontal="center" vertical="top"/>
    </xf>
    <xf numFmtId="0" fontId="8" fillId="0" borderId="0" xfId="0" applyFont="1" applyFill="1" applyBorder="1" applyAlignment="1">
      <alignment horizontal="left" vertical="top"/>
    </xf>
    <xf numFmtId="0" fontId="11" fillId="0" borderId="5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left"/>
    </xf>
    <xf numFmtId="0" fontId="8" fillId="0" borderId="0" xfId="0" applyFont="1" applyFill="1" applyAlignment="1">
      <alignment horizontal="left" wrapText="1"/>
    </xf>
    <xf numFmtId="0" fontId="11" fillId="0" borderId="10"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5" xfId="0" applyFont="1" applyFill="1" applyBorder="1" applyAlignment="1">
      <alignment horizontal="center"/>
    </xf>
    <xf numFmtId="0" fontId="7" fillId="0" borderId="19" xfId="0" applyFont="1" applyFill="1" applyBorder="1" applyAlignment="1">
      <alignment horizontal="center"/>
    </xf>
    <xf numFmtId="0" fontId="9" fillId="0" borderId="12" xfId="0" applyFont="1" applyFill="1" applyBorder="1" applyAlignment="1">
      <alignment horizontal="center" vertical="center"/>
    </xf>
    <xf numFmtId="0" fontId="9" fillId="0" borderId="31"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1"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9" xfId="0" applyFont="1" applyFill="1" applyBorder="1" applyAlignment="1">
      <alignment horizontal="center" vertical="center"/>
    </xf>
    <xf numFmtId="0" fontId="8" fillId="0" borderId="0" xfId="0" applyFont="1" applyFill="1" applyBorder="1" applyAlignment="1"/>
    <xf numFmtId="0" fontId="16" fillId="0" borderId="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4" fillId="0" borderId="4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xf>
    <xf numFmtId="0" fontId="10" fillId="0" borderId="21"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2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2" xfId="0" applyFont="1" applyFill="1" applyBorder="1" applyAlignment="1">
      <alignment horizontal="center" vertical="center"/>
    </xf>
    <xf numFmtId="0" fontId="11" fillId="0" borderId="0" xfId="0" applyFont="1" applyAlignment="1">
      <alignment horizontal="center"/>
    </xf>
    <xf numFmtId="0" fontId="8" fillId="0" borderId="0" xfId="0" applyFont="1" applyBorder="1" applyAlignment="1">
      <alignment horizontal="center" vertical="top"/>
    </xf>
    <xf numFmtId="0" fontId="11"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18" fillId="0" borderId="0" xfId="0" applyFont="1" applyAlignment="1">
      <alignment horizontal="left" wrapText="1"/>
    </xf>
    <xf numFmtId="0" fontId="12" fillId="0" borderId="0" xfId="0" applyFont="1" applyAlignment="1"/>
    <xf numFmtId="0" fontId="8" fillId="0" borderId="0" xfId="0" applyFont="1" applyAlignment="1"/>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13" fillId="0" borderId="0" xfId="0" applyFont="1" applyAlignment="1">
      <alignment horizontal="center"/>
    </xf>
    <xf numFmtId="0" fontId="8" fillId="0" borderId="1" xfId="0" applyNumberFormat="1" applyFont="1" applyBorder="1" applyAlignment="1">
      <alignment horizontal="justify" vertical="top" wrapText="1"/>
    </xf>
    <xf numFmtId="0" fontId="8" fillId="0" borderId="8" xfId="0" applyNumberFormat="1" applyFont="1" applyBorder="1" applyAlignment="1">
      <alignment horizontal="justify" vertical="top" wrapText="1"/>
    </xf>
    <xf numFmtId="0" fontId="8" fillId="0" borderId="5" xfId="0" applyNumberFormat="1" applyFont="1" applyBorder="1" applyAlignment="1">
      <alignment horizontal="justify" vertical="top" wrapText="1"/>
    </xf>
    <xf numFmtId="0" fontId="8" fillId="0" borderId="9" xfId="0" applyNumberFormat="1" applyFont="1" applyBorder="1" applyAlignment="1">
      <alignment horizontal="justify" vertical="top" wrapText="1"/>
    </xf>
    <xf numFmtId="0" fontId="8" fillId="0" borderId="0" xfId="0" applyFont="1" applyAlignment="1">
      <alignment horizontal="left" vertical="top" wrapText="1"/>
    </xf>
    <xf numFmtId="0" fontId="19"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27"/>
  <sheetViews>
    <sheetView tabSelected="1" view="pageBreakPreview" zoomScaleNormal="110" zoomScaleSheetLayoutView="100" workbookViewId="0">
      <selection activeCell="I34" sqref="I34"/>
    </sheetView>
  </sheetViews>
  <sheetFormatPr defaultColWidth="9.140625" defaultRowHeight="12.75"/>
  <cols>
    <col min="1" max="1" width="8.28515625" style="1" customWidth="1"/>
    <col min="2" max="2" width="19.28515625" style="1" customWidth="1"/>
    <col min="3" max="3" width="24.28515625" style="1" customWidth="1"/>
    <col min="4" max="4" width="32.140625" style="1" customWidth="1"/>
    <col min="5" max="16384" width="9.140625" style="1"/>
  </cols>
  <sheetData>
    <row r="3" spans="1:5" ht="15.75">
      <c r="B3" s="56" t="s">
        <v>51</v>
      </c>
      <c r="C3" s="18"/>
      <c r="D3" s="20"/>
    </row>
    <row r="4" spans="1:5" ht="15.75">
      <c r="B4" s="56" t="s">
        <v>181</v>
      </c>
      <c r="C4" s="18"/>
      <c r="D4" s="20"/>
    </row>
    <row r="5" spans="1:5">
      <c r="C5" s="2"/>
    </row>
    <row r="6" spans="1:5">
      <c r="C6" s="2"/>
    </row>
    <row r="7" spans="1:5">
      <c r="A7" s="4"/>
      <c r="B7" s="4"/>
      <c r="C7" s="4"/>
      <c r="D7" s="4"/>
      <c r="E7" s="4"/>
    </row>
    <row r="8" spans="1:5">
      <c r="A8" s="4"/>
      <c r="B8" s="4"/>
      <c r="C8" s="4"/>
      <c r="D8" s="4"/>
      <c r="E8" s="4"/>
    </row>
    <row r="10" spans="1:5">
      <c r="E10" s="23"/>
    </row>
    <row r="11" spans="1:5">
      <c r="C11" s="2"/>
    </row>
    <row r="12" spans="1:5">
      <c r="C12" s="2"/>
    </row>
    <row r="13" spans="1:5">
      <c r="C13" s="2"/>
    </row>
    <row r="14" spans="1:5" ht="18.75">
      <c r="A14" s="245" t="s">
        <v>17</v>
      </c>
      <c r="B14" s="245"/>
      <c r="C14" s="245"/>
      <c r="D14" s="245"/>
      <c r="E14" s="4"/>
    </row>
    <row r="15" spans="1:5">
      <c r="A15" s="4"/>
      <c r="B15" s="4"/>
      <c r="C15" s="4"/>
      <c r="D15" s="4"/>
      <c r="E15" s="4"/>
    </row>
    <row r="16" spans="1:5">
      <c r="A16" s="4"/>
      <c r="B16" s="4"/>
      <c r="C16" s="4"/>
      <c r="D16" s="4"/>
      <c r="E16" s="4"/>
    </row>
    <row r="17" spans="1:5">
      <c r="A17" s="4"/>
      <c r="B17" s="4"/>
      <c r="C17" s="4"/>
      <c r="D17" s="4"/>
      <c r="E17" s="4"/>
    </row>
    <row r="18" spans="1:5">
      <c r="A18" s="4"/>
      <c r="B18" s="4"/>
      <c r="C18" s="4"/>
      <c r="D18" s="4"/>
      <c r="E18" s="4"/>
    </row>
    <row r="19" spans="1:5">
      <c r="A19" s="4"/>
      <c r="B19" s="4"/>
      <c r="C19" s="4"/>
      <c r="D19" s="4"/>
      <c r="E19" s="4"/>
    </row>
    <row r="21" spans="1:5" ht="15.75">
      <c r="B21" s="20" t="s">
        <v>140</v>
      </c>
      <c r="C21" s="20"/>
      <c r="D21" s="20"/>
      <c r="E21" s="23"/>
    </row>
    <row r="22" spans="1:5" ht="15.75">
      <c r="B22" s="246" t="s">
        <v>158</v>
      </c>
      <c r="C22" s="246"/>
      <c r="D22" s="246"/>
      <c r="E22" s="3"/>
    </row>
    <row r="23" spans="1:5" ht="15.75">
      <c r="B23" s="20" t="s">
        <v>169</v>
      </c>
      <c r="C23" s="18"/>
      <c r="D23" s="19"/>
      <c r="E23" s="4"/>
    </row>
    <row r="24" spans="1:5" ht="15.75">
      <c r="B24" s="20" t="s">
        <v>141</v>
      </c>
      <c r="C24" s="18"/>
      <c r="D24" s="20"/>
    </row>
    <row r="25" spans="1:5" ht="15.75">
      <c r="B25" s="20" t="s">
        <v>180</v>
      </c>
      <c r="C25" s="18"/>
      <c r="D25" s="20"/>
    </row>
    <row r="27" spans="1:5" ht="15">
      <c r="B27" s="247" t="s">
        <v>176</v>
      </c>
      <c r="C27" s="247"/>
      <c r="D27" s="247"/>
    </row>
  </sheetData>
  <mergeCells count="3">
    <mergeCell ref="A14:D14"/>
    <mergeCell ref="B22:D22"/>
    <mergeCell ref="B27:D27"/>
  </mergeCells>
  <pageMargins left="0.31496062992125984" right="0.31496062992125984"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63"/>
  <sheetViews>
    <sheetView view="pageBreakPreview" topLeftCell="A16" zoomScaleNormal="110" zoomScaleSheetLayoutView="100" workbookViewId="0">
      <selection activeCell="B32" sqref="B32"/>
    </sheetView>
  </sheetViews>
  <sheetFormatPr defaultColWidth="9.140625" defaultRowHeight="12.75"/>
  <cols>
    <col min="1" max="1" width="3.7109375" style="106" customWidth="1"/>
    <col min="2" max="2" width="31.85546875" style="106" customWidth="1"/>
    <col min="3" max="3" width="14" style="166" customWidth="1"/>
    <col min="4" max="6" width="2.7109375" style="106" customWidth="1"/>
    <col min="7" max="8" width="2.5703125" style="106" customWidth="1"/>
    <col min="9" max="9" width="7.140625" style="106" customWidth="1"/>
    <col min="10" max="10" width="6.28515625" style="106" customWidth="1"/>
    <col min="11" max="12" width="3.5703125" style="106" bestFit="1" customWidth="1"/>
    <col min="13" max="13" width="2.140625" style="106" customWidth="1"/>
    <col min="14" max="14" width="2.28515625" style="106" customWidth="1"/>
    <col min="15" max="15" width="2.42578125" style="106" customWidth="1"/>
    <col min="16" max="16" width="7" style="106" customWidth="1"/>
    <col min="17" max="17" width="6.28515625" style="106" customWidth="1"/>
    <col min="18" max="18" width="1.85546875" style="106" customWidth="1"/>
    <col min="19" max="19" width="9.140625" style="106" hidden="1" customWidth="1"/>
    <col min="20" max="16384" width="9.140625" style="106"/>
  </cols>
  <sheetData>
    <row r="1" spans="1:25">
      <c r="A1" s="103" t="s">
        <v>52</v>
      </c>
      <c r="B1" s="104"/>
      <c r="C1" s="105"/>
      <c r="D1" s="104"/>
      <c r="E1" s="104"/>
      <c r="F1" s="104"/>
      <c r="G1" s="104"/>
      <c r="H1" s="104"/>
    </row>
    <row r="2" spans="1:25">
      <c r="A2" s="103" t="s">
        <v>181</v>
      </c>
      <c r="B2" s="104"/>
      <c r="C2" s="105"/>
      <c r="D2" s="104"/>
      <c r="E2" s="104"/>
      <c r="F2" s="104"/>
      <c r="G2" s="104"/>
      <c r="H2" s="104"/>
    </row>
    <row r="3" spans="1:25" ht="7.5" customHeight="1">
      <c r="A3" s="104"/>
      <c r="B3" s="104"/>
      <c r="C3" s="105"/>
      <c r="D3" s="104"/>
      <c r="E3" s="104"/>
      <c r="F3" s="104"/>
      <c r="G3" s="104"/>
      <c r="H3" s="104"/>
    </row>
    <row r="4" spans="1:25" ht="14.25">
      <c r="A4" s="107" t="s">
        <v>53</v>
      </c>
      <c r="B4" s="108"/>
      <c r="C4" s="108"/>
      <c r="D4" s="108"/>
      <c r="E4" s="108"/>
      <c r="F4" s="108"/>
      <c r="G4" s="108"/>
      <c r="H4" s="108"/>
      <c r="I4" s="109"/>
      <c r="J4" s="109"/>
      <c r="K4" s="109"/>
      <c r="L4" s="109"/>
      <c r="M4" s="109"/>
      <c r="N4" s="109"/>
      <c r="O4" s="109"/>
      <c r="P4" s="109"/>
      <c r="Q4" s="109"/>
    </row>
    <row r="5" spans="1:25" ht="13.5" customHeight="1">
      <c r="A5" s="104" t="s">
        <v>148</v>
      </c>
      <c r="B5" s="104"/>
      <c r="C5" s="104"/>
      <c r="D5" s="104"/>
      <c r="E5" s="104"/>
      <c r="F5" s="104"/>
      <c r="G5" s="104"/>
      <c r="H5" s="104"/>
      <c r="I5" s="110"/>
      <c r="J5" s="110"/>
      <c r="K5" s="110"/>
      <c r="L5" s="110"/>
      <c r="M5" s="110"/>
      <c r="N5" s="110"/>
      <c r="O5" s="110"/>
      <c r="P5" s="110"/>
      <c r="Q5" s="110"/>
      <c r="R5" s="111"/>
    </row>
    <row r="6" spans="1:25" ht="14.25" customHeight="1">
      <c r="A6" s="328" t="s">
        <v>159</v>
      </c>
      <c r="B6" s="328"/>
      <c r="C6" s="328"/>
      <c r="D6" s="328"/>
      <c r="E6" s="328"/>
      <c r="F6" s="328"/>
      <c r="G6" s="328"/>
      <c r="H6" s="112"/>
      <c r="I6" s="113"/>
      <c r="J6" s="113"/>
      <c r="K6" s="113"/>
      <c r="L6" s="113"/>
      <c r="M6" s="113"/>
      <c r="N6" s="113"/>
      <c r="O6" s="113"/>
      <c r="P6" s="113"/>
      <c r="Q6" s="113"/>
    </row>
    <row r="7" spans="1:25" ht="13.5" customHeight="1">
      <c r="A7" s="104" t="s">
        <v>142</v>
      </c>
      <c r="B7" s="105"/>
      <c r="C7" s="108"/>
      <c r="D7" s="108"/>
      <c r="E7" s="108"/>
      <c r="F7" s="108"/>
      <c r="G7" s="108"/>
      <c r="H7" s="108"/>
      <c r="I7" s="108"/>
      <c r="J7" s="108"/>
      <c r="K7" s="108"/>
      <c r="L7" s="108"/>
      <c r="M7" s="108"/>
      <c r="N7" s="108"/>
      <c r="O7" s="108"/>
      <c r="P7" s="108"/>
      <c r="Q7" s="108"/>
      <c r="R7" s="111"/>
    </row>
    <row r="8" spans="1:25" ht="12.75" customHeight="1">
      <c r="A8" s="104" t="s">
        <v>149</v>
      </c>
      <c r="B8" s="105"/>
      <c r="C8" s="104"/>
      <c r="D8" s="104"/>
      <c r="E8" s="104"/>
      <c r="F8" s="104"/>
      <c r="G8" s="104"/>
      <c r="H8" s="104"/>
      <c r="I8" s="104"/>
      <c r="J8" s="104"/>
      <c r="K8" s="104"/>
      <c r="L8" s="104"/>
      <c r="M8" s="104"/>
      <c r="N8" s="104"/>
      <c r="O8" s="104"/>
      <c r="P8" s="104"/>
      <c r="Q8" s="104"/>
    </row>
    <row r="9" spans="1:25">
      <c r="A9" s="104" t="s">
        <v>180</v>
      </c>
      <c r="B9" s="105"/>
      <c r="C9" s="104"/>
      <c r="D9" s="104"/>
      <c r="E9" s="104"/>
      <c r="F9" s="104"/>
      <c r="G9" s="104"/>
      <c r="H9" s="104"/>
      <c r="I9" s="104"/>
      <c r="J9" s="104"/>
      <c r="K9" s="104"/>
      <c r="L9" s="104"/>
      <c r="M9" s="104"/>
      <c r="N9" s="104"/>
      <c r="O9" s="104"/>
      <c r="P9" s="104"/>
      <c r="Q9" s="104"/>
    </row>
    <row r="10" spans="1:25" ht="15.75" customHeight="1" thickBot="1">
      <c r="A10" s="114" t="s">
        <v>18</v>
      </c>
      <c r="B10" s="115"/>
      <c r="C10" s="114"/>
      <c r="D10" s="115"/>
      <c r="E10" s="115"/>
      <c r="F10" s="115"/>
      <c r="G10" s="115"/>
      <c r="H10" s="115"/>
      <c r="I10" s="115"/>
      <c r="J10" s="115"/>
      <c r="K10" s="115"/>
      <c r="L10" s="115"/>
      <c r="M10" s="115"/>
      <c r="N10" s="115"/>
      <c r="O10" s="115"/>
      <c r="P10" s="115"/>
      <c r="Q10" s="115"/>
    </row>
    <row r="11" spans="1:25" ht="12.75" customHeight="1">
      <c r="A11" s="265" t="s">
        <v>117</v>
      </c>
      <c r="B11" s="268" t="s">
        <v>19</v>
      </c>
      <c r="C11" s="271" t="s">
        <v>185</v>
      </c>
      <c r="D11" s="298" t="s">
        <v>0</v>
      </c>
      <c r="E11" s="299"/>
      <c r="F11" s="299"/>
      <c r="G11" s="299"/>
      <c r="H11" s="299"/>
      <c r="I11" s="299"/>
      <c r="J11" s="300"/>
      <c r="K11" s="305" t="s">
        <v>1</v>
      </c>
      <c r="L11" s="299"/>
      <c r="M11" s="299"/>
      <c r="N11" s="299"/>
      <c r="O11" s="299"/>
      <c r="P11" s="299"/>
      <c r="Q11" s="300"/>
      <c r="T11" s="106" t="s">
        <v>61</v>
      </c>
      <c r="U11" s="106">
        <f>(D23+K23)*14</f>
        <v>266</v>
      </c>
      <c r="Y11" s="106" t="s">
        <v>150</v>
      </c>
    </row>
    <row r="12" spans="1:25" ht="12.75" customHeight="1">
      <c r="A12" s="266"/>
      <c r="B12" s="269"/>
      <c r="C12" s="272"/>
      <c r="D12" s="278" t="s">
        <v>22</v>
      </c>
      <c r="E12" s="280" t="s">
        <v>2</v>
      </c>
      <c r="F12" s="280" t="s">
        <v>3</v>
      </c>
      <c r="G12" s="280" t="s">
        <v>54</v>
      </c>
      <c r="H12" s="282" t="s">
        <v>118</v>
      </c>
      <c r="I12" s="280" t="s">
        <v>20</v>
      </c>
      <c r="J12" s="285" t="s">
        <v>21</v>
      </c>
      <c r="K12" s="287" t="s">
        <v>22</v>
      </c>
      <c r="L12" s="280" t="s">
        <v>2</v>
      </c>
      <c r="M12" s="280" t="s">
        <v>3</v>
      </c>
      <c r="N12" s="282" t="s">
        <v>54</v>
      </c>
      <c r="O12" s="282" t="s">
        <v>118</v>
      </c>
      <c r="P12" s="280" t="s">
        <v>20</v>
      </c>
      <c r="Q12" s="285" t="s">
        <v>21</v>
      </c>
      <c r="T12" s="106" t="s">
        <v>62</v>
      </c>
      <c r="U12" s="106">
        <f>(D35+K35)*14</f>
        <v>70</v>
      </c>
      <c r="W12" s="106" t="s">
        <v>43</v>
      </c>
      <c r="X12" s="106" t="s">
        <v>44</v>
      </c>
      <c r="Y12" s="106">
        <f>U11+U12</f>
        <v>336</v>
      </c>
    </row>
    <row r="13" spans="1:25" ht="13.5" thickBot="1">
      <c r="A13" s="267"/>
      <c r="B13" s="270"/>
      <c r="C13" s="273"/>
      <c r="D13" s="279"/>
      <c r="E13" s="281"/>
      <c r="F13" s="281"/>
      <c r="G13" s="281"/>
      <c r="H13" s="284"/>
      <c r="I13" s="281"/>
      <c r="J13" s="286"/>
      <c r="K13" s="288"/>
      <c r="L13" s="281"/>
      <c r="M13" s="281"/>
      <c r="N13" s="284"/>
      <c r="O13" s="284"/>
      <c r="P13" s="281"/>
      <c r="Q13" s="286"/>
      <c r="T13" s="106" t="s">
        <v>63</v>
      </c>
      <c r="U13" s="106">
        <f>SUM(D15:E15,K18:L19)*14</f>
        <v>126</v>
      </c>
      <c r="W13" s="106">
        <f>SUM(D15,K18:K19)*14</f>
        <v>84</v>
      </c>
      <c r="X13" s="106">
        <f>SUM(E15,L18:L19)*14</f>
        <v>42</v>
      </c>
    </row>
    <row r="14" spans="1:25">
      <c r="A14" s="116">
        <v>1</v>
      </c>
      <c r="B14" s="117" t="s">
        <v>70</v>
      </c>
      <c r="C14" s="231" t="s">
        <v>145</v>
      </c>
      <c r="D14" s="82">
        <v>1</v>
      </c>
      <c r="E14" s="76">
        <v>1</v>
      </c>
      <c r="F14" s="76"/>
      <c r="G14" s="76"/>
      <c r="H14" s="76"/>
      <c r="I14" s="118" t="s">
        <v>5</v>
      </c>
      <c r="J14" s="119">
        <v>6</v>
      </c>
      <c r="K14" s="120"/>
      <c r="L14" s="121"/>
      <c r="M14" s="121"/>
      <c r="N14" s="121"/>
      <c r="O14" s="121"/>
      <c r="P14" s="121"/>
      <c r="Q14" s="122"/>
      <c r="T14" s="106" t="s">
        <v>64</v>
      </c>
      <c r="U14" s="106">
        <f>SUM(D14:E14,D16:E17,K20:L21,D28:E30,K31:L33)*14</f>
        <v>210</v>
      </c>
      <c r="W14" s="106">
        <f>SUM(D14,D16:D17,K20:K21,D28,K31)*14</f>
        <v>133</v>
      </c>
      <c r="X14" s="106">
        <f>SUM(E14,E16:E17,L20:L21,E28,L31)*14</f>
        <v>77</v>
      </c>
      <c r="Y14" s="106">
        <f>U13+U14</f>
        <v>336</v>
      </c>
    </row>
    <row r="15" spans="1:25">
      <c r="A15" s="123">
        <v>2</v>
      </c>
      <c r="B15" s="124" t="s">
        <v>67</v>
      </c>
      <c r="C15" s="125" t="s">
        <v>68</v>
      </c>
      <c r="D15" s="126">
        <v>2</v>
      </c>
      <c r="E15" s="47">
        <v>1</v>
      </c>
      <c r="F15" s="47"/>
      <c r="G15" s="47"/>
      <c r="H15" s="47"/>
      <c r="I15" s="79" t="s">
        <v>5</v>
      </c>
      <c r="J15" s="127">
        <v>7</v>
      </c>
      <c r="K15" s="128"/>
      <c r="L15" s="129"/>
      <c r="M15" s="129"/>
      <c r="N15" s="129"/>
      <c r="O15" s="129"/>
      <c r="P15" s="129"/>
      <c r="Q15" s="130"/>
      <c r="T15" s="131" t="s">
        <v>137</v>
      </c>
      <c r="U15" s="106">
        <f>(D52+K52)*14</f>
        <v>168</v>
      </c>
    </row>
    <row r="16" spans="1:25" s="236" customFormat="1" ht="25.5">
      <c r="A16" s="175">
        <v>3</v>
      </c>
      <c r="B16" s="232" t="s">
        <v>69</v>
      </c>
      <c r="C16" s="87" t="s">
        <v>6</v>
      </c>
      <c r="D16" s="229">
        <v>2</v>
      </c>
      <c r="E16" s="225">
        <v>1</v>
      </c>
      <c r="F16" s="225"/>
      <c r="G16" s="225"/>
      <c r="H16" s="225"/>
      <c r="I16" s="225" t="s">
        <v>5</v>
      </c>
      <c r="J16" s="227">
        <v>6</v>
      </c>
      <c r="K16" s="233"/>
      <c r="L16" s="234"/>
      <c r="M16" s="234"/>
      <c r="N16" s="234"/>
      <c r="O16" s="234"/>
      <c r="P16" s="234"/>
      <c r="Q16" s="235"/>
    </row>
    <row r="17" spans="1:17" s="236" customFormat="1" ht="26.25" thickBot="1">
      <c r="A17" s="185">
        <v>4</v>
      </c>
      <c r="B17" s="237" t="s">
        <v>73</v>
      </c>
      <c r="C17" s="90" t="s">
        <v>90</v>
      </c>
      <c r="D17" s="230">
        <v>1</v>
      </c>
      <c r="E17" s="226">
        <v>1</v>
      </c>
      <c r="F17" s="226"/>
      <c r="G17" s="226"/>
      <c r="H17" s="226"/>
      <c r="I17" s="226" t="s">
        <v>5</v>
      </c>
      <c r="J17" s="228">
        <v>6</v>
      </c>
      <c r="K17" s="238"/>
      <c r="L17" s="239"/>
      <c r="M17" s="239"/>
      <c r="N17" s="239"/>
      <c r="O17" s="239"/>
      <c r="P17" s="239"/>
      <c r="Q17" s="240"/>
    </row>
    <row r="18" spans="1:17">
      <c r="A18" s="116">
        <v>5</v>
      </c>
      <c r="B18" s="117" t="s">
        <v>91</v>
      </c>
      <c r="C18" s="231" t="s">
        <v>92</v>
      </c>
      <c r="D18" s="82"/>
      <c r="E18" s="76"/>
      <c r="F18" s="76"/>
      <c r="G18" s="76"/>
      <c r="H18" s="76"/>
      <c r="I18" s="118"/>
      <c r="J18" s="119"/>
      <c r="K18" s="84">
        <v>2</v>
      </c>
      <c r="L18" s="76">
        <v>1</v>
      </c>
      <c r="M18" s="76"/>
      <c r="N18" s="76"/>
      <c r="O18" s="76"/>
      <c r="P18" s="76" t="s">
        <v>5</v>
      </c>
      <c r="Q18" s="83">
        <v>7</v>
      </c>
    </row>
    <row r="19" spans="1:17">
      <c r="A19" s="123">
        <v>6</v>
      </c>
      <c r="B19" s="124" t="s">
        <v>66</v>
      </c>
      <c r="C19" s="125" t="s">
        <v>166</v>
      </c>
      <c r="D19" s="138"/>
      <c r="E19" s="79"/>
      <c r="F19" s="79"/>
      <c r="G19" s="79"/>
      <c r="H19" s="79"/>
      <c r="I19" s="79"/>
      <c r="J19" s="127"/>
      <c r="K19" s="139">
        <v>2</v>
      </c>
      <c r="L19" s="47">
        <v>1</v>
      </c>
      <c r="M19" s="47"/>
      <c r="N19" s="47"/>
      <c r="O19" s="47"/>
      <c r="P19" s="47" t="s">
        <v>5</v>
      </c>
      <c r="Q19" s="140">
        <v>7</v>
      </c>
    </row>
    <row r="20" spans="1:17">
      <c r="A20" s="123">
        <v>7</v>
      </c>
      <c r="B20" s="124" t="s">
        <v>80</v>
      </c>
      <c r="C20" s="125" t="s">
        <v>93</v>
      </c>
      <c r="D20" s="141"/>
      <c r="E20" s="129"/>
      <c r="F20" s="129"/>
      <c r="G20" s="129"/>
      <c r="H20" s="129"/>
      <c r="I20" s="129"/>
      <c r="J20" s="130"/>
      <c r="K20" s="139">
        <v>2</v>
      </c>
      <c r="L20" s="47"/>
      <c r="M20" s="47"/>
      <c r="N20" s="47"/>
      <c r="O20" s="47"/>
      <c r="P20" s="79" t="s">
        <v>5</v>
      </c>
      <c r="Q20" s="127">
        <v>6</v>
      </c>
    </row>
    <row r="21" spans="1:17" ht="13.5" thickBot="1">
      <c r="A21" s="132">
        <v>8</v>
      </c>
      <c r="B21" s="57" t="s">
        <v>143</v>
      </c>
      <c r="C21" s="133" t="s">
        <v>94</v>
      </c>
      <c r="D21" s="142"/>
      <c r="E21" s="136"/>
      <c r="F21" s="136"/>
      <c r="G21" s="136"/>
      <c r="H21" s="136"/>
      <c r="I21" s="136"/>
      <c r="J21" s="137"/>
      <c r="K21" s="242">
        <v>0.5</v>
      </c>
      <c r="L21" s="243">
        <v>0.5</v>
      </c>
      <c r="M21" s="97"/>
      <c r="N21" s="97"/>
      <c r="O21" s="97"/>
      <c r="P21" s="134" t="s">
        <v>22</v>
      </c>
      <c r="Q21" s="135">
        <v>5</v>
      </c>
    </row>
    <row r="22" spans="1:17">
      <c r="A22" s="301" t="s">
        <v>23</v>
      </c>
      <c r="B22" s="302"/>
      <c r="C22" s="302"/>
      <c r="D22" s="143">
        <f>SUM(D14:D21)</f>
        <v>6</v>
      </c>
      <c r="E22" s="144">
        <f>SUM(E14:E21)</f>
        <v>4</v>
      </c>
      <c r="F22" s="144"/>
      <c r="G22" s="144"/>
      <c r="H22" s="296"/>
      <c r="I22" s="296" t="s">
        <v>77</v>
      </c>
      <c r="J22" s="306">
        <f>SUM(J14:J21)</f>
        <v>25</v>
      </c>
      <c r="K22" s="145">
        <f>SUM(K18:K21)</f>
        <v>6.5</v>
      </c>
      <c r="L22" s="146">
        <f>SUM(L18:L21)</f>
        <v>2.5</v>
      </c>
      <c r="M22" s="146"/>
      <c r="N22" s="146"/>
      <c r="O22" s="296"/>
      <c r="P22" s="296" t="s">
        <v>163</v>
      </c>
      <c r="Q22" s="306">
        <f>SUM(Q14:Q21)</f>
        <v>25</v>
      </c>
    </row>
    <row r="23" spans="1:17" ht="13.5" thickBot="1">
      <c r="A23" s="303"/>
      <c r="B23" s="304"/>
      <c r="C23" s="304"/>
      <c r="D23" s="293">
        <f>SUM(D22:G22)</f>
        <v>10</v>
      </c>
      <c r="E23" s="294"/>
      <c r="F23" s="294"/>
      <c r="G23" s="295"/>
      <c r="H23" s="297"/>
      <c r="I23" s="297"/>
      <c r="J23" s="307"/>
      <c r="K23" s="294">
        <f>SUM(K22:M22)</f>
        <v>9</v>
      </c>
      <c r="L23" s="294"/>
      <c r="M23" s="294"/>
      <c r="N23" s="295"/>
      <c r="O23" s="297"/>
      <c r="P23" s="297"/>
      <c r="Q23" s="307"/>
    </row>
    <row r="24" spans="1:17" ht="13.5" thickBot="1">
      <c r="A24" s="78"/>
      <c r="B24" s="75"/>
      <c r="C24" s="75"/>
      <c r="D24" s="102"/>
      <c r="E24" s="102"/>
      <c r="F24" s="102"/>
      <c r="G24" s="102"/>
      <c r="H24" s="102"/>
      <c r="I24" s="102"/>
      <c r="J24" s="102"/>
      <c r="K24" s="102"/>
      <c r="L24" s="102"/>
      <c r="M24" s="102"/>
      <c r="N24" s="102"/>
      <c r="O24" s="102"/>
      <c r="P24" s="102"/>
      <c r="Q24" s="102"/>
    </row>
    <row r="25" spans="1:17" ht="12.75" customHeight="1">
      <c r="A25" s="265" t="s">
        <v>117</v>
      </c>
      <c r="B25" s="268" t="s">
        <v>24</v>
      </c>
      <c r="C25" s="271" t="s">
        <v>185</v>
      </c>
      <c r="D25" s="298" t="s">
        <v>0</v>
      </c>
      <c r="E25" s="299"/>
      <c r="F25" s="299"/>
      <c r="G25" s="299"/>
      <c r="H25" s="299"/>
      <c r="I25" s="299"/>
      <c r="J25" s="300"/>
      <c r="K25" s="305" t="s">
        <v>1</v>
      </c>
      <c r="L25" s="299"/>
      <c r="M25" s="299"/>
      <c r="N25" s="299"/>
      <c r="O25" s="299"/>
      <c r="P25" s="299"/>
      <c r="Q25" s="300"/>
    </row>
    <row r="26" spans="1:17" ht="12.75" customHeight="1">
      <c r="A26" s="266"/>
      <c r="B26" s="269"/>
      <c r="C26" s="272"/>
      <c r="D26" s="278" t="s">
        <v>22</v>
      </c>
      <c r="E26" s="280" t="s">
        <v>2</v>
      </c>
      <c r="F26" s="282" t="s">
        <v>3</v>
      </c>
      <c r="G26" s="280" t="s">
        <v>54</v>
      </c>
      <c r="H26" s="282" t="s">
        <v>118</v>
      </c>
      <c r="I26" s="280" t="s">
        <v>20</v>
      </c>
      <c r="J26" s="285" t="s">
        <v>21</v>
      </c>
      <c r="K26" s="287" t="s">
        <v>22</v>
      </c>
      <c r="L26" s="280" t="s">
        <v>2</v>
      </c>
      <c r="M26" s="280" t="s">
        <v>3</v>
      </c>
      <c r="N26" s="282" t="s">
        <v>54</v>
      </c>
      <c r="O26" s="282" t="s">
        <v>118</v>
      </c>
      <c r="P26" s="280" t="s">
        <v>20</v>
      </c>
      <c r="Q26" s="285" t="s">
        <v>21</v>
      </c>
    </row>
    <row r="27" spans="1:17" ht="13.5" thickBot="1">
      <c r="A27" s="267"/>
      <c r="B27" s="270"/>
      <c r="C27" s="273"/>
      <c r="D27" s="279"/>
      <c r="E27" s="281"/>
      <c r="F27" s="283"/>
      <c r="G27" s="281"/>
      <c r="H27" s="284"/>
      <c r="I27" s="281"/>
      <c r="J27" s="286"/>
      <c r="K27" s="288"/>
      <c r="L27" s="281"/>
      <c r="M27" s="281"/>
      <c r="N27" s="284"/>
      <c r="O27" s="284"/>
      <c r="P27" s="281"/>
      <c r="Q27" s="286"/>
    </row>
    <row r="28" spans="1:17" ht="15" customHeight="1">
      <c r="A28" s="147">
        <v>9</v>
      </c>
      <c r="B28" s="148" t="s">
        <v>71</v>
      </c>
      <c r="C28" s="149" t="s">
        <v>170</v>
      </c>
      <c r="D28" s="289">
        <v>1</v>
      </c>
      <c r="E28" s="292">
        <v>1</v>
      </c>
      <c r="F28" s="292"/>
      <c r="G28" s="292"/>
      <c r="H28" s="292"/>
      <c r="I28" s="292" t="s">
        <v>22</v>
      </c>
      <c r="J28" s="308">
        <v>5</v>
      </c>
      <c r="K28" s="311"/>
      <c r="L28" s="292"/>
      <c r="M28" s="292"/>
      <c r="N28" s="292"/>
      <c r="O28" s="150"/>
      <c r="P28" s="292"/>
      <c r="Q28" s="308"/>
    </row>
    <row r="29" spans="1:17" ht="15" customHeight="1">
      <c r="A29" s="151">
        <v>10</v>
      </c>
      <c r="B29" s="124" t="s">
        <v>89</v>
      </c>
      <c r="C29" s="87" t="s">
        <v>95</v>
      </c>
      <c r="D29" s="290"/>
      <c r="E29" s="251"/>
      <c r="F29" s="251"/>
      <c r="G29" s="251"/>
      <c r="H29" s="251"/>
      <c r="I29" s="251"/>
      <c r="J29" s="309"/>
      <c r="K29" s="312"/>
      <c r="L29" s="251"/>
      <c r="M29" s="251"/>
      <c r="N29" s="251"/>
      <c r="O29" s="152"/>
      <c r="P29" s="251"/>
      <c r="Q29" s="309"/>
    </row>
    <row r="30" spans="1:17" ht="13.5" thickBot="1">
      <c r="A30" s="153">
        <v>11</v>
      </c>
      <c r="B30" s="57" t="s">
        <v>72</v>
      </c>
      <c r="C30" s="90" t="s">
        <v>104</v>
      </c>
      <c r="D30" s="291"/>
      <c r="E30" s="252"/>
      <c r="F30" s="252"/>
      <c r="G30" s="252"/>
      <c r="H30" s="252"/>
      <c r="I30" s="252"/>
      <c r="J30" s="310"/>
      <c r="K30" s="313"/>
      <c r="L30" s="252"/>
      <c r="M30" s="252"/>
      <c r="N30" s="252"/>
      <c r="O30" s="154"/>
      <c r="P30" s="252"/>
      <c r="Q30" s="310"/>
    </row>
    <row r="31" spans="1:17" ht="14.25" customHeight="1">
      <c r="A31" s="147">
        <v>12</v>
      </c>
      <c r="B31" s="148" t="s">
        <v>74</v>
      </c>
      <c r="C31" s="149" t="s">
        <v>171</v>
      </c>
      <c r="D31" s="289"/>
      <c r="E31" s="292"/>
      <c r="F31" s="292"/>
      <c r="G31" s="292"/>
      <c r="H31" s="292"/>
      <c r="I31" s="292"/>
      <c r="J31" s="308"/>
      <c r="K31" s="311">
        <v>2</v>
      </c>
      <c r="L31" s="292">
        <v>1</v>
      </c>
      <c r="M31" s="292"/>
      <c r="N31" s="292"/>
      <c r="O31" s="150"/>
      <c r="P31" s="292" t="s">
        <v>22</v>
      </c>
      <c r="Q31" s="308">
        <v>5</v>
      </c>
    </row>
    <row r="32" spans="1:17" ht="14.25" customHeight="1">
      <c r="A32" s="155">
        <v>13</v>
      </c>
      <c r="B32" s="124" t="s">
        <v>75</v>
      </c>
      <c r="C32" s="87" t="s">
        <v>96</v>
      </c>
      <c r="D32" s="290"/>
      <c r="E32" s="251"/>
      <c r="F32" s="251"/>
      <c r="G32" s="251"/>
      <c r="H32" s="251"/>
      <c r="I32" s="251"/>
      <c r="J32" s="309"/>
      <c r="K32" s="312"/>
      <c r="L32" s="251"/>
      <c r="M32" s="251"/>
      <c r="N32" s="251"/>
      <c r="O32" s="152"/>
      <c r="P32" s="251"/>
      <c r="Q32" s="309"/>
    </row>
    <row r="33" spans="1:17" ht="15" customHeight="1" thickBot="1">
      <c r="A33" s="156">
        <v>14</v>
      </c>
      <c r="B33" s="57" t="s">
        <v>84</v>
      </c>
      <c r="C33" s="133" t="s">
        <v>97</v>
      </c>
      <c r="D33" s="291"/>
      <c r="E33" s="252"/>
      <c r="F33" s="252"/>
      <c r="G33" s="252"/>
      <c r="H33" s="252"/>
      <c r="I33" s="252"/>
      <c r="J33" s="310"/>
      <c r="K33" s="313"/>
      <c r="L33" s="252"/>
      <c r="M33" s="252"/>
      <c r="N33" s="252"/>
      <c r="O33" s="154"/>
      <c r="P33" s="252"/>
      <c r="Q33" s="310"/>
    </row>
    <row r="34" spans="1:17">
      <c r="A34" s="323" t="s">
        <v>25</v>
      </c>
      <c r="B34" s="324"/>
      <c r="C34" s="324"/>
      <c r="D34" s="157">
        <f>SUM(D28:D33)</f>
        <v>1</v>
      </c>
      <c r="E34" s="158">
        <f>SUM(E28:E33)</f>
        <v>1</v>
      </c>
      <c r="F34" s="158"/>
      <c r="G34" s="158"/>
      <c r="H34" s="315"/>
      <c r="I34" s="315" t="s">
        <v>76</v>
      </c>
      <c r="J34" s="316">
        <f>SUM(J28:J33)</f>
        <v>5</v>
      </c>
      <c r="K34" s="159">
        <f>SUM(K28:K33)</f>
        <v>2</v>
      </c>
      <c r="L34" s="158">
        <f>SUM(L28:L33)</f>
        <v>1</v>
      </c>
      <c r="M34" s="158"/>
      <c r="N34" s="158"/>
      <c r="O34" s="315"/>
      <c r="P34" s="315" t="s">
        <v>76</v>
      </c>
      <c r="Q34" s="316">
        <f>SUM(Q28:Q33)</f>
        <v>5</v>
      </c>
    </row>
    <row r="35" spans="1:17" ht="13.5" thickBot="1">
      <c r="A35" s="303"/>
      <c r="B35" s="304"/>
      <c r="C35" s="304"/>
      <c r="D35" s="293">
        <f>SUM(D34:G34)</f>
        <v>2</v>
      </c>
      <c r="E35" s="294"/>
      <c r="F35" s="294"/>
      <c r="G35" s="295"/>
      <c r="H35" s="297"/>
      <c r="I35" s="297"/>
      <c r="J35" s="307"/>
      <c r="K35" s="294">
        <f>SUM(K34:M34)</f>
        <v>3</v>
      </c>
      <c r="L35" s="294"/>
      <c r="M35" s="294"/>
      <c r="N35" s="295"/>
      <c r="O35" s="297"/>
      <c r="P35" s="297"/>
      <c r="Q35" s="307"/>
    </row>
    <row r="36" spans="1:17">
      <c r="A36" s="78"/>
      <c r="B36" s="322" t="s">
        <v>129</v>
      </c>
      <c r="C36" s="322"/>
      <c r="D36" s="322"/>
      <c r="E36" s="322"/>
      <c r="F36" s="322"/>
      <c r="G36" s="322"/>
      <c r="H36" s="322"/>
      <c r="I36" s="322"/>
      <c r="J36" s="322"/>
      <c r="K36" s="322"/>
      <c r="L36" s="322"/>
      <c r="M36" s="322"/>
      <c r="N36" s="322"/>
      <c r="O36" s="322"/>
      <c r="P36" s="322"/>
      <c r="Q36" s="102"/>
    </row>
    <row r="37" spans="1:17" ht="6.75" customHeight="1">
      <c r="A37" s="78"/>
      <c r="B37" s="160"/>
      <c r="C37" s="160"/>
      <c r="D37" s="160"/>
      <c r="E37" s="160"/>
      <c r="F37" s="160"/>
      <c r="G37" s="160"/>
      <c r="H37" s="160"/>
      <c r="I37" s="160"/>
      <c r="J37" s="160"/>
      <c r="K37" s="160"/>
      <c r="L37" s="160"/>
      <c r="M37" s="160"/>
      <c r="N37" s="160"/>
      <c r="O37" s="160"/>
      <c r="P37" s="160"/>
      <c r="Q37" s="102"/>
    </row>
    <row r="38" spans="1:17">
      <c r="A38" s="78"/>
      <c r="B38" s="325" t="s">
        <v>26</v>
      </c>
      <c r="C38" s="312"/>
      <c r="D38" s="79">
        <f>D22+D34</f>
        <v>7</v>
      </c>
      <c r="E38" s="79">
        <f>E22+E34</f>
        <v>5</v>
      </c>
      <c r="F38" s="79"/>
      <c r="G38" s="79"/>
      <c r="H38" s="250"/>
      <c r="I38" s="317" t="s">
        <v>156</v>
      </c>
      <c r="J38" s="296">
        <f>J22+J34</f>
        <v>30</v>
      </c>
      <c r="K38" s="79">
        <f>K22+K34</f>
        <v>8.5</v>
      </c>
      <c r="L38" s="79">
        <f>L22+L34</f>
        <v>3.5</v>
      </c>
      <c r="M38" s="79"/>
      <c r="N38" s="79"/>
      <c r="O38" s="250"/>
      <c r="P38" s="317" t="s">
        <v>164</v>
      </c>
      <c r="Q38" s="296">
        <f>Q22+Q34</f>
        <v>30</v>
      </c>
    </row>
    <row r="39" spans="1:17">
      <c r="A39" s="78"/>
      <c r="B39" s="325"/>
      <c r="C39" s="312"/>
      <c r="D39" s="319">
        <f>SUM(D38:G38)</f>
        <v>12</v>
      </c>
      <c r="E39" s="320"/>
      <c r="F39" s="320"/>
      <c r="G39" s="321"/>
      <c r="H39" s="326"/>
      <c r="I39" s="318"/>
      <c r="J39" s="256"/>
      <c r="K39" s="319">
        <f>SUM(K38:N38)</f>
        <v>12</v>
      </c>
      <c r="L39" s="320"/>
      <c r="M39" s="320"/>
      <c r="N39" s="321"/>
      <c r="O39" s="326"/>
      <c r="P39" s="318"/>
      <c r="Q39" s="256"/>
    </row>
    <row r="40" spans="1:17" ht="13.5" thickBot="1">
      <c r="A40" s="327" t="s">
        <v>119</v>
      </c>
      <c r="B40" s="327"/>
      <c r="C40" s="327"/>
      <c r="D40" s="327"/>
      <c r="E40" s="327"/>
      <c r="F40" s="327"/>
      <c r="G40" s="327"/>
      <c r="H40" s="327"/>
      <c r="I40" s="327"/>
      <c r="J40" s="327"/>
      <c r="K40" s="327"/>
      <c r="L40" s="327"/>
      <c r="M40" s="327"/>
      <c r="N40" s="327"/>
      <c r="O40" s="327"/>
      <c r="P40" s="327"/>
      <c r="Q40" s="327"/>
    </row>
    <row r="41" spans="1:17" ht="12.75" customHeight="1">
      <c r="A41" s="265" t="s">
        <v>117</v>
      </c>
      <c r="B41" s="268" t="s">
        <v>39</v>
      </c>
      <c r="C41" s="271" t="s">
        <v>144</v>
      </c>
      <c r="D41" s="274" t="s">
        <v>0</v>
      </c>
      <c r="E41" s="275"/>
      <c r="F41" s="275"/>
      <c r="G41" s="275"/>
      <c r="H41" s="275"/>
      <c r="I41" s="275"/>
      <c r="J41" s="276"/>
      <c r="K41" s="277" t="s">
        <v>1</v>
      </c>
      <c r="L41" s="275"/>
      <c r="M41" s="275"/>
      <c r="N41" s="275"/>
      <c r="O41" s="275"/>
      <c r="P41" s="275"/>
      <c r="Q41" s="276"/>
    </row>
    <row r="42" spans="1:17">
      <c r="A42" s="266"/>
      <c r="B42" s="269"/>
      <c r="C42" s="272"/>
      <c r="D42" s="278" t="s">
        <v>22</v>
      </c>
      <c r="E42" s="280" t="s">
        <v>2</v>
      </c>
      <c r="F42" s="282" t="s">
        <v>3</v>
      </c>
      <c r="G42" s="280" t="s">
        <v>54</v>
      </c>
      <c r="H42" s="282" t="s">
        <v>118</v>
      </c>
      <c r="I42" s="280" t="s">
        <v>20</v>
      </c>
      <c r="J42" s="285" t="s">
        <v>21</v>
      </c>
      <c r="K42" s="287" t="s">
        <v>22</v>
      </c>
      <c r="L42" s="280" t="s">
        <v>2</v>
      </c>
      <c r="M42" s="280" t="s">
        <v>3</v>
      </c>
      <c r="N42" s="282" t="s">
        <v>54</v>
      </c>
      <c r="O42" s="282" t="s">
        <v>118</v>
      </c>
      <c r="P42" s="280" t="s">
        <v>20</v>
      </c>
      <c r="Q42" s="285" t="s">
        <v>21</v>
      </c>
    </row>
    <row r="43" spans="1:17" ht="9.75" customHeight="1" thickBot="1">
      <c r="A43" s="267"/>
      <c r="B43" s="270"/>
      <c r="C43" s="273"/>
      <c r="D43" s="279"/>
      <c r="E43" s="281"/>
      <c r="F43" s="283"/>
      <c r="G43" s="281"/>
      <c r="H43" s="284"/>
      <c r="I43" s="281"/>
      <c r="J43" s="286"/>
      <c r="K43" s="288"/>
      <c r="L43" s="281"/>
      <c r="M43" s="281"/>
      <c r="N43" s="284"/>
      <c r="O43" s="284"/>
      <c r="P43" s="281"/>
      <c r="Q43" s="286"/>
    </row>
    <row r="44" spans="1:17" ht="25.5">
      <c r="A44" s="58">
        <v>1</v>
      </c>
      <c r="B44" s="80" t="s">
        <v>120</v>
      </c>
      <c r="C44" s="81" t="s">
        <v>145</v>
      </c>
      <c r="D44" s="82">
        <v>2</v>
      </c>
      <c r="E44" s="76">
        <v>1</v>
      </c>
      <c r="F44" s="76"/>
      <c r="G44" s="76"/>
      <c r="H44" s="76">
        <v>3</v>
      </c>
      <c r="I44" s="76" t="s">
        <v>5</v>
      </c>
      <c r="J44" s="83">
        <v>5</v>
      </c>
      <c r="K44" s="84"/>
      <c r="L44" s="59"/>
      <c r="M44" s="59"/>
      <c r="N44" s="59"/>
      <c r="O44" s="59"/>
      <c r="P44" s="59"/>
      <c r="Q44" s="60"/>
    </row>
    <row r="45" spans="1:17">
      <c r="A45" s="85">
        <v>2</v>
      </c>
      <c r="B45" s="86" t="s">
        <v>121</v>
      </c>
      <c r="C45" s="87" t="s">
        <v>146</v>
      </c>
      <c r="D45" s="261">
        <v>1</v>
      </c>
      <c r="E45" s="248">
        <v>2</v>
      </c>
      <c r="F45" s="248"/>
      <c r="G45" s="248"/>
      <c r="H45" s="250">
        <v>3</v>
      </c>
      <c r="I45" s="250" t="s">
        <v>5</v>
      </c>
      <c r="J45" s="253">
        <v>5</v>
      </c>
      <c r="K45" s="263"/>
      <c r="L45" s="248"/>
      <c r="M45" s="248"/>
      <c r="N45" s="248"/>
      <c r="O45" s="250"/>
      <c r="P45" s="248"/>
      <c r="Q45" s="253"/>
    </row>
    <row r="46" spans="1:17">
      <c r="A46" s="85">
        <v>3</v>
      </c>
      <c r="B46" s="86" t="s">
        <v>122</v>
      </c>
      <c r="C46" s="87" t="s">
        <v>6</v>
      </c>
      <c r="D46" s="261"/>
      <c r="E46" s="248"/>
      <c r="F46" s="248"/>
      <c r="G46" s="248"/>
      <c r="H46" s="251"/>
      <c r="I46" s="251"/>
      <c r="J46" s="253"/>
      <c r="K46" s="263"/>
      <c r="L46" s="248"/>
      <c r="M46" s="248"/>
      <c r="N46" s="248"/>
      <c r="O46" s="251"/>
      <c r="P46" s="248"/>
      <c r="Q46" s="253"/>
    </row>
    <row r="47" spans="1:17">
      <c r="A47" s="85">
        <v>4</v>
      </c>
      <c r="B47" s="86" t="s">
        <v>123</v>
      </c>
      <c r="C47" s="87" t="s">
        <v>90</v>
      </c>
      <c r="D47" s="261"/>
      <c r="E47" s="248"/>
      <c r="F47" s="248"/>
      <c r="G47" s="248"/>
      <c r="H47" s="251"/>
      <c r="I47" s="251"/>
      <c r="J47" s="253"/>
      <c r="K47" s="263"/>
      <c r="L47" s="248"/>
      <c r="M47" s="248"/>
      <c r="N47" s="248"/>
      <c r="O47" s="251"/>
      <c r="P47" s="248"/>
      <c r="Q47" s="253"/>
    </row>
    <row r="48" spans="1:17" ht="13.5" thickBot="1">
      <c r="A48" s="88">
        <v>5</v>
      </c>
      <c r="B48" s="89" t="s">
        <v>124</v>
      </c>
      <c r="C48" s="90" t="s">
        <v>147</v>
      </c>
      <c r="D48" s="262"/>
      <c r="E48" s="249"/>
      <c r="F48" s="249"/>
      <c r="G48" s="249"/>
      <c r="H48" s="252"/>
      <c r="I48" s="252"/>
      <c r="J48" s="254"/>
      <c r="K48" s="264"/>
      <c r="L48" s="249"/>
      <c r="M48" s="249"/>
      <c r="N48" s="249"/>
      <c r="O48" s="252"/>
      <c r="P48" s="249"/>
      <c r="Q48" s="254"/>
    </row>
    <row r="49" spans="1:17" ht="25.5">
      <c r="A49" s="58">
        <v>6</v>
      </c>
      <c r="B49" s="80" t="s">
        <v>125</v>
      </c>
      <c r="C49" s="91" t="s">
        <v>87</v>
      </c>
      <c r="D49" s="82"/>
      <c r="E49" s="76"/>
      <c r="F49" s="76"/>
      <c r="G49" s="76"/>
      <c r="H49" s="76"/>
      <c r="I49" s="76"/>
      <c r="J49" s="83"/>
      <c r="K49" s="92">
        <v>2</v>
      </c>
      <c r="L49" s="93">
        <v>1</v>
      </c>
      <c r="M49" s="93"/>
      <c r="N49" s="93"/>
      <c r="O49" s="93">
        <v>3</v>
      </c>
      <c r="P49" s="93" t="s">
        <v>5</v>
      </c>
      <c r="Q49" s="94">
        <v>5</v>
      </c>
    </row>
    <row r="50" spans="1:17" ht="39" thickBot="1">
      <c r="A50" s="61">
        <v>7</v>
      </c>
      <c r="B50" s="95" t="s">
        <v>126</v>
      </c>
      <c r="C50" s="90" t="s">
        <v>93</v>
      </c>
      <c r="D50" s="96"/>
      <c r="E50" s="97"/>
      <c r="F50" s="97"/>
      <c r="G50" s="97"/>
      <c r="H50" s="97"/>
      <c r="I50" s="97"/>
      <c r="J50" s="98"/>
      <c r="K50" s="99">
        <v>2</v>
      </c>
      <c r="L50" s="100">
        <v>1</v>
      </c>
      <c r="M50" s="100"/>
      <c r="N50" s="100"/>
      <c r="O50" s="100">
        <v>3</v>
      </c>
      <c r="P50" s="100" t="s">
        <v>5</v>
      </c>
      <c r="Q50" s="101">
        <v>5</v>
      </c>
    </row>
    <row r="51" spans="1:17">
      <c r="A51" s="255" t="s">
        <v>127</v>
      </c>
      <c r="B51" s="256"/>
      <c r="C51" s="256"/>
      <c r="D51" s="76">
        <f>SUM(D44:D50)</f>
        <v>3</v>
      </c>
      <c r="E51" s="76">
        <f>SUM(E44:E50)</f>
        <v>3</v>
      </c>
      <c r="F51" s="76"/>
      <c r="G51" s="76"/>
      <c r="H51" s="251">
        <f>SUM(H44:H50)</f>
        <v>6</v>
      </c>
      <c r="I51" s="256" t="s">
        <v>128</v>
      </c>
      <c r="J51" s="256">
        <f t="shared" ref="J51:O51" si="0">SUM(J44:J50)</f>
        <v>10</v>
      </c>
      <c r="K51" s="76">
        <f t="shared" si="0"/>
        <v>4</v>
      </c>
      <c r="L51" s="76">
        <f t="shared" si="0"/>
        <v>2</v>
      </c>
      <c r="M51" s="76"/>
      <c r="N51" s="76"/>
      <c r="O51" s="251">
        <f t="shared" si="0"/>
        <v>6</v>
      </c>
      <c r="P51" s="256" t="s">
        <v>128</v>
      </c>
      <c r="Q51" s="259">
        <f>SUM(Q44:Q50)</f>
        <v>10</v>
      </c>
    </row>
    <row r="52" spans="1:17" ht="13.5" thickBot="1">
      <c r="A52" s="257"/>
      <c r="B52" s="258"/>
      <c r="C52" s="258"/>
      <c r="D52" s="258">
        <f>SUM(D51:G51)</f>
        <v>6</v>
      </c>
      <c r="E52" s="258"/>
      <c r="F52" s="258"/>
      <c r="G52" s="258"/>
      <c r="H52" s="252"/>
      <c r="I52" s="258"/>
      <c r="J52" s="258"/>
      <c r="K52" s="258">
        <f>SUM(K51:N51)</f>
        <v>6</v>
      </c>
      <c r="L52" s="258"/>
      <c r="M52" s="258"/>
      <c r="N52" s="258"/>
      <c r="O52" s="252"/>
      <c r="P52" s="258"/>
      <c r="Q52" s="260"/>
    </row>
    <row r="53" spans="1:17">
      <c r="A53" s="78"/>
      <c r="B53" s="241" t="s">
        <v>182</v>
      </c>
      <c r="C53" s="75"/>
      <c r="D53" s="102"/>
      <c r="E53" s="102"/>
      <c r="F53" s="102"/>
      <c r="G53" s="102"/>
      <c r="H53" s="102"/>
      <c r="I53" s="314" t="s">
        <v>15</v>
      </c>
      <c r="J53" s="314"/>
      <c r="K53" s="314"/>
      <c r="L53" s="314"/>
      <c r="M53" s="314"/>
      <c r="N53" s="314"/>
      <c r="O53" s="314"/>
      <c r="P53" s="314"/>
      <c r="Q53" s="314"/>
    </row>
    <row r="54" spans="1:17">
      <c r="A54" s="78"/>
      <c r="B54" s="241" t="s">
        <v>183</v>
      </c>
      <c r="C54" s="75"/>
      <c r="D54" s="102"/>
      <c r="E54" s="102"/>
      <c r="F54" s="102"/>
      <c r="G54" s="102"/>
      <c r="H54" s="102"/>
      <c r="I54" s="314" t="s">
        <v>184</v>
      </c>
      <c r="J54" s="314"/>
      <c r="K54" s="314"/>
      <c r="L54" s="314"/>
      <c r="M54" s="314"/>
      <c r="N54" s="314"/>
      <c r="O54" s="314"/>
      <c r="P54" s="314"/>
      <c r="Q54" s="314"/>
    </row>
    <row r="55" spans="1:17" ht="9.75" customHeight="1">
      <c r="A55" s="78"/>
      <c r="B55" s="75"/>
      <c r="C55" s="75"/>
      <c r="D55" s="102"/>
      <c r="E55" s="102"/>
      <c r="F55" s="102"/>
      <c r="G55" s="102"/>
      <c r="H55" s="102"/>
      <c r="I55" s="102"/>
      <c r="J55" s="102"/>
      <c r="K55" s="102"/>
      <c r="L55" s="102"/>
      <c r="M55" s="102"/>
      <c r="N55" s="102"/>
      <c r="O55" s="102"/>
      <c r="P55" s="102"/>
      <c r="Q55" s="102"/>
    </row>
    <row r="56" spans="1:17">
      <c r="A56" s="78"/>
      <c r="B56" s="75" t="s">
        <v>98</v>
      </c>
      <c r="C56" s="75"/>
      <c r="D56" s="102"/>
      <c r="E56" s="102"/>
      <c r="F56" s="102"/>
      <c r="G56" s="102"/>
      <c r="H56" s="102"/>
      <c r="I56" s="314" t="s">
        <v>16</v>
      </c>
      <c r="J56" s="314"/>
      <c r="K56" s="314"/>
      <c r="L56" s="314"/>
      <c r="M56" s="314"/>
      <c r="N56" s="314"/>
      <c r="O56" s="314"/>
      <c r="P56" s="314"/>
      <c r="Q56" s="102"/>
    </row>
    <row r="57" spans="1:17">
      <c r="B57" s="241" t="s">
        <v>103</v>
      </c>
      <c r="C57" s="102"/>
      <c r="D57" s="102"/>
      <c r="E57" s="102"/>
      <c r="F57" s="102"/>
      <c r="G57" s="102"/>
      <c r="H57" s="102"/>
      <c r="I57" s="314" t="s">
        <v>103</v>
      </c>
      <c r="J57" s="314"/>
      <c r="K57" s="314"/>
      <c r="L57" s="314"/>
      <c r="M57" s="314"/>
      <c r="N57" s="314"/>
      <c r="O57" s="314"/>
      <c r="P57" s="314"/>
      <c r="Q57" s="102"/>
    </row>
    <row r="58" spans="1:17">
      <c r="A58" s="78"/>
      <c r="B58" s="75"/>
      <c r="C58" s="75"/>
      <c r="D58" s="102"/>
      <c r="E58" s="102"/>
      <c r="F58" s="102"/>
      <c r="G58" s="102"/>
      <c r="H58" s="102"/>
      <c r="I58" s="102"/>
      <c r="J58" s="102"/>
      <c r="K58" s="102"/>
      <c r="L58" s="102"/>
      <c r="M58" s="102"/>
      <c r="N58" s="102"/>
      <c r="O58" s="102"/>
      <c r="P58" s="102"/>
      <c r="Q58" s="102"/>
    </row>
    <row r="59" spans="1:17">
      <c r="A59" s="78"/>
      <c r="B59" s="75"/>
      <c r="C59" s="75"/>
      <c r="D59" s="102"/>
      <c r="E59" s="102"/>
      <c r="F59" s="102"/>
      <c r="G59" s="102"/>
      <c r="H59" s="102"/>
      <c r="I59" s="102"/>
      <c r="J59" s="102"/>
      <c r="K59" s="102"/>
      <c r="L59" s="102"/>
      <c r="M59" s="102"/>
      <c r="N59" s="102"/>
      <c r="O59" s="102"/>
      <c r="P59" s="102"/>
      <c r="Q59" s="102"/>
    </row>
    <row r="60" spans="1:17">
      <c r="A60" s="161"/>
      <c r="B60" s="162"/>
      <c r="C60" s="163"/>
      <c r="D60" s="162"/>
      <c r="E60" s="162"/>
      <c r="F60" s="162"/>
      <c r="G60" s="162"/>
      <c r="H60" s="162"/>
      <c r="I60" s="162"/>
      <c r="J60" s="162"/>
      <c r="K60" s="162"/>
      <c r="L60" s="162"/>
      <c r="M60" s="162"/>
      <c r="N60" s="162"/>
      <c r="O60" s="162"/>
      <c r="P60" s="162"/>
      <c r="Q60" s="162"/>
    </row>
    <row r="61" spans="1:17">
      <c r="A61" s="161"/>
      <c r="B61" s="162"/>
      <c r="C61" s="163"/>
      <c r="D61" s="162"/>
      <c r="E61" s="162"/>
      <c r="F61" s="162"/>
      <c r="G61" s="162"/>
      <c r="H61" s="162"/>
      <c r="I61" s="162"/>
      <c r="J61" s="162"/>
      <c r="K61" s="162"/>
      <c r="L61" s="162"/>
      <c r="M61" s="162"/>
      <c r="N61" s="162"/>
      <c r="O61" s="162"/>
      <c r="P61" s="162"/>
      <c r="Q61" s="162"/>
    </row>
    <row r="62" spans="1:17">
      <c r="A62" s="161"/>
      <c r="B62" s="164"/>
      <c r="C62" s="165"/>
      <c r="D62" s="161"/>
      <c r="E62" s="161"/>
      <c r="F62" s="161"/>
      <c r="G62" s="161"/>
      <c r="H62" s="161"/>
      <c r="I62" s="161"/>
      <c r="J62" s="161"/>
      <c r="K62" s="161"/>
      <c r="L62" s="161"/>
      <c r="M62" s="161"/>
      <c r="N62" s="161"/>
      <c r="O62" s="161"/>
      <c r="P62" s="161"/>
      <c r="Q62" s="161"/>
    </row>
    <row r="63" spans="1:17">
      <c r="A63" s="161"/>
      <c r="B63" s="161"/>
      <c r="C63" s="165"/>
      <c r="D63" s="161"/>
      <c r="E63" s="161"/>
      <c r="F63" s="161"/>
      <c r="G63" s="161"/>
      <c r="H63" s="161"/>
      <c r="I63" s="161"/>
      <c r="J63" s="161"/>
      <c r="K63" s="161"/>
      <c r="L63" s="161"/>
      <c r="M63" s="161"/>
      <c r="N63" s="161"/>
      <c r="O63" s="161"/>
      <c r="P63" s="161"/>
      <c r="Q63" s="161"/>
    </row>
  </sheetData>
  <mergeCells count="140">
    <mergeCell ref="J31:J33"/>
    <mergeCell ref="J22:J23"/>
    <mergeCell ref="K12:K13"/>
    <mergeCell ref="H31:H33"/>
    <mergeCell ref="A6:G6"/>
    <mergeCell ref="G28:G30"/>
    <mergeCell ref="I28:I30"/>
    <mergeCell ref="J28:J30"/>
    <mergeCell ref="N12:N13"/>
    <mergeCell ref="K23:N23"/>
    <mergeCell ref="N28:N30"/>
    <mergeCell ref="N26:N27"/>
    <mergeCell ref="M12:M13"/>
    <mergeCell ref="M26:M27"/>
    <mergeCell ref="K11:Q11"/>
    <mergeCell ref="D12:D13"/>
    <mergeCell ref="K26:K27"/>
    <mergeCell ref="L28:L30"/>
    <mergeCell ref="L26:L27"/>
    <mergeCell ref="L12:L13"/>
    <mergeCell ref="P12:P13"/>
    <mergeCell ref="O12:O13"/>
    <mergeCell ref="O22:O23"/>
    <mergeCell ref="O26:O27"/>
    <mergeCell ref="I57:P57"/>
    <mergeCell ref="D35:G35"/>
    <mergeCell ref="I34:I35"/>
    <mergeCell ref="J34:J35"/>
    <mergeCell ref="P34:P35"/>
    <mergeCell ref="I38:I39"/>
    <mergeCell ref="D39:G39"/>
    <mergeCell ref="J38:J39"/>
    <mergeCell ref="K35:N35"/>
    <mergeCell ref="K39:N39"/>
    <mergeCell ref="B36:P36"/>
    <mergeCell ref="I53:Q53"/>
    <mergeCell ref="I54:Q54"/>
    <mergeCell ref="I56:P56"/>
    <mergeCell ref="Q34:Q35"/>
    <mergeCell ref="A34:C35"/>
    <mergeCell ref="B38:C39"/>
    <mergeCell ref="P38:P39"/>
    <mergeCell ref="Q38:Q39"/>
    <mergeCell ref="H34:H35"/>
    <mergeCell ref="O34:O35"/>
    <mergeCell ref="H38:H39"/>
    <mergeCell ref="O38:O39"/>
    <mergeCell ref="A40:Q40"/>
    <mergeCell ref="D31:D33"/>
    <mergeCell ref="G31:G33"/>
    <mergeCell ref="F31:F33"/>
    <mergeCell ref="Q12:Q13"/>
    <mergeCell ref="K25:Q25"/>
    <mergeCell ref="Q22:Q23"/>
    <mergeCell ref="J12:J13"/>
    <mergeCell ref="P22:P23"/>
    <mergeCell ref="P26:P27"/>
    <mergeCell ref="Q28:Q30"/>
    <mergeCell ref="P28:P30"/>
    <mergeCell ref="I26:I27"/>
    <mergeCell ref="M28:M30"/>
    <mergeCell ref="K28:K30"/>
    <mergeCell ref="Q26:Q27"/>
    <mergeCell ref="J26:J27"/>
    <mergeCell ref="Q31:Q33"/>
    <mergeCell ref="N31:N33"/>
    <mergeCell ref="K31:K33"/>
    <mergeCell ref="L31:L33"/>
    <mergeCell ref="M31:M33"/>
    <mergeCell ref="P31:P33"/>
    <mergeCell ref="E31:E33"/>
    <mergeCell ref="I31:I33"/>
    <mergeCell ref="A22:C23"/>
    <mergeCell ref="F12:F13"/>
    <mergeCell ref="F26:F27"/>
    <mergeCell ref="D26:D27"/>
    <mergeCell ref="E26:E27"/>
    <mergeCell ref="A25:A27"/>
    <mergeCell ref="B25:B27"/>
    <mergeCell ref="C25:C27"/>
    <mergeCell ref="A11:A13"/>
    <mergeCell ref="B11:B13"/>
    <mergeCell ref="C11:C13"/>
    <mergeCell ref="D11:J11"/>
    <mergeCell ref="I12:I13"/>
    <mergeCell ref="E12:E13"/>
    <mergeCell ref="G12:G13"/>
    <mergeCell ref="H12:H13"/>
    <mergeCell ref="D28:D30"/>
    <mergeCell ref="E28:E30"/>
    <mergeCell ref="F28:F30"/>
    <mergeCell ref="D23:G23"/>
    <mergeCell ref="I22:I23"/>
    <mergeCell ref="G26:G27"/>
    <mergeCell ref="D25:J25"/>
    <mergeCell ref="H22:H23"/>
    <mergeCell ref="H26:H27"/>
    <mergeCell ref="H28:H30"/>
    <mergeCell ref="A41:A43"/>
    <mergeCell ref="B41:B43"/>
    <mergeCell ref="C41:C43"/>
    <mergeCell ref="D41:J41"/>
    <mergeCell ref="K41:Q41"/>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M45:M48"/>
    <mergeCell ref="N45:N48"/>
    <mergeCell ref="O45:O48"/>
    <mergeCell ref="P45:P48"/>
    <mergeCell ref="Q45:Q48"/>
    <mergeCell ref="A51:C52"/>
    <mergeCell ref="H51:H52"/>
    <mergeCell ref="I51:I52"/>
    <mergeCell ref="J51:J52"/>
    <mergeCell ref="O51:O52"/>
    <mergeCell ref="P51:P52"/>
    <mergeCell ref="Q51:Q52"/>
    <mergeCell ref="D52:G52"/>
    <mergeCell ref="K52:N52"/>
    <mergeCell ref="D45:D48"/>
    <mergeCell ref="E45:E48"/>
    <mergeCell ref="F45:F48"/>
    <mergeCell ref="G45:G48"/>
    <mergeCell ref="H45:H48"/>
    <mergeCell ref="I45:I48"/>
    <mergeCell ref="J45:J48"/>
    <mergeCell ref="K45:K48"/>
    <mergeCell ref="L45:L48"/>
  </mergeCells>
  <phoneticPr fontId="0" type="noConversion"/>
  <pageMargins left="0.19685039370078741" right="7.874015748031496E-2" top="7.874015748031496E-2" bottom="7.874015748031496E-2"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55"/>
  <sheetViews>
    <sheetView view="pageBreakPreview" topLeftCell="A2" zoomScaleNormal="100" zoomScaleSheetLayoutView="100" workbookViewId="0">
      <selection activeCell="T32" sqref="T32"/>
    </sheetView>
  </sheetViews>
  <sheetFormatPr defaultColWidth="9.140625" defaultRowHeight="12.75"/>
  <cols>
    <col min="1" max="1" width="3.5703125" style="106" customWidth="1"/>
    <col min="2" max="2" width="29.7109375" style="106" customWidth="1"/>
    <col min="3" max="3" width="12" style="106" customWidth="1"/>
    <col min="4" max="4" width="3.42578125" style="106" customWidth="1"/>
    <col min="5" max="5" width="3.140625" style="106" customWidth="1"/>
    <col min="6" max="6" width="2.85546875" style="106" customWidth="1"/>
    <col min="7" max="8" width="3" style="106" customWidth="1"/>
    <col min="9" max="9" width="7.28515625" style="106" customWidth="1"/>
    <col min="10" max="10" width="5.5703125" style="106" customWidth="1"/>
    <col min="11" max="12" width="2.85546875" style="106" customWidth="1"/>
    <col min="13" max="14" width="2.7109375" style="106" customWidth="1"/>
    <col min="15" max="15" width="2.85546875" style="106" customWidth="1"/>
    <col min="16" max="16" width="7.7109375" style="106" customWidth="1"/>
    <col min="17" max="17" width="5.85546875" style="106" customWidth="1"/>
    <col min="18" max="18" width="9.140625" style="106"/>
    <col min="19" max="19" width="2.28515625" style="106" customWidth="1"/>
    <col min="20" max="16384" width="9.140625" style="106"/>
  </cols>
  <sheetData>
    <row r="1" spans="1:25">
      <c r="A1" s="103" t="s">
        <v>52</v>
      </c>
      <c r="B1" s="104"/>
      <c r="C1" s="105"/>
      <c r="D1" s="104"/>
      <c r="E1" s="104"/>
      <c r="F1" s="104"/>
      <c r="G1" s="104"/>
      <c r="H1" s="104"/>
    </row>
    <row r="2" spans="1:25">
      <c r="A2" s="103" t="s">
        <v>181</v>
      </c>
      <c r="B2" s="104"/>
      <c r="C2" s="105"/>
      <c r="D2" s="104"/>
      <c r="E2" s="104"/>
      <c r="F2" s="104"/>
      <c r="G2" s="104"/>
      <c r="H2" s="104"/>
    </row>
    <row r="3" spans="1:25">
      <c r="A3" s="104"/>
      <c r="B3" s="104"/>
      <c r="C3" s="105"/>
      <c r="D3" s="104"/>
      <c r="E3" s="104"/>
      <c r="F3" s="104"/>
      <c r="G3" s="104"/>
      <c r="H3" s="104"/>
    </row>
    <row r="4" spans="1:25" ht="14.25">
      <c r="A4" s="107" t="s">
        <v>53</v>
      </c>
      <c r="B4" s="108"/>
      <c r="C4" s="108"/>
      <c r="D4" s="108"/>
      <c r="E4" s="108"/>
      <c r="F4" s="108"/>
      <c r="G4" s="108"/>
      <c r="H4" s="108"/>
      <c r="I4" s="109"/>
      <c r="J4" s="109"/>
      <c r="K4" s="109"/>
      <c r="L4" s="109"/>
      <c r="M4" s="109"/>
      <c r="N4" s="109"/>
      <c r="O4" s="109"/>
      <c r="P4" s="109"/>
      <c r="Q4" s="109"/>
    </row>
    <row r="5" spans="1:25">
      <c r="A5" s="104"/>
      <c r="B5" s="104"/>
      <c r="C5" s="104"/>
      <c r="D5" s="104"/>
      <c r="E5" s="104"/>
      <c r="F5" s="104"/>
      <c r="G5" s="104"/>
      <c r="H5" s="104"/>
    </row>
    <row r="6" spans="1:25">
      <c r="A6" s="104" t="s">
        <v>148</v>
      </c>
      <c r="B6" s="104"/>
      <c r="C6" s="104"/>
      <c r="D6" s="104"/>
      <c r="E6" s="104"/>
      <c r="F6" s="104"/>
      <c r="G6" s="104"/>
      <c r="H6" s="104"/>
      <c r="I6" s="167"/>
      <c r="J6" s="167"/>
      <c r="K6" s="167"/>
      <c r="L6" s="167"/>
      <c r="M6" s="167"/>
      <c r="N6" s="110"/>
      <c r="O6" s="110"/>
      <c r="P6" s="110"/>
      <c r="Q6" s="110"/>
      <c r="R6" s="111"/>
    </row>
    <row r="7" spans="1:25" ht="15">
      <c r="A7" s="328" t="s">
        <v>159</v>
      </c>
      <c r="B7" s="328"/>
      <c r="C7" s="328"/>
      <c r="D7" s="328"/>
      <c r="E7" s="328"/>
      <c r="F7" s="328"/>
      <c r="G7" s="328"/>
      <c r="H7" s="112"/>
      <c r="I7" s="113"/>
      <c r="J7" s="113"/>
      <c r="K7" s="113"/>
      <c r="L7" s="113"/>
      <c r="M7" s="113"/>
      <c r="N7" s="113"/>
      <c r="O7" s="113"/>
      <c r="P7" s="113"/>
      <c r="Q7" s="113"/>
    </row>
    <row r="8" spans="1:25">
      <c r="A8" s="104" t="s">
        <v>142</v>
      </c>
      <c r="B8" s="105"/>
      <c r="C8" s="108"/>
      <c r="D8" s="108"/>
      <c r="E8" s="108"/>
      <c r="F8" s="108"/>
      <c r="G8" s="108"/>
      <c r="H8" s="108"/>
      <c r="I8" s="108"/>
      <c r="J8" s="108"/>
      <c r="K8" s="108"/>
      <c r="L8" s="108"/>
      <c r="M8" s="108"/>
      <c r="N8" s="108"/>
      <c r="O8" s="108"/>
      <c r="P8" s="108"/>
      <c r="Q8" s="108"/>
      <c r="R8" s="111"/>
    </row>
    <row r="9" spans="1:25">
      <c r="A9" s="104" t="s">
        <v>149</v>
      </c>
      <c r="B9" s="105"/>
      <c r="C9" s="104"/>
      <c r="D9" s="104"/>
      <c r="E9" s="104"/>
      <c r="F9" s="104"/>
      <c r="G9" s="104"/>
      <c r="H9" s="104"/>
      <c r="I9" s="104"/>
      <c r="J9" s="104"/>
      <c r="K9" s="104"/>
      <c r="L9" s="104"/>
      <c r="M9" s="104"/>
      <c r="N9" s="104"/>
      <c r="O9" s="104"/>
      <c r="P9" s="104"/>
      <c r="Q9" s="104"/>
    </row>
    <row r="10" spans="1:25" ht="11.25" customHeight="1">
      <c r="A10" s="104" t="s">
        <v>180</v>
      </c>
      <c r="B10" s="105"/>
      <c r="C10" s="104"/>
      <c r="D10" s="104"/>
      <c r="E10" s="104"/>
      <c r="F10" s="104"/>
      <c r="G10" s="104"/>
      <c r="H10" s="104"/>
      <c r="I10" s="104"/>
      <c r="J10" s="104"/>
      <c r="K10" s="104"/>
      <c r="L10" s="104"/>
      <c r="M10" s="104"/>
      <c r="N10" s="104"/>
      <c r="O10" s="104"/>
      <c r="P10" s="104"/>
      <c r="Q10" s="104"/>
    </row>
    <row r="11" spans="1:25" ht="17.25" customHeight="1" thickBot="1">
      <c r="A11" s="114" t="s">
        <v>27</v>
      </c>
      <c r="B11" s="115"/>
      <c r="C11" s="114"/>
      <c r="D11" s="115"/>
      <c r="E11" s="115"/>
      <c r="F11" s="115"/>
      <c r="G11" s="115"/>
      <c r="H11" s="115"/>
      <c r="I11" s="115"/>
      <c r="J11" s="115"/>
      <c r="K11" s="115"/>
      <c r="L11" s="115"/>
      <c r="M11" s="115"/>
      <c r="N11" s="115"/>
      <c r="O11" s="115"/>
      <c r="P11" s="115"/>
      <c r="Q11" s="115"/>
    </row>
    <row r="12" spans="1:25" ht="12.75" customHeight="1">
      <c r="A12" s="265" t="s">
        <v>4</v>
      </c>
      <c r="B12" s="369" t="s">
        <v>19</v>
      </c>
      <c r="C12" s="271" t="s">
        <v>186</v>
      </c>
      <c r="D12" s="342" t="s">
        <v>55</v>
      </c>
      <c r="E12" s="338"/>
      <c r="F12" s="338"/>
      <c r="G12" s="338"/>
      <c r="H12" s="338"/>
      <c r="I12" s="338"/>
      <c r="J12" s="339"/>
      <c r="K12" s="337" t="s">
        <v>56</v>
      </c>
      <c r="L12" s="338"/>
      <c r="M12" s="338"/>
      <c r="N12" s="338"/>
      <c r="O12" s="338"/>
      <c r="P12" s="338"/>
      <c r="Q12" s="339"/>
      <c r="T12" s="106" t="s">
        <v>61</v>
      </c>
      <c r="U12" s="106">
        <f>(D24+K24)*14</f>
        <v>308</v>
      </c>
    </row>
    <row r="13" spans="1:25" ht="12.75" customHeight="1">
      <c r="A13" s="266"/>
      <c r="B13" s="370"/>
      <c r="C13" s="272"/>
      <c r="D13" s="340" t="s">
        <v>22</v>
      </c>
      <c r="E13" s="333" t="s">
        <v>2</v>
      </c>
      <c r="F13" s="333" t="s">
        <v>3</v>
      </c>
      <c r="G13" s="333" t="s">
        <v>54</v>
      </c>
      <c r="H13" s="347" t="s">
        <v>118</v>
      </c>
      <c r="I13" s="333" t="s">
        <v>20</v>
      </c>
      <c r="J13" s="335" t="s">
        <v>21</v>
      </c>
      <c r="K13" s="364" t="s">
        <v>22</v>
      </c>
      <c r="L13" s="333" t="s">
        <v>2</v>
      </c>
      <c r="M13" s="333" t="s">
        <v>3</v>
      </c>
      <c r="N13" s="333" t="s">
        <v>54</v>
      </c>
      <c r="O13" s="347" t="s">
        <v>118</v>
      </c>
      <c r="P13" s="333" t="s">
        <v>20</v>
      </c>
      <c r="Q13" s="335" t="s">
        <v>21</v>
      </c>
      <c r="T13" s="106" t="s">
        <v>62</v>
      </c>
      <c r="U13" s="106">
        <f>D33*14</f>
        <v>28</v>
      </c>
      <c r="W13" s="106" t="s">
        <v>43</v>
      </c>
      <c r="X13" s="106" t="s">
        <v>44</v>
      </c>
      <c r="Y13" s="131" t="s">
        <v>150</v>
      </c>
    </row>
    <row r="14" spans="1:25" ht="17.25" customHeight="1" thickBot="1">
      <c r="A14" s="267"/>
      <c r="B14" s="371"/>
      <c r="C14" s="273"/>
      <c r="D14" s="341"/>
      <c r="E14" s="334"/>
      <c r="F14" s="334"/>
      <c r="G14" s="334"/>
      <c r="H14" s="348"/>
      <c r="I14" s="334"/>
      <c r="J14" s="336"/>
      <c r="K14" s="365"/>
      <c r="L14" s="334"/>
      <c r="M14" s="334"/>
      <c r="N14" s="334"/>
      <c r="O14" s="348"/>
      <c r="P14" s="334"/>
      <c r="Q14" s="336"/>
      <c r="T14" s="106" t="s">
        <v>63</v>
      </c>
      <c r="U14" s="106">
        <f>SUM(D15:E17,N20:N21,D29:E31)*14</f>
        <v>252</v>
      </c>
      <c r="W14" s="106">
        <f>SUM(D15:D17,D29)*14</f>
        <v>70</v>
      </c>
      <c r="X14" s="106">
        <f>SUM(E15:E17,N20:N21,E29)*14</f>
        <v>182</v>
      </c>
      <c r="Y14" s="106">
        <f>U12+U13</f>
        <v>336</v>
      </c>
    </row>
    <row r="15" spans="1:25">
      <c r="A15" s="168">
        <v>1</v>
      </c>
      <c r="B15" s="169" t="s">
        <v>78</v>
      </c>
      <c r="C15" s="170" t="s">
        <v>57</v>
      </c>
      <c r="D15" s="62">
        <v>1</v>
      </c>
      <c r="E15" s="63">
        <v>1</v>
      </c>
      <c r="F15" s="63"/>
      <c r="G15" s="63"/>
      <c r="H15" s="63"/>
      <c r="I15" s="63" t="s">
        <v>5</v>
      </c>
      <c r="J15" s="171">
        <v>7</v>
      </c>
      <c r="K15" s="172"/>
      <c r="L15" s="173"/>
      <c r="M15" s="173"/>
      <c r="N15" s="173"/>
      <c r="O15" s="173"/>
      <c r="P15" s="173"/>
      <c r="Q15" s="174"/>
      <c r="T15" s="106" t="s">
        <v>64</v>
      </c>
      <c r="U15" s="106">
        <f>SUM(D18:E18,K19:L19)*14</f>
        <v>84</v>
      </c>
      <c r="W15" s="106">
        <f>SUM(D18,K19)*14</f>
        <v>42</v>
      </c>
      <c r="X15" s="106">
        <f>SUM(E18,L19)*14</f>
        <v>42</v>
      </c>
    </row>
    <row r="16" spans="1:25">
      <c r="A16" s="175">
        <v>2</v>
      </c>
      <c r="B16" s="176" t="s">
        <v>81</v>
      </c>
      <c r="C16" s="177" t="s">
        <v>58</v>
      </c>
      <c r="D16" s="178">
        <v>2</v>
      </c>
      <c r="E16" s="179">
        <v>1</v>
      </c>
      <c r="F16" s="179"/>
      <c r="G16" s="179"/>
      <c r="H16" s="179"/>
      <c r="I16" s="179" t="s">
        <v>5</v>
      </c>
      <c r="J16" s="180">
        <v>5</v>
      </c>
      <c r="K16" s="181"/>
      <c r="L16" s="182"/>
      <c r="M16" s="182"/>
      <c r="N16" s="182"/>
      <c r="O16" s="182"/>
      <c r="P16" s="182"/>
      <c r="Q16" s="183"/>
      <c r="T16" s="131" t="s">
        <v>138</v>
      </c>
      <c r="U16" s="106">
        <f>N21*14</f>
        <v>56</v>
      </c>
      <c r="Y16" s="106">
        <f>U14+U15</f>
        <v>336</v>
      </c>
    </row>
    <row r="17" spans="1:21">
      <c r="A17" s="175">
        <v>3</v>
      </c>
      <c r="B17" s="176" t="s">
        <v>82</v>
      </c>
      <c r="C17" s="184" t="s">
        <v>59</v>
      </c>
      <c r="D17" s="178">
        <v>1</v>
      </c>
      <c r="E17" s="179">
        <v>1</v>
      </c>
      <c r="F17" s="179"/>
      <c r="G17" s="179"/>
      <c r="H17" s="179"/>
      <c r="I17" s="179" t="s">
        <v>5</v>
      </c>
      <c r="J17" s="180">
        <v>5</v>
      </c>
      <c r="K17" s="181"/>
      <c r="L17" s="182"/>
      <c r="M17" s="182"/>
      <c r="N17" s="182"/>
      <c r="O17" s="182"/>
      <c r="P17" s="182"/>
      <c r="Q17" s="183"/>
    </row>
    <row r="18" spans="1:21" ht="13.5" thickBot="1">
      <c r="A18" s="185">
        <v>4</v>
      </c>
      <c r="B18" s="64" t="s">
        <v>83</v>
      </c>
      <c r="C18" s="186" t="s">
        <v>99</v>
      </c>
      <c r="D18" s="187">
        <v>2</v>
      </c>
      <c r="E18" s="69">
        <v>1</v>
      </c>
      <c r="F18" s="69"/>
      <c r="G18" s="69"/>
      <c r="H18" s="69"/>
      <c r="I18" s="69" t="s">
        <v>5</v>
      </c>
      <c r="J18" s="70">
        <v>8</v>
      </c>
      <c r="K18" s="188"/>
      <c r="L18" s="67"/>
      <c r="M18" s="67"/>
      <c r="N18" s="67"/>
      <c r="O18" s="67"/>
      <c r="P18" s="67"/>
      <c r="Q18" s="189"/>
      <c r="T18" s="131" t="s">
        <v>137</v>
      </c>
      <c r="U18" s="106">
        <f>D48*14</f>
        <v>84</v>
      </c>
    </row>
    <row r="19" spans="1:21" ht="25.5">
      <c r="A19" s="168">
        <v>5</v>
      </c>
      <c r="B19" s="169" t="s">
        <v>85</v>
      </c>
      <c r="C19" s="170" t="s">
        <v>100</v>
      </c>
      <c r="D19" s="62"/>
      <c r="E19" s="63"/>
      <c r="F19" s="63"/>
      <c r="G19" s="63"/>
      <c r="H19" s="63"/>
      <c r="I19" s="63"/>
      <c r="J19" s="171"/>
      <c r="K19" s="190">
        <v>1</v>
      </c>
      <c r="L19" s="63">
        <v>2</v>
      </c>
      <c r="M19" s="63"/>
      <c r="N19" s="63"/>
      <c r="O19" s="63"/>
      <c r="P19" s="63" t="s">
        <v>5</v>
      </c>
      <c r="Q19" s="171">
        <v>10</v>
      </c>
    </row>
    <row r="20" spans="1:21" ht="38.25">
      <c r="A20" s="175">
        <v>6</v>
      </c>
      <c r="B20" s="176" t="s">
        <v>167</v>
      </c>
      <c r="C20" s="177" t="s">
        <v>161</v>
      </c>
      <c r="D20" s="191"/>
      <c r="E20" s="192"/>
      <c r="F20" s="192"/>
      <c r="G20" s="182"/>
      <c r="H20" s="182"/>
      <c r="I20" s="182"/>
      <c r="J20" s="183"/>
      <c r="K20" s="193"/>
      <c r="L20" s="179"/>
      <c r="M20" s="179"/>
      <c r="N20" s="179">
        <v>5</v>
      </c>
      <c r="O20" s="179"/>
      <c r="P20" s="179" t="s">
        <v>22</v>
      </c>
      <c r="Q20" s="180">
        <v>10</v>
      </c>
    </row>
    <row r="21" spans="1:21" ht="39" thickBot="1">
      <c r="A21" s="194">
        <v>7</v>
      </c>
      <c r="B21" s="64" t="s">
        <v>165</v>
      </c>
      <c r="C21" s="195" t="s">
        <v>101</v>
      </c>
      <c r="D21" s="65"/>
      <c r="E21" s="66"/>
      <c r="F21" s="66"/>
      <c r="G21" s="67"/>
      <c r="H21" s="67"/>
      <c r="I21" s="66"/>
      <c r="J21" s="68"/>
      <c r="K21" s="196"/>
      <c r="L21" s="197"/>
      <c r="M21" s="197"/>
      <c r="N21" s="69">
        <v>4</v>
      </c>
      <c r="O21" s="197"/>
      <c r="P21" s="69" t="s">
        <v>22</v>
      </c>
      <c r="Q21" s="70">
        <v>10</v>
      </c>
    </row>
    <row r="22" spans="1:21" ht="13.5" hidden="1" customHeight="1">
      <c r="A22" s="198"/>
      <c r="B22" s="199"/>
      <c r="C22" s="200"/>
      <c r="D22" s="201"/>
      <c r="E22" s="173"/>
      <c r="F22" s="173"/>
      <c r="G22" s="173"/>
      <c r="H22" s="173"/>
      <c r="I22" s="173"/>
      <c r="J22" s="174"/>
      <c r="K22" s="172"/>
      <c r="L22" s="173"/>
      <c r="M22" s="173"/>
      <c r="N22" s="202"/>
      <c r="O22" s="202"/>
      <c r="P22" s="202"/>
      <c r="Q22" s="203"/>
      <c r="R22" s="204"/>
    </row>
    <row r="23" spans="1:21" ht="13.5" customHeight="1">
      <c r="A23" s="343" t="s">
        <v>28</v>
      </c>
      <c r="B23" s="344"/>
      <c r="C23" s="344"/>
      <c r="D23" s="205">
        <f>SUM(D15:D21)</f>
        <v>6</v>
      </c>
      <c r="E23" s="206">
        <f>SUM(E15:E21)</f>
        <v>4</v>
      </c>
      <c r="F23" s="206"/>
      <c r="G23" s="206"/>
      <c r="H23" s="349"/>
      <c r="I23" s="349" t="s">
        <v>77</v>
      </c>
      <c r="J23" s="351">
        <f>SUM(J15:J21)</f>
        <v>25</v>
      </c>
      <c r="K23" s="207">
        <f>SUM(K15:K21)</f>
        <v>1</v>
      </c>
      <c r="L23" s="206">
        <f>SUM(L15:L21)</f>
        <v>2</v>
      </c>
      <c r="M23" s="206"/>
      <c r="N23" s="206">
        <f>SUM(N15:N21)</f>
        <v>9</v>
      </c>
      <c r="O23" s="349"/>
      <c r="P23" s="349" t="s">
        <v>157</v>
      </c>
      <c r="Q23" s="351">
        <f>SUM(Q19:Q21)</f>
        <v>30</v>
      </c>
      <c r="R23" s="204"/>
    </row>
    <row r="24" spans="1:21" ht="13.5" customHeight="1" thickBot="1">
      <c r="A24" s="345"/>
      <c r="B24" s="346"/>
      <c r="C24" s="346"/>
      <c r="D24" s="373">
        <f>SUM(D23:G23)</f>
        <v>10</v>
      </c>
      <c r="E24" s="353"/>
      <c r="F24" s="353"/>
      <c r="G24" s="354"/>
      <c r="H24" s="350"/>
      <c r="I24" s="350"/>
      <c r="J24" s="352"/>
      <c r="K24" s="353">
        <f>SUM(K23:N23)</f>
        <v>12</v>
      </c>
      <c r="L24" s="353"/>
      <c r="M24" s="353"/>
      <c r="N24" s="354"/>
      <c r="O24" s="350"/>
      <c r="P24" s="350"/>
      <c r="Q24" s="352"/>
      <c r="R24" s="208"/>
    </row>
    <row r="25" spans="1:21" ht="13.5" customHeight="1" thickBot="1">
      <c r="A25" s="209"/>
      <c r="B25" s="210"/>
      <c r="C25" s="210"/>
      <c r="D25" s="211"/>
      <c r="E25" s="211"/>
      <c r="F25" s="211"/>
      <c r="G25" s="211"/>
      <c r="H25" s="211"/>
      <c r="I25" s="211"/>
      <c r="J25" s="209"/>
      <c r="K25" s="209"/>
      <c r="L25" s="209"/>
      <c r="M25" s="209"/>
      <c r="N25" s="209"/>
      <c r="O25" s="209"/>
      <c r="P25" s="209"/>
      <c r="Q25" s="209"/>
      <c r="R25" s="208"/>
    </row>
    <row r="26" spans="1:21" ht="13.5" customHeight="1">
      <c r="A26" s="342" t="s">
        <v>4</v>
      </c>
      <c r="B26" s="374" t="s">
        <v>24</v>
      </c>
      <c r="C26" s="271" t="s">
        <v>186</v>
      </c>
      <c r="D26" s="299" t="s">
        <v>55</v>
      </c>
      <c r="E26" s="299"/>
      <c r="F26" s="299"/>
      <c r="G26" s="299"/>
      <c r="H26" s="299"/>
      <c r="I26" s="299"/>
      <c r="J26" s="299"/>
      <c r="K26" s="299" t="s">
        <v>56</v>
      </c>
      <c r="L26" s="299"/>
      <c r="M26" s="299"/>
      <c r="N26" s="299"/>
      <c r="O26" s="299"/>
      <c r="P26" s="299"/>
      <c r="Q26" s="300"/>
      <c r="R26" s="208"/>
    </row>
    <row r="27" spans="1:21" ht="13.5" customHeight="1">
      <c r="A27" s="340"/>
      <c r="B27" s="280"/>
      <c r="C27" s="272"/>
      <c r="D27" s="280" t="s">
        <v>22</v>
      </c>
      <c r="E27" s="280" t="s">
        <v>2</v>
      </c>
      <c r="F27" s="282" t="s">
        <v>3</v>
      </c>
      <c r="G27" s="280" t="s">
        <v>54</v>
      </c>
      <c r="H27" s="282" t="s">
        <v>118</v>
      </c>
      <c r="I27" s="333" t="s">
        <v>20</v>
      </c>
      <c r="J27" s="280" t="s">
        <v>29</v>
      </c>
      <c r="K27" s="280" t="s">
        <v>22</v>
      </c>
      <c r="L27" s="280" t="s">
        <v>2</v>
      </c>
      <c r="M27" s="282" t="s">
        <v>3</v>
      </c>
      <c r="N27" s="280" t="s">
        <v>54</v>
      </c>
      <c r="O27" s="282" t="s">
        <v>118</v>
      </c>
      <c r="P27" s="333" t="s">
        <v>20</v>
      </c>
      <c r="Q27" s="285" t="s">
        <v>29</v>
      </c>
      <c r="R27" s="208"/>
    </row>
    <row r="28" spans="1:21" ht="15" customHeight="1" thickBot="1">
      <c r="A28" s="341"/>
      <c r="B28" s="281"/>
      <c r="C28" s="273"/>
      <c r="D28" s="281"/>
      <c r="E28" s="281"/>
      <c r="F28" s="284"/>
      <c r="G28" s="281"/>
      <c r="H28" s="284"/>
      <c r="I28" s="334"/>
      <c r="J28" s="281"/>
      <c r="K28" s="281"/>
      <c r="L28" s="281"/>
      <c r="M28" s="284"/>
      <c r="N28" s="281"/>
      <c r="O28" s="284"/>
      <c r="P28" s="334"/>
      <c r="Q28" s="286"/>
      <c r="R28" s="208"/>
    </row>
    <row r="29" spans="1:21">
      <c r="A29" s="212">
        <v>8</v>
      </c>
      <c r="B29" s="213" t="s">
        <v>79</v>
      </c>
      <c r="C29" s="214" t="s">
        <v>162</v>
      </c>
      <c r="D29" s="357">
        <v>1</v>
      </c>
      <c r="E29" s="357">
        <v>1</v>
      </c>
      <c r="F29" s="357"/>
      <c r="G29" s="357"/>
      <c r="H29" s="357"/>
      <c r="I29" s="357" t="s">
        <v>22</v>
      </c>
      <c r="J29" s="357">
        <v>5</v>
      </c>
      <c r="K29" s="357"/>
      <c r="L29" s="357"/>
      <c r="M29" s="357"/>
      <c r="N29" s="357"/>
      <c r="O29" s="357"/>
      <c r="P29" s="357"/>
      <c r="Q29" s="366"/>
      <c r="R29" s="208"/>
    </row>
    <row r="30" spans="1:21" ht="25.5">
      <c r="A30" s="178">
        <v>9</v>
      </c>
      <c r="B30" s="215" t="s">
        <v>86</v>
      </c>
      <c r="C30" s="179" t="s">
        <v>105</v>
      </c>
      <c r="D30" s="358"/>
      <c r="E30" s="358"/>
      <c r="F30" s="358"/>
      <c r="G30" s="358"/>
      <c r="H30" s="358"/>
      <c r="I30" s="358"/>
      <c r="J30" s="358"/>
      <c r="K30" s="358"/>
      <c r="L30" s="358"/>
      <c r="M30" s="358"/>
      <c r="N30" s="358"/>
      <c r="O30" s="358"/>
      <c r="P30" s="358"/>
      <c r="Q30" s="367"/>
      <c r="R30" s="208"/>
    </row>
    <row r="31" spans="1:21" ht="13.5" thickBot="1">
      <c r="A31" s="187">
        <v>10</v>
      </c>
      <c r="B31" s="216" t="s">
        <v>88</v>
      </c>
      <c r="C31" s="69" t="s">
        <v>102</v>
      </c>
      <c r="D31" s="359"/>
      <c r="E31" s="359"/>
      <c r="F31" s="359"/>
      <c r="G31" s="359"/>
      <c r="H31" s="359"/>
      <c r="I31" s="359"/>
      <c r="J31" s="359"/>
      <c r="K31" s="359"/>
      <c r="L31" s="359"/>
      <c r="M31" s="359"/>
      <c r="N31" s="359"/>
      <c r="O31" s="359"/>
      <c r="P31" s="359"/>
      <c r="Q31" s="368"/>
      <c r="R31" s="208"/>
    </row>
    <row r="32" spans="1:21" ht="13.5" customHeight="1">
      <c r="A32" s="323" t="s">
        <v>151</v>
      </c>
      <c r="B32" s="324"/>
      <c r="C32" s="375"/>
      <c r="D32" s="217">
        <f>SUM(D29:D31)</f>
        <v>1</v>
      </c>
      <c r="E32" s="217">
        <f>SUM(E29:E31)</f>
        <v>1</v>
      </c>
      <c r="F32" s="217"/>
      <c r="G32" s="217"/>
      <c r="H32" s="355"/>
      <c r="I32" s="372" t="s">
        <v>76</v>
      </c>
      <c r="J32" s="355">
        <f>SUM(J29:J31)</f>
        <v>5</v>
      </c>
      <c r="K32" s="218"/>
      <c r="L32" s="218"/>
      <c r="M32" s="218"/>
      <c r="N32" s="218"/>
      <c r="O32" s="355"/>
      <c r="P32" s="355"/>
      <c r="Q32" s="377"/>
      <c r="R32" s="208"/>
    </row>
    <row r="33" spans="1:18" ht="12.75" customHeight="1" thickBot="1">
      <c r="A33" s="303"/>
      <c r="B33" s="304"/>
      <c r="C33" s="376"/>
      <c r="D33" s="360">
        <f>SUM(D32:G32)</f>
        <v>2</v>
      </c>
      <c r="E33" s="361"/>
      <c r="F33" s="361"/>
      <c r="G33" s="362"/>
      <c r="H33" s="356"/>
      <c r="I33" s="350"/>
      <c r="J33" s="356"/>
      <c r="K33" s="360"/>
      <c r="L33" s="361"/>
      <c r="M33" s="361"/>
      <c r="N33" s="362"/>
      <c r="O33" s="356"/>
      <c r="P33" s="356"/>
      <c r="Q33" s="378"/>
      <c r="R33" s="208"/>
    </row>
    <row r="34" spans="1:18" ht="9" customHeight="1">
      <c r="A34" s="219"/>
      <c r="B34" s="219"/>
      <c r="C34" s="219"/>
      <c r="D34" s="209"/>
      <c r="E34" s="209"/>
      <c r="F34" s="209"/>
      <c r="G34" s="209"/>
      <c r="H34" s="209"/>
      <c r="I34" s="211"/>
      <c r="J34" s="209"/>
      <c r="K34" s="220"/>
      <c r="L34" s="220"/>
      <c r="M34" s="220"/>
      <c r="N34" s="220"/>
      <c r="O34" s="220"/>
      <c r="P34" s="220"/>
      <c r="Q34" s="220"/>
      <c r="R34" s="208"/>
    </row>
    <row r="35" spans="1:18" ht="12.75" customHeight="1">
      <c r="A35" s="78"/>
      <c r="B35" s="325" t="s">
        <v>26</v>
      </c>
      <c r="C35" s="312"/>
      <c r="D35" s="79">
        <f>D23+D32</f>
        <v>7</v>
      </c>
      <c r="E35" s="79">
        <f>E23+E32</f>
        <v>5</v>
      </c>
      <c r="F35" s="79"/>
      <c r="G35" s="79"/>
      <c r="H35" s="296"/>
      <c r="I35" s="317" t="s">
        <v>156</v>
      </c>
      <c r="J35" s="296">
        <f>J23+J32</f>
        <v>30</v>
      </c>
      <c r="K35" s="79">
        <f>K23+K32</f>
        <v>1</v>
      </c>
      <c r="L35" s="79">
        <f>L23+L32</f>
        <v>2</v>
      </c>
      <c r="M35" s="79"/>
      <c r="N35" s="79">
        <f>N23+N32</f>
        <v>9</v>
      </c>
      <c r="O35" s="250"/>
      <c r="P35" s="317" t="s">
        <v>157</v>
      </c>
      <c r="Q35" s="296">
        <f>Q23+Q32</f>
        <v>30</v>
      </c>
      <c r="R35" s="208"/>
    </row>
    <row r="36" spans="1:18" ht="12.75" customHeight="1">
      <c r="A36" s="78"/>
      <c r="B36" s="325"/>
      <c r="C36" s="312"/>
      <c r="D36" s="319">
        <f>SUM(D35:G35)</f>
        <v>12</v>
      </c>
      <c r="E36" s="320"/>
      <c r="F36" s="320"/>
      <c r="G36" s="321"/>
      <c r="H36" s="256"/>
      <c r="I36" s="318"/>
      <c r="J36" s="256"/>
      <c r="K36" s="319">
        <f>SUM(K35:N35)</f>
        <v>12</v>
      </c>
      <c r="L36" s="320"/>
      <c r="M36" s="320"/>
      <c r="N36" s="321"/>
      <c r="O36" s="326"/>
      <c r="P36" s="318"/>
      <c r="Q36" s="256"/>
      <c r="R36" s="208"/>
    </row>
    <row r="37" spans="1:18" ht="12.75" customHeight="1" thickBot="1">
      <c r="A37" s="363" t="s">
        <v>119</v>
      </c>
      <c r="B37" s="363"/>
      <c r="C37" s="363"/>
      <c r="D37" s="363"/>
      <c r="E37" s="363"/>
      <c r="F37" s="363"/>
      <c r="G37" s="363"/>
      <c r="H37" s="363"/>
      <c r="I37" s="363"/>
      <c r="J37" s="363"/>
      <c r="K37" s="363"/>
      <c r="L37" s="363"/>
      <c r="M37" s="363"/>
      <c r="N37" s="363"/>
      <c r="O37" s="363"/>
      <c r="P37" s="363"/>
      <c r="Q37" s="363"/>
      <c r="R37" s="208"/>
    </row>
    <row r="38" spans="1:18" ht="12.75" customHeight="1">
      <c r="A38" s="265" t="s">
        <v>4</v>
      </c>
      <c r="B38" s="268" t="s">
        <v>39</v>
      </c>
      <c r="C38" s="271" t="s">
        <v>144</v>
      </c>
      <c r="D38" s="274" t="s">
        <v>55</v>
      </c>
      <c r="E38" s="275"/>
      <c r="F38" s="275"/>
      <c r="G38" s="275"/>
      <c r="H38" s="275"/>
      <c r="I38" s="275"/>
      <c r="J38" s="276"/>
      <c r="K38" s="277" t="s">
        <v>56</v>
      </c>
      <c r="L38" s="275"/>
      <c r="M38" s="275"/>
      <c r="N38" s="275"/>
      <c r="O38" s="275"/>
      <c r="P38" s="275"/>
      <c r="Q38" s="276"/>
      <c r="R38" s="208"/>
    </row>
    <row r="39" spans="1:18" ht="12.75" customHeight="1">
      <c r="A39" s="266"/>
      <c r="B39" s="269"/>
      <c r="C39" s="272"/>
      <c r="D39" s="278" t="s">
        <v>22</v>
      </c>
      <c r="E39" s="280" t="s">
        <v>2</v>
      </c>
      <c r="F39" s="282" t="s">
        <v>3</v>
      </c>
      <c r="G39" s="280" t="s">
        <v>54</v>
      </c>
      <c r="H39" s="282" t="s">
        <v>118</v>
      </c>
      <c r="I39" s="333" t="s">
        <v>20</v>
      </c>
      <c r="J39" s="285" t="s">
        <v>29</v>
      </c>
      <c r="K39" s="287" t="s">
        <v>22</v>
      </c>
      <c r="L39" s="280" t="s">
        <v>2</v>
      </c>
      <c r="M39" s="282" t="s">
        <v>3</v>
      </c>
      <c r="N39" s="280" t="s">
        <v>54</v>
      </c>
      <c r="O39" s="282" t="s">
        <v>118</v>
      </c>
      <c r="P39" s="333" t="s">
        <v>20</v>
      </c>
      <c r="Q39" s="285" t="s">
        <v>29</v>
      </c>
      <c r="R39" s="208"/>
    </row>
    <row r="40" spans="1:18" ht="12.75" customHeight="1" thickBot="1">
      <c r="A40" s="267"/>
      <c r="B40" s="270"/>
      <c r="C40" s="273"/>
      <c r="D40" s="279"/>
      <c r="E40" s="281"/>
      <c r="F40" s="284"/>
      <c r="G40" s="281"/>
      <c r="H40" s="284"/>
      <c r="I40" s="334"/>
      <c r="J40" s="286"/>
      <c r="K40" s="288"/>
      <c r="L40" s="281"/>
      <c r="M40" s="284"/>
      <c r="N40" s="281"/>
      <c r="O40" s="284"/>
      <c r="P40" s="334"/>
      <c r="Q40" s="286"/>
      <c r="R40" s="208"/>
    </row>
    <row r="41" spans="1:18" ht="38.25">
      <c r="A41" s="58">
        <v>1</v>
      </c>
      <c r="B41" s="221" t="s">
        <v>130</v>
      </c>
      <c r="C41" s="91" t="s">
        <v>57</v>
      </c>
      <c r="D41" s="222"/>
      <c r="E41" s="59"/>
      <c r="F41" s="59"/>
      <c r="G41" s="59">
        <v>3</v>
      </c>
      <c r="H41" s="59">
        <v>3</v>
      </c>
      <c r="I41" s="59" t="s">
        <v>22</v>
      </c>
      <c r="J41" s="60">
        <v>5</v>
      </c>
      <c r="K41" s="71"/>
      <c r="L41" s="59"/>
      <c r="M41" s="59"/>
      <c r="N41" s="59"/>
      <c r="O41" s="59"/>
      <c r="P41" s="59"/>
      <c r="Q41" s="60"/>
      <c r="R41" s="208"/>
    </row>
    <row r="42" spans="1:18" ht="12.75" customHeight="1">
      <c r="A42" s="85">
        <v>2</v>
      </c>
      <c r="B42" s="223" t="s">
        <v>131</v>
      </c>
      <c r="C42" s="87" t="s">
        <v>172</v>
      </c>
      <c r="D42" s="261">
        <v>1</v>
      </c>
      <c r="E42" s="248">
        <v>2</v>
      </c>
      <c r="F42" s="248"/>
      <c r="G42" s="248"/>
      <c r="H42" s="248">
        <v>3</v>
      </c>
      <c r="I42" s="248" t="s">
        <v>5</v>
      </c>
      <c r="J42" s="253">
        <v>5</v>
      </c>
      <c r="K42" s="263"/>
      <c r="L42" s="248"/>
      <c r="M42" s="248"/>
      <c r="N42" s="248"/>
      <c r="O42" s="248"/>
      <c r="P42" s="248"/>
      <c r="Q42" s="253"/>
      <c r="R42" s="208"/>
    </row>
    <row r="43" spans="1:18" ht="12.75" customHeight="1">
      <c r="A43" s="85">
        <v>3</v>
      </c>
      <c r="B43" s="223" t="s">
        <v>132</v>
      </c>
      <c r="C43" s="87" t="s">
        <v>173</v>
      </c>
      <c r="D43" s="261"/>
      <c r="E43" s="248"/>
      <c r="F43" s="248"/>
      <c r="G43" s="248"/>
      <c r="H43" s="248"/>
      <c r="I43" s="248"/>
      <c r="J43" s="253"/>
      <c r="K43" s="263"/>
      <c r="L43" s="248"/>
      <c r="M43" s="248"/>
      <c r="N43" s="248"/>
      <c r="O43" s="248"/>
      <c r="P43" s="248"/>
      <c r="Q43" s="253"/>
      <c r="R43" s="208"/>
    </row>
    <row r="44" spans="1:18" ht="12.75" customHeight="1">
      <c r="A44" s="85">
        <v>4</v>
      </c>
      <c r="B44" s="223" t="s">
        <v>133</v>
      </c>
      <c r="C44" s="87" t="s">
        <v>99</v>
      </c>
      <c r="D44" s="261"/>
      <c r="E44" s="248"/>
      <c r="F44" s="248"/>
      <c r="G44" s="248"/>
      <c r="H44" s="248"/>
      <c r="I44" s="248"/>
      <c r="J44" s="253"/>
      <c r="K44" s="263"/>
      <c r="L44" s="248"/>
      <c r="M44" s="248"/>
      <c r="N44" s="248"/>
      <c r="O44" s="248"/>
      <c r="P44" s="248"/>
      <c r="Q44" s="253"/>
      <c r="R44" s="208"/>
    </row>
    <row r="45" spans="1:18" ht="12.75" customHeight="1">
      <c r="A45" s="85">
        <v>5</v>
      </c>
      <c r="B45" s="223" t="s">
        <v>134</v>
      </c>
      <c r="C45" s="87" t="s">
        <v>174</v>
      </c>
      <c r="D45" s="261"/>
      <c r="E45" s="248"/>
      <c r="F45" s="248"/>
      <c r="G45" s="248"/>
      <c r="H45" s="248"/>
      <c r="I45" s="248"/>
      <c r="J45" s="253"/>
      <c r="K45" s="263"/>
      <c r="L45" s="248"/>
      <c r="M45" s="248"/>
      <c r="N45" s="248"/>
      <c r="O45" s="248"/>
      <c r="P45" s="248"/>
      <c r="Q45" s="253"/>
      <c r="R45" s="208"/>
    </row>
    <row r="46" spans="1:18" ht="12.75" customHeight="1" thickBot="1">
      <c r="A46" s="88">
        <v>6</v>
      </c>
      <c r="B46" s="89" t="s">
        <v>135</v>
      </c>
      <c r="C46" s="90" t="s">
        <v>175</v>
      </c>
      <c r="D46" s="262"/>
      <c r="E46" s="249"/>
      <c r="F46" s="249"/>
      <c r="G46" s="249"/>
      <c r="H46" s="249"/>
      <c r="I46" s="249"/>
      <c r="J46" s="254"/>
      <c r="K46" s="264"/>
      <c r="L46" s="249"/>
      <c r="M46" s="249"/>
      <c r="N46" s="249"/>
      <c r="O46" s="249"/>
      <c r="P46" s="249"/>
      <c r="Q46" s="254"/>
      <c r="R46" s="208"/>
    </row>
    <row r="47" spans="1:18" ht="12.75" customHeight="1">
      <c r="A47" s="255" t="s">
        <v>127</v>
      </c>
      <c r="B47" s="256"/>
      <c r="C47" s="329"/>
      <c r="D47" s="82">
        <f>SUM(D41:D46)</f>
        <v>1</v>
      </c>
      <c r="E47" s="76">
        <f>SUM(E41:E46)</f>
        <v>2</v>
      </c>
      <c r="F47" s="76"/>
      <c r="G47" s="76">
        <f>SUM(G41:G46)</f>
        <v>3</v>
      </c>
      <c r="H47" s="326">
        <f>SUM(H41:H46)</f>
        <v>6</v>
      </c>
      <c r="I47" s="256" t="s">
        <v>136</v>
      </c>
      <c r="J47" s="331">
        <f>SUM(J41:J46)</f>
        <v>10</v>
      </c>
      <c r="K47" s="84"/>
      <c r="L47" s="76"/>
      <c r="M47" s="76"/>
      <c r="N47" s="76"/>
      <c r="O47" s="326"/>
      <c r="P47" s="326"/>
      <c r="Q47" s="331">
        <f>SUM(Q35:Q46)</f>
        <v>30</v>
      </c>
      <c r="R47" s="208"/>
    </row>
    <row r="48" spans="1:18" ht="12.75" customHeight="1" thickBot="1">
      <c r="A48" s="257"/>
      <c r="B48" s="258"/>
      <c r="C48" s="330"/>
      <c r="D48" s="257">
        <f>SUM(D47:G47)</f>
        <v>6</v>
      </c>
      <c r="E48" s="258"/>
      <c r="F48" s="258"/>
      <c r="G48" s="258"/>
      <c r="H48" s="249"/>
      <c r="I48" s="258"/>
      <c r="J48" s="260"/>
      <c r="K48" s="332"/>
      <c r="L48" s="258"/>
      <c r="M48" s="258"/>
      <c r="N48" s="258"/>
      <c r="O48" s="249"/>
      <c r="P48" s="249"/>
      <c r="Q48" s="260"/>
      <c r="R48" s="208"/>
    </row>
    <row r="49" spans="1:17">
      <c r="A49" s="220"/>
      <c r="B49" s="220"/>
      <c r="C49" s="220"/>
      <c r="D49" s="220"/>
      <c r="E49" s="220"/>
      <c r="F49" s="220"/>
      <c r="G49" s="220"/>
      <c r="H49" s="220"/>
      <c r="I49" s="220"/>
      <c r="J49" s="224"/>
      <c r="K49" s="220"/>
      <c r="L49" s="220"/>
      <c r="M49" s="220"/>
      <c r="N49" s="220"/>
      <c r="O49" s="220"/>
      <c r="P49" s="220"/>
      <c r="Q49" s="224"/>
    </row>
    <row r="50" spans="1:17">
      <c r="A50" s="78"/>
      <c r="B50" s="75" t="s">
        <v>182</v>
      </c>
      <c r="C50" s="75"/>
      <c r="D50" s="102"/>
      <c r="E50" s="102"/>
      <c r="F50" s="102"/>
      <c r="G50" s="102"/>
      <c r="H50" s="102"/>
      <c r="I50" s="314" t="s">
        <v>15</v>
      </c>
      <c r="J50" s="314"/>
      <c r="K50" s="314"/>
      <c r="L50" s="314"/>
      <c r="M50" s="314"/>
      <c r="N50" s="314"/>
      <c r="O50" s="314"/>
      <c r="P50" s="314"/>
      <c r="Q50" s="314"/>
    </row>
    <row r="51" spans="1:17">
      <c r="A51" s="78"/>
      <c r="B51" s="75" t="s">
        <v>183</v>
      </c>
      <c r="C51" s="75"/>
      <c r="D51" s="102"/>
      <c r="E51" s="102"/>
      <c r="F51" s="102"/>
      <c r="G51" s="102"/>
      <c r="H51" s="102"/>
      <c r="I51" s="314" t="s">
        <v>184</v>
      </c>
      <c r="J51" s="314"/>
      <c r="K51" s="314"/>
      <c r="L51" s="314"/>
      <c r="M51" s="314"/>
      <c r="N51" s="314"/>
      <c r="O51" s="314"/>
      <c r="P51" s="314"/>
      <c r="Q51" s="314"/>
    </row>
    <row r="52" spans="1:17">
      <c r="A52" s="78"/>
      <c r="B52" s="75"/>
      <c r="C52" s="75"/>
      <c r="D52" s="102"/>
      <c r="E52" s="102"/>
      <c r="F52" s="102"/>
      <c r="G52" s="102"/>
      <c r="H52" s="102"/>
      <c r="J52" s="102"/>
      <c r="K52" s="102"/>
      <c r="L52" s="102"/>
      <c r="M52" s="102"/>
      <c r="N52" s="102"/>
      <c r="O52" s="102"/>
      <c r="P52" s="102"/>
      <c r="Q52" s="102"/>
    </row>
    <row r="53" spans="1:17">
      <c r="A53" s="78"/>
      <c r="B53" s="75"/>
      <c r="C53" s="75"/>
      <c r="D53" s="102"/>
      <c r="E53" s="102"/>
      <c r="F53" s="102"/>
      <c r="G53" s="102"/>
      <c r="H53" s="102"/>
      <c r="I53" s="102"/>
      <c r="J53" s="102"/>
      <c r="K53" s="102"/>
      <c r="L53" s="102"/>
      <c r="M53" s="102"/>
      <c r="N53" s="102"/>
      <c r="O53" s="102"/>
      <c r="P53" s="102"/>
      <c r="Q53" s="102"/>
    </row>
    <row r="54" spans="1:17">
      <c r="A54" s="78"/>
      <c r="B54" s="75" t="s">
        <v>98</v>
      </c>
      <c r="C54" s="75"/>
      <c r="D54" s="102"/>
      <c r="E54" s="102"/>
      <c r="F54" s="102"/>
      <c r="G54" s="102"/>
      <c r="H54" s="102"/>
      <c r="I54" s="314" t="s">
        <v>16</v>
      </c>
      <c r="J54" s="314"/>
      <c r="K54" s="314"/>
      <c r="L54" s="314"/>
      <c r="M54" s="314"/>
      <c r="N54" s="314"/>
      <c r="O54" s="314"/>
      <c r="P54" s="314"/>
      <c r="Q54" s="102"/>
    </row>
    <row r="55" spans="1:17">
      <c r="A55" s="78"/>
      <c r="B55" s="75" t="s">
        <v>103</v>
      </c>
      <c r="C55" s="75"/>
      <c r="D55" s="102"/>
      <c r="E55" s="102"/>
      <c r="F55" s="102"/>
      <c r="G55" s="102"/>
      <c r="H55" s="102"/>
      <c r="I55" s="314" t="s">
        <v>103</v>
      </c>
      <c r="J55" s="314"/>
      <c r="K55" s="314"/>
      <c r="L55" s="314"/>
      <c r="M55" s="314"/>
      <c r="N55" s="314"/>
      <c r="O55" s="314"/>
      <c r="P55" s="314"/>
      <c r="Q55" s="102"/>
    </row>
  </sheetData>
  <mergeCells count="127">
    <mergeCell ref="I51:Q51"/>
    <mergeCell ref="A7:G7"/>
    <mergeCell ref="K29:K31"/>
    <mergeCell ref="L29:L31"/>
    <mergeCell ref="M29:M31"/>
    <mergeCell ref="N29:N31"/>
    <mergeCell ref="P29:P31"/>
    <mergeCell ref="Q29:Q31"/>
    <mergeCell ref="B12:B14"/>
    <mergeCell ref="J23:J24"/>
    <mergeCell ref="J29:J31"/>
    <mergeCell ref="I32:I33"/>
    <mergeCell ref="J32:J33"/>
    <mergeCell ref="F13:F14"/>
    <mergeCell ref="A26:A28"/>
    <mergeCell ref="A12:A14"/>
    <mergeCell ref="E13:E14"/>
    <mergeCell ref="D24:G24"/>
    <mergeCell ref="J13:J14"/>
    <mergeCell ref="B26:B28"/>
    <mergeCell ref="A32:C33"/>
    <mergeCell ref="B35:C36"/>
    <mergeCell ref="Q32:Q33"/>
    <mergeCell ref="Q27:Q28"/>
    <mergeCell ref="I55:P55"/>
    <mergeCell ref="P35:P36"/>
    <mergeCell ref="I54:P54"/>
    <mergeCell ref="P13:P14"/>
    <mergeCell ref="K13:K14"/>
    <mergeCell ref="L13:L14"/>
    <mergeCell ref="N13:N14"/>
    <mergeCell ref="M13:M14"/>
    <mergeCell ref="D29:D31"/>
    <mergeCell ref="E29:E31"/>
    <mergeCell ref="F27:F28"/>
    <mergeCell ref="F29:F31"/>
    <mergeCell ref="D36:G36"/>
    <mergeCell ref="K36:N36"/>
    <mergeCell ref="J35:J36"/>
    <mergeCell ref="D33:G33"/>
    <mergeCell ref="G29:G31"/>
    <mergeCell ref="H32:H33"/>
    <mergeCell ref="H35:H36"/>
    <mergeCell ref="H29:H31"/>
    <mergeCell ref="E39:E40"/>
    <mergeCell ref="F39:F40"/>
    <mergeCell ref="G39:G40"/>
    <mergeCell ref="H39:H40"/>
    <mergeCell ref="K24:N24"/>
    <mergeCell ref="I50:Q50"/>
    <mergeCell ref="P32:P33"/>
    <mergeCell ref="Q35:Q36"/>
    <mergeCell ref="I23:I24"/>
    <mergeCell ref="I29:I31"/>
    <mergeCell ref="P23:P24"/>
    <mergeCell ref="K33:N33"/>
    <mergeCell ref="I35:I36"/>
    <mergeCell ref="N27:N28"/>
    <mergeCell ref="P27:P28"/>
    <mergeCell ref="M27:M28"/>
    <mergeCell ref="K27:K28"/>
    <mergeCell ref="O29:O31"/>
    <mergeCell ref="O32:O33"/>
    <mergeCell ref="O35:O36"/>
    <mergeCell ref="A37:Q37"/>
    <mergeCell ref="A38:A40"/>
    <mergeCell ref="B38:B40"/>
    <mergeCell ref="C38:C40"/>
    <mergeCell ref="D38:J38"/>
    <mergeCell ref="K38:Q38"/>
    <mergeCell ref="D39:D40"/>
    <mergeCell ref="I39:I40"/>
    <mergeCell ref="Q13:Q14"/>
    <mergeCell ref="C26:C28"/>
    <mergeCell ref="D26:J26"/>
    <mergeCell ref="K26:Q26"/>
    <mergeCell ref="D27:D28"/>
    <mergeCell ref="E27:E28"/>
    <mergeCell ref="G27:G28"/>
    <mergeCell ref="I27:I28"/>
    <mergeCell ref="J27:J28"/>
    <mergeCell ref="C12:C14"/>
    <mergeCell ref="K12:Q12"/>
    <mergeCell ref="D13:D14"/>
    <mergeCell ref="L27:L28"/>
    <mergeCell ref="D12:J12"/>
    <mergeCell ref="G13:G14"/>
    <mergeCell ref="I13:I14"/>
    <mergeCell ref="A23:C24"/>
    <mergeCell ref="H13:H14"/>
    <mergeCell ref="H23:H24"/>
    <mergeCell ref="O13:O14"/>
    <mergeCell ref="O23:O24"/>
    <mergeCell ref="H27:H28"/>
    <mergeCell ref="O27:O28"/>
    <mergeCell ref="Q23:Q24"/>
    <mergeCell ref="J39:J40"/>
    <mergeCell ref="K39:K40"/>
    <mergeCell ref="L39:L40"/>
    <mergeCell ref="M39:M40"/>
    <mergeCell ref="N39:N40"/>
    <mergeCell ref="O39:O40"/>
    <mergeCell ref="P39:P40"/>
    <mergeCell ref="Q39:Q40"/>
    <mergeCell ref="M42:M46"/>
    <mergeCell ref="N42:N46"/>
    <mergeCell ref="O42:O46"/>
    <mergeCell ref="P42:P46"/>
    <mergeCell ref="Q42:Q46"/>
    <mergeCell ref="A47:C48"/>
    <mergeCell ref="H47:H48"/>
    <mergeCell ref="I47:I48"/>
    <mergeCell ref="J47:J48"/>
    <mergeCell ref="O47:O48"/>
    <mergeCell ref="P47:P48"/>
    <mergeCell ref="Q47:Q48"/>
    <mergeCell ref="D48:G48"/>
    <mergeCell ref="K48:N48"/>
    <mergeCell ref="D42:D46"/>
    <mergeCell ref="E42:E46"/>
    <mergeCell ref="F42:F46"/>
    <mergeCell ref="G42:G46"/>
    <mergeCell ref="H42:H46"/>
    <mergeCell ref="I42:I46"/>
    <mergeCell ref="J42:J46"/>
    <mergeCell ref="K42:K46"/>
    <mergeCell ref="L42:L46"/>
  </mergeCells>
  <phoneticPr fontId="0" type="noConversion"/>
  <pageMargins left="0.39370078740157483" right="0.47244094488188981" top="0.31496062992125984" bottom="0.47244094488188981" header="0" footer="0"/>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1"/>
  <sheetViews>
    <sheetView view="pageBreakPreview" topLeftCell="A13" zoomScaleNormal="100" zoomScaleSheetLayoutView="100" workbookViewId="0">
      <selection activeCell="D50" sqref="D50:G50"/>
    </sheetView>
  </sheetViews>
  <sheetFormatPr defaultColWidth="9.140625" defaultRowHeight="12.75"/>
  <cols>
    <col min="1" max="1" width="4.28515625" style="1" customWidth="1"/>
    <col min="2" max="2" width="5.85546875" style="1" customWidth="1"/>
    <col min="3" max="3" width="26.42578125" style="1" customWidth="1"/>
    <col min="4" max="4" width="11.140625" style="1" customWidth="1"/>
    <col min="5" max="5" width="9.140625" style="1"/>
    <col min="6" max="6" width="11.85546875" style="1" customWidth="1"/>
    <col min="7" max="16384" width="9.140625" style="1"/>
  </cols>
  <sheetData>
    <row r="1" spans="1:15">
      <c r="A1" s="24" t="s">
        <v>52</v>
      </c>
      <c r="B1" s="2"/>
    </row>
    <row r="2" spans="1:15">
      <c r="A2" s="24" t="s">
        <v>181</v>
      </c>
      <c r="B2" s="2"/>
    </row>
    <row r="3" spans="1:15">
      <c r="B3" s="2"/>
    </row>
    <row r="4" spans="1:15">
      <c r="A4" s="379" t="s">
        <v>53</v>
      </c>
      <c r="B4" s="379"/>
      <c r="C4" s="379"/>
      <c r="D4" s="379"/>
      <c r="E4" s="379"/>
      <c r="F4" s="379"/>
      <c r="G4" s="379"/>
      <c r="H4" s="379"/>
      <c r="I4" s="4"/>
      <c r="J4" s="4"/>
      <c r="K4" s="4"/>
      <c r="L4" s="4"/>
    </row>
    <row r="5" spans="1:15">
      <c r="A5" s="4"/>
      <c r="B5" s="4"/>
      <c r="C5" s="4"/>
      <c r="D5" s="4"/>
      <c r="E5" s="4"/>
      <c r="F5" s="4"/>
      <c r="G5" s="4"/>
      <c r="H5" s="4"/>
      <c r="I5" s="4"/>
      <c r="J5" s="4"/>
      <c r="K5" s="4"/>
      <c r="L5" s="4"/>
    </row>
    <row r="7" spans="1:15" ht="15">
      <c r="A7" s="22" t="s">
        <v>65</v>
      </c>
      <c r="B7" s="22"/>
      <c r="G7" s="23"/>
      <c r="H7" s="23"/>
      <c r="I7" s="23"/>
      <c r="J7" s="23"/>
      <c r="K7" s="23"/>
      <c r="L7" s="23"/>
      <c r="M7" s="23"/>
      <c r="N7" s="23"/>
      <c r="O7" s="27"/>
    </row>
    <row r="8" spans="1:15" ht="15">
      <c r="A8" s="385" t="s">
        <v>160</v>
      </c>
      <c r="B8" s="385"/>
      <c r="C8" s="385"/>
      <c r="D8" s="385"/>
      <c r="E8" s="385"/>
      <c r="F8" s="385"/>
      <c r="G8" s="3"/>
      <c r="H8" s="3"/>
      <c r="I8" s="3"/>
      <c r="J8" s="3"/>
      <c r="K8" s="3"/>
      <c r="L8" s="3"/>
      <c r="M8" s="3"/>
      <c r="N8" s="3"/>
    </row>
    <row r="9" spans="1:15" ht="15">
      <c r="A9" s="22" t="s">
        <v>142</v>
      </c>
      <c r="B9" s="21"/>
      <c r="C9" s="4"/>
      <c r="D9" s="4"/>
      <c r="E9" s="4"/>
      <c r="F9" s="4"/>
      <c r="G9" s="4"/>
      <c r="H9" s="4"/>
      <c r="I9" s="4"/>
      <c r="J9" s="4"/>
      <c r="K9" s="4"/>
      <c r="L9" s="4"/>
      <c r="M9" s="4"/>
      <c r="N9" s="4"/>
      <c r="O9" s="27"/>
    </row>
    <row r="10" spans="1:15" ht="15">
      <c r="A10" s="22" t="s">
        <v>60</v>
      </c>
      <c r="B10" s="22"/>
    </row>
    <row r="11" spans="1:15" ht="15">
      <c r="A11" s="22" t="s">
        <v>180</v>
      </c>
      <c r="B11" s="22"/>
    </row>
    <row r="13" spans="1:15" ht="25.5">
      <c r="C13" s="42" t="s">
        <v>30</v>
      </c>
      <c r="D13" s="381" t="s">
        <v>31</v>
      </c>
      <c r="E13" s="381"/>
      <c r="F13" s="381" t="s">
        <v>139</v>
      </c>
      <c r="G13" s="381"/>
      <c r="H13" s="72" t="s">
        <v>153</v>
      </c>
    </row>
    <row r="14" spans="1:15">
      <c r="C14" s="43" t="s">
        <v>32</v>
      </c>
      <c r="D14" s="43" t="s">
        <v>0</v>
      </c>
      <c r="E14" s="43" t="s">
        <v>1</v>
      </c>
      <c r="F14" s="43" t="s">
        <v>0</v>
      </c>
      <c r="G14" s="43" t="s">
        <v>1</v>
      </c>
      <c r="H14" s="43" t="s">
        <v>56</v>
      </c>
    </row>
    <row r="15" spans="1:15">
      <c r="C15" s="44" t="s">
        <v>7</v>
      </c>
      <c r="D15" s="44">
        <v>14</v>
      </c>
      <c r="E15" s="44">
        <v>14</v>
      </c>
      <c r="F15" s="44">
        <v>12</v>
      </c>
      <c r="G15" s="44">
        <v>12</v>
      </c>
      <c r="H15" s="250">
        <v>240</v>
      </c>
    </row>
    <row r="16" spans="1:15">
      <c r="C16" s="44" t="s">
        <v>8</v>
      </c>
      <c r="D16" s="44">
        <v>14</v>
      </c>
      <c r="E16" s="44" t="s">
        <v>154</v>
      </c>
      <c r="F16" s="44">
        <v>12</v>
      </c>
      <c r="G16" s="44">
        <v>12</v>
      </c>
      <c r="H16" s="326"/>
    </row>
    <row r="17" spans="2:8">
      <c r="C17" s="40" t="s">
        <v>33</v>
      </c>
    </row>
    <row r="18" spans="2:8">
      <c r="C18" s="40" t="s">
        <v>152</v>
      </c>
    </row>
    <row r="19" spans="2:8">
      <c r="C19" s="40"/>
    </row>
    <row r="20" spans="2:8" ht="18.75">
      <c r="C20" s="386" t="s">
        <v>9</v>
      </c>
      <c r="D20" s="387"/>
      <c r="E20" s="387"/>
      <c r="F20" s="387"/>
      <c r="G20" s="387"/>
    </row>
    <row r="22" spans="2:8" ht="12.75" customHeight="1">
      <c r="B22" s="383" t="s">
        <v>4</v>
      </c>
      <c r="C22" s="383" t="s">
        <v>34</v>
      </c>
      <c r="D22" s="384" t="s">
        <v>35</v>
      </c>
      <c r="E22" s="45" t="s">
        <v>10</v>
      </c>
      <c r="F22" s="45" t="s">
        <v>10</v>
      </c>
      <c r="G22" s="8"/>
    </row>
    <row r="23" spans="2:8">
      <c r="B23" s="383"/>
      <c r="C23" s="383"/>
      <c r="D23" s="384"/>
      <c r="E23" s="45" t="s">
        <v>36</v>
      </c>
      <c r="F23" s="45" t="s">
        <v>37</v>
      </c>
      <c r="G23" s="9"/>
    </row>
    <row r="24" spans="2:8">
      <c r="B24" s="388">
        <v>1</v>
      </c>
      <c r="C24" s="35" t="s">
        <v>19</v>
      </c>
      <c r="D24" s="7">
        <f>'an I'!U11+'an II'!U12</f>
        <v>574</v>
      </c>
      <c r="E24" s="382">
        <f>D24/D27*100</f>
        <v>85.416666666666657</v>
      </c>
      <c r="F24" s="382" t="s">
        <v>106</v>
      </c>
      <c r="G24" s="8"/>
    </row>
    <row r="25" spans="2:8">
      <c r="B25" s="388"/>
      <c r="C25" s="35" t="s">
        <v>155</v>
      </c>
      <c r="D25" s="7">
        <v>240</v>
      </c>
      <c r="E25" s="382"/>
      <c r="F25" s="382"/>
      <c r="G25" s="8"/>
    </row>
    <row r="26" spans="2:8">
      <c r="B26" s="7">
        <v>2</v>
      </c>
      <c r="C26" s="35" t="s">
        <v>24</v>
      </c>
      <c r="D26" s="7">
        <f>'an I'!U12+'an II'!U13</f>
        <v>98</v>
      </c>
      <c r="E26" s="46">
        <f>D26/D27*100</f>
        <v>14.583333333333334</v>
      </c>
      <c r="F26" s="46" t="s">
        <v>106</v>
      </c>
      <c r="G26" s="8"/>
    </row>
    <row r="27" spans="2:8">
      <c r="B27" s="7"/>
      <c r="C27" s="42" t="s">
        <v>38</v>
      </c>
      <c r="D27" s="16">
        <f>D24+D26</f>
        <v>672</v>
      </c>
      <c r="E27" s="39">
        <v>100</v>
      </c>
      <c r="F27" s="39">
        <v>100</v>
      </c>
      <c r="G27" s="8"/>
    </row>
    <row r="28" spans="2:8">
      <c r="B28" s="47">
        <v>3</v>
      </c>
      <c r="C28" s="48" t="s">
        <v>39</v>
      </c>
      <c r="D28" s="7">
        <f>'an I'!U15+'an II'!U18</f>
        <v>252</v>
      </c>
      <c r="E28" s="49"/>
      <c r="F28" s="49"/>
      <c r="G28" s="8"/>
    </row>
    <row r="29" spans="2:8">
      <c r="B29" s="7"/>
      <c r="C29" s="42" t="s">
        <v>40</v>
      </c>
      <c r="D29" s="7">
        <f>D27+D28</f>
        <v>924</v>
      </c>
      <c r="E29" s="39">
        <v>100</v>
      </c>
      <c r="F29" s="39">
        <v>100</v>
      </c>
      <c r="G29" s="8"/>
    </row>
    <row r="30" spans="2:8">
      <c r="B30" s="36"/>
      <c r="C30" s="10"/>
      <c r="D30" s="8"/>
      <c r="E30" s="11"/>
      <c r="F30" s="12"/>
    </row>
    <row r="31" spans="2:8">
      <c r="B31" s="36"/>
      <c r="C31" s="10"/>
      <c r="D31" s="8"/>
      <c r="E31" s="11"/>
      <c r="F31" s="12"/>
    </row>
    <row r="32" spans="2:8" ht="12.75" customHeight="1">
      <c r="B32" s="383" t="s">
        <v>4</v>
      </c>
      <c r="C32" s="383" t="s">
        <v>34</v>
      </c>
      <c r="D32" s="384" t="s">
        <v>41</v>
      </c>
      <c r="E32" s="45" t="s">
        <v>10</v>
      </c>
      <c r="F32" s="45" t="s">
        <v>10</v>
      </c>
      <c r="G32" s="389" t="s">
        <v>42</v>
      </c>
      <c r="H32" s="389"/>
    </row>
    <row r="33" spans="2:13">
      <c r="B33" s="383"/>
      <c r="C33" s="383"/>
      <c r="D33" s="384"/>
      <c r="E33" s="45" t="s">
        <v>36</v>
      </c>
      <c r="F33" s="45" t="s">
        <v>37</v>
      </c>
      <c r="G33" s="44" t="s">
        <v>43</v>
      </c>
      <c r="H33" s="44" t="s">
        <v>44</v>
      </c>
      <c r="M33" s="25"/>
    </row>
    <row r="34" spans="2:13">
      <c r="B34" s="7">
        <v>1</v>
      </c>
      <c r="C34" s="50" t="s">
        <v>178</v>
      </c>
      <c r="D34" s="45">
        <f>G34+H34</f>
        <v>378</v>
      </c>
      <c r="E34" s="51">
        <f>D34/D36*100</f>
        <v>56.25</v>
      </c>
      <c r="F34" s="51" t="s">
        <v>106</v>
      </c>
      <c r="G34" s="44">
        <f>'an I'!W13+'an II'!W14</f>
        <v>154</v>
      </c>
      <c r="H34" s="44">
        <f>'an I'!X13+'an II'!X14</f>
        <v>224</v>
      </c>
    </row>
    <row r="35" spans="2:13">
      <c r="B35" s="7">
        <v>2</v>
      </c>
      <c r="C35" s="35" t="s">
        <v>179</v>
      </c>
      <c r="D35" s="45">
        <f>G35+H35</f>
        <v>294</v>
      </c>
      <c r="E35" s="51">
        <f>D35/D36*100</f>
        <v>43.75</v>
      </c>
      <c r="F35" s="51" t="s">
        <v>106</v>
      </c>
      <c r="G35" s="44">
        <f>'an I'!W14+'an II'!W15</f>
        <v>175</v>
      </c>
      <c r="H35" s="44">
        <f>'an I'!X14+'an II'!X15</f>
        <v>119</v>
      </c>
    </row>
    <row r="36" spans="2:13" ht="12.75" customHeight="1">
      <c r="B36" s="5"/>
      <c r="C36" s="52" t="s">
        <v>13</v>
      </c>
      <c r="D36" s="52">
        <f>SUM(D34:D35)</f>
        <v>672</v>
      </c>
      <c r="E36" s="73">
        <f>SUM(E34:E35)</f>
        <v>100</v>
      </c>
      <c r="F36" s="74" t="s">
        <v>106</v>
      </c>
      <c r="G36" s="15">
        <f>SUM(G34:G35)</f>
        <v>329</v>
      </c>
      <c r="H36" s="15">
        <f>SUM(H34:H35)</f>
        <v>343</v>
      </c>
      <c r="I36" s="6"/>
      <c r="J36" s="6"/>
    </row>
    <row r="37" spans="2:13">
      <c r="B37" s="41"/>
      <c r="C37" s="13"/>
      <c r="D37" s="14"/>
      <c r="E37" s="14"/>
      <c r="F37" s="14"/>
    </row>
    <row r="38" spans="2:13">
      <c r="C38" s="53" t="s">
        <v>168</v>
      </c>
      <c r="D38" s="77">
        <f>H36/G36</f>
        <v>1.0425531914893618</v>
      </c>
    </row>
    <row r="40" spans="2:13">
      <c r="B40" s="390" t="s">
        <v>4</v>
      </c>
      <c r="C40" s="390" t="s">
        <v>20</v>
      </c>
      <c r="D40" s="389" t="s">
        <v>45</v>
      </c>
      <c r="E40" s="389"/>
      <c r="F40" s="389" t="s">
        <v>11</v>
      </c>
      <c r="G40" s="389"/>
    </row>
    <row r="41" spans="2:13">
      <c r="B41" s="391"/>
      <c r="C41" s="391"/>
      <c r="D41" s="44" t="s">
        <v>46</v>
      </c>
      <c r="E41" s="44" t="s">
        <v>47</v>
      </c>
      <c r="F41" s="44" t="s">
        <v>14</v>
      </c>
      <c r="G41" s="44" t="s">
        <v>12</v>
      </c>
    </row>
    <row r="42" spans="2:13">
      <c r="B42" s="44">
        <v>1</v>
      </c>
      <c r="C42" s="38" t="s">
        <v>48</v>
      </c>
      <c r="D42" s="44">
        <v>7</v>
      </c>
      <c r="E42" s="44">
        <v>5</v>
      </c>
      <c r="F42" s="44">
        <f>SUM(D42:E42)</f>
        <v>12</v>
      </c>
      <c r="G42" s="54">
        <f>F42/F44*100</f>
        <v>66.666666666666657</v>
      </c>
    </row>
    <row r="43" spans="2:13">
      <c r="B43" s="44">
        <v>2</v>
      </c>
      <c r="C43" s="38" t="s">
        <v>49</v>
      </c>
      <c r="D43" s="44">
        <v>3</v>
      </c>
      <c r="E43" s="44">
        <v>3</v>
      </c>
      <c r="F43" s="44">
        <f>SUM(D43:E43)</f>
        <v>6</v>
      </c>
      <c r="G43" s="54">
        <f>F43/F44*100</f>
        <v>33.333333333333329</v>
      </c>
    </row>
    <row r="44" spans="2:13">
      <c r="B44" s="44"/>
      <c r="C44" s="55" t="s">
        <v>13</v>
      </c>
      <c r="D44" s="55">
        <f>SUM(D42:D43)</f>
        <v>10</v>
      </c>
      <c r="E44" s="55">
        <f>SUM(E42:E43)</f>
        <v>8</v>
      </c>
      <c r="F44" s="55">
        <f>SUM(F42:F43)</f>
        <v>18</v>
      </c>
      <c r="G44" s="55">
        <v>100</v>
      </c>
    </row>
    <row r="45" spans="2:13">
      <c r="B45" s="41"/>
      <c r="C45" s="13"/>
      <c r="D45" s="14"/>
      <c r="E45" s="14"/>
      <c r="F45" s="14"/>
    </row>
    <row r="46" spans="2:13">
      <c r="B46" s="380" t="s">
        <v>182</v>
      </c>
      <c r="C46" s="380"/>
      <c r="D46" s="380" t="s">
        <v>15</v>
      </c>
      <c r="E46" s="380"/>
      <c r="F46" s="380"/>
      <c r="G46" s="380"/>
      <c r="H46" s="17"/>
      <c r="I46" s="17"/>
      <c r="J46" s="17"/>
      <c r="K46" s="17"/>
      <c r="L46" s="17"/>
      <c r="M46" s="17"/>
    </row>
    <row r="47" spans="2:13">
      <c r="B47" s="380" t="s">
        <v>183</v>
      </c>
      <c r="C47" s="380"/>
      <c r="D47" s="380" t="s">
        <v>184</v>
      </c>
      <c r="E47" s="380"/>
      <c r="F47" s="380"/>
      <c r="G47" s="380"/>
      <c r="H47" s="17"/>
      <c r="I47" s="17"/>
      <c r="J47" s="17"/>
      <c r="K47" s="17"/>
      <c r="L47" s="17"/>
      <c r="M47" s="17"/>
    </row>
    <row r="48" spans="2:13">
      <c r="B48" s="37"/>
      <c r="C48" s="37"/>
      <c r="D48" s="17"/>
      <c r="E48" s="17"/>
      <c r="F48" s="17"/>
      <c r="H48" s="17"/>
      <c r="I48" s="17"/>
      <c r="J48" s="17"/>
      <c r="K48" s="17"/>
      <c r="L48" s="17"/>
      <c r="M48" s="17"/>
    </row>
    <row r="49" spans="2:13">
      <c r="B49" s="37"/>
      <c r="C49" s="37"/>
      <c r="D49" s="17"/>
      <c r="E49" s="17"/>
      <c r="F49" s="17"/>
      <c r="G49" s="17"/>
      <c r="H49" s="17"/>
      <c r="I49" s="17"/>
      <c r="J49" s="17"/>
      <c r="K49" s="17"/>
      <c r="L49" s="17"/>
      <c r="M49" s="17"/>
    </row>
    <row r="50" spans="2:13">
      <c r="B50" s="380" t="s">
        <v>98</v>
      </c>
      <c r="C50" s="380"/>
      <c r="D50" s="380" t="s">
        <v>16</v>
      </c>
      <c r="E50" s="380"/>
      <c r="F50" s="380"/>
      <c r="G50" s="380"/>
      <c r="H50" s="17"/>
      <c r="I50" s="17"/>
      <c r="J50" s="17"/>
      <c r="K50" s="17"/>
      <c r="L50" s="17"/>
      <c r="M50" s="17"/>
    </row>
    <row r="51" spans="2:13">
      <c r="B51" s="380" t="s">
        <v>103</v>
      </c>
      <c r="C51" s="380"/>
      <c r="D51" s="380" t="s">
        <v>103</v>
      </c>
      <c r="E51" s="380"/>
      <c r="F51" s="380"/>
      <c r="G51" s="380"/>
      <c r="H51" s="17"/>
      <c r="I51" s="17"/>
      <c r="J51" s="17"/>
      <c r="K51" s="17"/>
      <c r="L51" s="17"/>
      <c r="M51" s="17"/>
    </row>
  </sheetData>
  <mergeCells count="28">
    <mergeCell ref="E24:E25"/>
    <mergeCell ref="B32:B33"/>
    <mergeCell ref="D51:G51"/>
    <mergeCell ref="G32:H32"/>
    <mergeCell ref="F40:G40"/>
    <mergeCell ref="D40:E40"/>
    <mergeCell ref="B46:C46"/>
    <mergeCell ref="B47:C47"/>
    <mergeCell ref="B50:C50"/>
    <mergeCell ref="B51:C51"/>
    <mergeCell ref="B40:B41"/>
    <mergeCell ref="C40:C41"/>
    <mergeCell ref="A4:H4"/>
    <mergeCell ref="D46:G46"/>
    <mergeCell ref="D47:G47"/>
    <mergeCell ref="D50:G50"/>
    <mergeCell ref="D13:E13"/>
    <mergeCell ref="F24:F25"/>
    <mergeCell ref="C32:C33"/>
    <mergeCell ref="D32:D33"/>
    <mergeCell ref="C22:C23"/>
    <mergeCell ref="D22:D23"/>
    <mergeCell ref="A8:F8"/>
    <mergeCell ref="F13:G13"/>
    <mergeCell ref="C20:G20"/>
    <mergeCell ref="B22:B23"/>
    <mergeCell ref="B24:B25"/>
    <mergeCell ref="H15:H16"/>
  </mergeCells>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5"/>
  <sheetViews>
    <sheetView view="pageBreakPreview" zoomScale="115" zoomScaleNormal="100" zoomScaleSheetLayoutView="115" workbookViewId="0">
      <selection activeCell="A25" sqref="A25"/>
    </sheetView>
  </sheetViews>
  <sheetFormatPr defaultColWidth="9.140625" defaultRowHeight="12.75"/>
  <cols>
    <col min="1" max="1" width="40.5703125" style="1" customWidth="1"/>
    <col min="2" max="2" width="3.140625" style="1" customWidth="1"/>
    <col min="3" max="3" width="27" style="1" customWidth="1"/>
    <col min="4" max="16384" width="9.140625" style="1"/>
  </cols>
  <sheetData>
    <row r="1" spans="1:16">
      <c r="A1" s="24" t="s">
        <v>52</v>
      </c>
      <c r="C1" s="2"/>
    </row>
    <row r="2" spans="1:16">
      <c r="A2" s="24" t="s">
        <v>181</v>
      </c>
      <c r="C2" s="2"/>
    </row>
    <row r="3" spans="1:16">
      <c r="C3" s="2"/>
    </row>
    <row r="4" spans="1:16">
      <c r="C4" s="2"/>
    </row>
    <row r="5" spans="1:16" ht="15.75">
      <c r="A5" s="392" t="s">
        <v>53</v>
      </c>
      <c r="B5" s="392"/>
      <c r="C5" s="392"/>
      <c r="D5" s="392"/>
      <c r="E5" s="392"/>
      <c r="F5" s="4"/>
      <c r="G5" s="4"/>
      <c r="H5" s="4"/>
      <c r="I5" s="4"/>
      <c r="J5" s="4"/>
      <c r="K5" s="4"/>
      <c r="L5" s="4"/>
      <c r="M5" s="4"/>
    </row>
    <row r="6" spans="1:16">
      <c r="A6" s="4"/>
      <c r="B6" s="4"/>
      <c r="C6" s="4"/>
      <c r="D6" s="4"/>
      <c r="E6" s="4"/>
      <c r="F6" s="4"/>
      <c r="G6" s="4"/>
      <c r="H6" s="4"/>
      <c r="I6" s="4"/>
      <c r="J6" s="4"/>
      <c r="K6" s="4"/>
      <c r="L6" s="4"/>
      <c r="M6" s="4"/>
    </row>
    <row r="8" spans="1:16">
      <c r="A8" s="1" t="s">
        <v>148</v>
      </c>
      <c r="H8" s="23"/>
      <c r="I8" s="23"/>
      <c r="J8" s="23"/>
      <c r="K8" s="23"/>
      <c r="L8" s="23"/>
      <c r="M8" s="23"/>
      <c r="N8" s="23"/>
      <c r="O8" s="23"/>
      <c r="P8" s="27"/>
    </row>
    <row r="9" spans="1:16">
      <c r="A9" s="397" t="s">
        <v>159</v>
      </c>
      <c r="B9" s="397"/>
      <c r="C9" s="397"/>
      <c r="D9" s="397"/>
      <c r="E9" s="397"/>
      <c r="F9" s="397"/>
      <c r="G9" s="397"/>
      <c r="H9" s="3"/>
      <c r="I9" s="3"/>
      <c r="J9" s="3"/>
      <c r="K9" s="3"/>
      <c r="L9" s="3"/>
      <c r="M9" s="3"/>
      <c r="N9" s="3"/>
      <c r="O9" s="3"/>
    </row>
    <row r="10" spans="1:16">
      <c r="A10" s="1" t="s">
        <v>142</v>
      </c>
      <c r="B10" s="2"/>
      <c r="C10" s="4"/>
      <c r="D10" s="4"/>
      <c r="E10" s="4"/>
      <c r="F10" s="4"/>
      <c r="G10" s="4"/>
      <c r="H10" s="4"/>
      <c r="I10" s="4"/>
      <c r="J10" s="4"/>
      <c r="K10" s="4"/>
      <c r="L10" s="4"/>
      <c r="M10" s="4"/>
      <c r="N10" s="4"/>
      <c r="O10" s="4"/>
      <c r="P10" s="27"/>
    </row>
    <row r="11" spans="1:16">
      <c r="A11" s="1" t="s">
        <v>149</v>
      </c>
      <c r="B11" s="2"/>
    </row>
    <row r="12" spans="1:16">
      <c r="A12" s="1" t="s">
        <v>180</v>
      </c>
      <c r="B12" s="2"/>
    </row>
    <row r="13" spans="1:16">
      <c r="A13" s="28"/>
      <c r="B13" s="28"/>
      <c r="C13" s="28"/>
    </row>
    <row r="14" spans="1:16">
      <c r="A14" s="28"/>
      <c r="B14" s="28"/>
      <c r="C14" s="28"/>
    </row>
    <row r="15" spans="1:16" ht="14.25">
      <c r="A15" s="244" t="s">
        <v>50</v>
      </c>
      <c r="C15" s="398" t="s">
        <v>177</v>
      </c>
      <c r="D15" s="398"/>
      <c r="E15" s="398"/>
    </row>
    <row r="16" spans="1:16" ht="45.75" customHeight="1">
      <c r="A16" s="32" t="s">
        <v>107</v>
      </c>
      <c r="B16" s="33"/>
      <c r="C16" s="393" t="s">
        <v>109</v>
      </c>
      <c r="D16" s="393"/>
      <c r="E16" s="393"/>
    </row>
    <row r="17" spans="1:9" ht="42.75" customHeight="1">
      <c r="A17" s="35" t="s">
        <v>108</v>
      </c>
      <c r="B17" s="33"/>
      <c r="C17" s="394" t="s">
        <v>110</v>
      </c>
      <c r="D17" s="395"/>
      <c r="E17" s="396"/>
    </row>
    <row r="18" spans="1:9" ht="44.25" customHeight="1">
      <c r="A18" s="35" t="s">
        <v>113</v>
      </c>
      <c r="B18" s="33"/>
      <c r="C18" s="393" t="s">
        <v>111</v>
      </c>
      <c r="D18" s="393"/>
      <c r="E18" s="393"/>
    </row>
    <row r="19" spans="1:9" ht="78" customHeight="1">
      <c r="A19" s="34" t="s">
        <v>114</v>
      </c>
      <c r="B19" s="29"/>
      <c r="C19" s="393" t="s">
        <v>112</v>
      </c>
      <c r="D19" s="393"/>
      <c r="E19" s="393"/>
    </row>
    <row r="20" spans="1:9" ht="38.25">
      <c r="A20" s="34" t="s">
        <v>115</v>
      </c>
      <c r="B20" s="29"/>
      <c r="C20" s="393" t="s">
        <v>116</v>
      </c>
      <c r="D20" s="393"/>
      <c r="E20" s="393"/>
    </row>
    <row r="21" spans="1:9">
      <c r="A21" s="30"/>
      <c r="B21" s="29"/>
      <c r="C21" s="29"/>
      <c r="D21" s="29"/>
    </row>
    <row r="22" spans="1:9">
      <c r="A22" s="75" t="s">
        <v>182</v>
      </c>
      <c r="B22" s="17"/>
      <c r="C22" s="380" t="s">
        <v>15</v>
      </c>
      <c r="D22" s="380"/>
      <c r="F22" s="17"/>
      <c r="G22" s="17"/>
      <c r="H22" s="17"/>
      <c r="I22" s="17"/>
    </row>
    <row r="23" spans="1:9">
      <c r="A23" s="75" t="s">
        <v>183</v>
      </c>
      <c r="B23" s="17"/>
      <c r="C23" s="380" t="s">
        <v>184</v>
      </c>
      <c r="D23" s="380"/>
      <c r="E23" s="17"/>
      <c r="F23" s="17"/>
      <c r="I23" s="17"/>
    </row>
    <row r="24" spans="1:9">
      <c r="B24" s="17"/>
      <c r="C24" s="26"/>
      <c r="D24" s="26"/>
      <c r="E24" s="17"/>
      <c r="F24" s="17"/>
      <c r="G24" s="17"/>
      <c r="I24" s="17"/>
    </row>
    <row r="25" spans="1:9">
      <c r="B25" s="17"/>
      <c r="C25" s="26"/>
      <c r="D25" s="26"/>
      <c r="E25" s="17"/>
      <c r="F25" s="17"/>
      <c r="G25" s="17"/>
      <c r="H25" s="17"/>
      <c r="I25" s="17"/>
    </row>
    <row r="26" spans="1:9">
      <c r="A26" s="26" t="s">
        <v>98</v>
      </c>
      <c r="B26" s="17"/>
      <c r="C26" s="380" t="s">
        <v>16</v>
      </c>
      <c r="D26" s="380"/>
      <c r="F26" s="17"/>
      <c r="G26" s="17"/>
      <c r="H26" s="17"/>
      <c r="I26" s="17"/>
    </row>
    <row r="27" spans="1:9">
      <c r="A27" s="26" t="s">
        <v>103</v>
      </c>
      <c r="B27" s="17"/>
      <c r="C27" s="380" t="s">
        <v>103</v>
      </c>
      <c r="D27" s="380"/>
      <c r="F27" s="17"/>
      <c r="G27" s="17"/>
      <c r="H27" s="17"/>
      <c r="I27" s="17"/>
    </row>
    <row r="29" spans="1:9">
      <c r="A29" s="30"/>
      <c r="B29" s="29"/>
      <c r="C29" s="29"/>
      <c r="D29" s="29"/>
    </row>
    <row r="30" spans="1:9">
      <c r="A30" s="30"/>
      <c r="B30" s="29"/>
      <c r="C30" s="29"/>
      <c r="D30" s="29"/>
    </row>
    <row r="31" spans="1:9">
      <c r="A31" s="30"/>
      <c r="B31" s="29"/>
      <c r="C31" s="29"/>
      <c r="D31" s="29"/>
    </row>
    <row r="32" spans="1:9">
      <c r="A32" s="31"/>
    </row>
    <row r="33" spans="1:1">
      <c r="A33" s="31"/>
    </row>
    <row r="34" spans="1:1">
      <c r="A34" s="31"/>
    </row>
    <row r="35" spans="1:1">
      <c r="A35" s="31"/>
    </row>
  </sheetData>
  <mergeCells count="12">
    <mergeCell ref="C22:D22"/>
    <mergeCell ref="C23:D23"/>
    <mergeCell ref="C26:D26"/>
    <mergeCell ref="C27:D27"/>
    <mergeCell ref="C19:E19"/>
    <mergeCell ref="C20:E20"/>
    <mergeCell ref="A5:E5"/>
    <mergeCell ref="C16:E16"/>
    <mergeCell ref="C17:E17"/>
    <mergeCell ref="C18:E18"/>
    <mergeCell ref="A9:G9"/>
    <mergeCell ref="C15:E15"/>
  </mergeCells>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pagina 1</vt:lpstr>
      <vt:lpstr>an I</vt:lpstr>
      <vt:lpstr>an II</vt:lpstr>
      <vt:lpstr>Balance</vt:lpstr>
      <vt:lpstr>Competences</vt:lpstr>
      <vt:lpstr>'an I'!Print_Area</vt:lpstr>
      <vt:lpstr>'an II'!Print_Area</vt:lpstr>
      <vt:lpstr>Balance!Print_Area</vt:lpstr>
      <vt:lpstr>Competences!Print_Area</vt:lpstr>
      <vt:lpstr>'pagina 1'!Print_Area</vt:lpstr>
    </vt:vector>
  </TitlesOfParts>
  <Company>Universitatea Suceava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 COJOCARIU</dc:creator>
  <cp:lastModifiedBy>User08</cp:lastModifiedBy>
  <cp:lastPrinted>2018-07-25T15:27:37Z</cp:lastPrinted>
  <dcterms:created xsi:type="dcterms:W3CDTF">1998-09-29T12:25:23Z</dcterms:created>
  <dcterms:modified xsi:type="dcterms:W3CDTF">2021-09-21T20:24:19Z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D2819F8">
    <vt:lpwstr/>
  </property>
  <property fmtid="{D5CDD505-2E9C-101B-9397-08002B2CF9AE}" pid="19" name="IVID2A3708F4">
    <vt:lpwstr/>
  </property>
  <property fmtid="{D5CDD505-2E9C-101B-9397-08002B2CF9AE}" pid="20" name="IVIDD631307">
    <vt:lpwstr/>
  </property>
  <property fmtid="{D5CDD505-2E9C-101B-9397-08002B2CF9AE}" pid="21" name="IVID10231BE6">
    <vt:lpwstr/>
  </property>
  <property fmtid="{D5CDD505-2E9C-101B-9397-08002B2CF9AE}" pid="22" name="IVID1C180FE9">
    <vt:lpwstr/>
  </property>
  <property fmtid="{D5CDD505-2E9C-101B-9397-08002B2CF9AE}" pid="23" name="IVID10E61F36">
    <vt:lpwstr/>
  </property>
</Properties>
</file>