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08\Documents\000_An universitar 2021-2022\Planuri MASTER_2021-2022\"/>
    </mc:Choice>
  </mc:AlternateContent>
  <xr:revisionPtr revIDLastSave="0" documentId="13_ncr:1_{68C6AC5A-26CF-49D3-A626-1078335D443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agina 1" sheetId="6" r:id="rId1"/>
    <sheet name="an I" sheetId="3" r:id="rId2"/>
    <sheet name="an II" sheetId="4" r:id="rId3"/>
    <sheet name="Balance" sheetId="5" r:id="rId4"/>
    <sheet name="Competente" sheetId="7" r:id="rId5"/>
  </sheets>
  <definedNames>
    <definedName name="_xlnm.Print_Area" localSheetId="1">'an I'!$A$1:$Q$58</definedName>
    <definedName name="_xlnm.Print_Area" localSheetId="2">'an II'!$A$1:$Q$56</definedName>
    <definedName name="_xlnm.Print_Area" localSheetId="3">Balance!$A$1:$H$50</definedName>
    <definedName name="_xlnm.Print_Area" localSheetId="4">Competente!$A$1:$E$29</definedName>
    <definedName name="_xlnm.Print_Area" localSheetId="0">'pagina 1'!$A$1:$G$40</definedName>
  </definedNames>
  <calcPr calcId="191029"/>
</workbook>
</file>

<file path=xl/calcChain.xml><?xml version="1.0" encoding="utf-8"?>
<calcChain xmlns="http://schemas.openxmlformats.org/spreadsheetml/2006/main">
  <c r="D33" i="5" l="1"/>
  <c r="D35" i="5"/>
  <c r="L23" i="3" l="1"/>
  <c r="W17" i="3" l="1"/>
  <c r="V17" i="3"/>
  <c r="F34" i="5" s="1"/>
  <c r="W16" i="3"/>
  <c r="V16" i="3"/>
  <c r="T16" i="3"/>
  <c r="W18" i="4"/>
  <c r="V18" i="4"/>
  <c r="T18" i="4"/>
  <c r="W17" i="4"/>
  <c r="V17" i="4"/>
  <c r="T17" i="4"/>
  <c r="K23" i="3"/>
  <c r="G34" i="5" l="1"/>
  <c r="F33" i="5"/>
  <c r="D34" i="5"/>
  <c r="T19" i="4"/>
  <c r="G33" i="5"/>
  <c r="D24" i="5"/>
  <c r="T17" i="3"/>
  <c r="T20" i="3"/>
  <c r="Y18" i="4" l="1"/>
  <c r="Y19" i="3"/>
  <c r="J48" i="4"/>
  <c r="G48" i="4"/>
  <c r="E48" i="4"/>
  <c r="D48" i="4"/>
  <c r="Q51" i="3"/>
  <c r="L51" i="3"/>
  <c r="K51" i="3"/>
  <c r="K52" i="3" s="1"/>
  <c r="J51" i="3"/>
  <c r="E51" i="3"/>
  <c r="D51" i="3"/>
  <c r="E32" i="4"/>
  <c r="D32" i="4"/>
  <c r="D33" i="4" s="1"/>
  <c r="T16" i="4" s="1"/>
  <c r="J32" i="4"/>
  <c r="E22" i="4"/>
  <c r="D22" i="4"/>
  <c r="Q33" i="3"/>
  <c r="L33" i="3"/>
  <c r="K33" i="3"/>
  <c r="E33" i="3"/>
  <c r="D33" i="3"/>
  <c r="Q23" i="3"/>
  <c r="J23" i="3"/>
  <c r="E23" i="3"/>
  <c r="D23" i="3"/>
  <c r="F42" i="5"/>
  <c r="F41" i="5"/>
  <c r="Q22" i="4"/>
  <c r="Q35" i="4" s="1"/>
  <c r="L22" i="4"/>
  <c r="L35" i="4" s="1"/>
  <c r="N22" i="4"/>
  <c r="N35" i="4" s="1"/>
  <c r="K22" i="4"/>
  <c r="K35" i="4" s="1"/>
  <c r="J22" i="4"/>
  <c r="J33" i="3"/>
  <c r="D43" i="5"/>
  <c r="E43" i="5"/>
  <c r="D52" i="3" l="1"/>
  <c r="K34" i="3"/>
  <c r="Q37" i="3"/>
  <c r="D49" i="4"/>
  <c r="T20" i="4" s="1"/>
  <c r="F35" i="5"/>
  <c r="E34" i="5"/>
  <c r="D35" i="4"/>
  <c r="E37" i="3"/>
  <c r="J35" i="4"/>
  <c r="E35" i="4"/>
  <c r="D34" i="3"/>
  <c r="T15" i="3" s="1"/>
  <c r="D25" i="5" s="1"/>
  <c r="T19" i="3"/>
  <c r="D27" i="5" s="1"/>
  <c r="G35" i="5"/>
  <c r="K37" i="3"/>
  <c r="L37" i="3"/>
  <c r="F43" i="5"/>
  <c r="G42" i="5" s="1"/>
  <c r="J37" i="3"/>
  <c r="D24" i="3"/>
  <c r="D37" i="3"/>
  <c r="K24" i="3"/>
  <c r="D23" i="4"/>
  <c r="K23" i="4"/>
  <c r="K36" i="4"/>
  <c r="D36" i="4" l="1"/>
  <c r="T15" i="4"/>
  <c r="Y16" i="4" s="1"/>
  <c r="T14" i="3"/>
  <c r="D23" i="5" s="1"/>
  <c r="D26" i="5" s="1"/>
  <c r="E25" i="5" s="1"/>
  <c r="D37" i="5"/>
  <c r="D38" i="3"/>
  <c r="K38" i="3"/>
  <c r="E33" i="5"/>
  <c r="E35" i="5" s="1"/>
  <c r="G41" i="5"/>
  <c r="E23" i="5" l="1"/>
  <c r="Y14" i="3"/>
  <c r="D28" i="5" l="1"/>
  <c r="E27" i="5" s="1"/>
</calcChain>
</file>

<file path=xl/sharedStrings.xml><?xml version="1.0" encoding="utf-8"?>
<sst xmlns="http://schemas.openxmlformats.org/spreadsheetml/2006/main" count="402" uniqueCount="196">
  <si>
    <t>Sem. 1</t>
  </si>
  <si>
    <t>Sem. 2</t>
  </si>
  <si>
    <t>S</t>
  </si>
  <si>
    <t>L</t>
  </si>
  <si>
    <t>Nr. crt.</t>
  </si>
  <si>
    <t>E</t>
  </si>
  <si>
    <t>I</t>
  </si>
  <si>
    <t>II</t>
  </si>
  <si>
    <t xml:space="preserve">                                  BILANŢ</t>
  </si>
  <si>
    <t xml:space="preserve">% </t>
  </si>
  <si>
    <t>Total</t>
  </si>
  <si>
    <t>%</t>
  </si>
  <si>
    <t>TOTAL</t>
  </si>
  <si>
    <t>No.</t>
  </si>
  <si>
    <t xml:space="preserve">Decan, </t>
  </si>
  <si>
    <t>Responsabil program de studii,</t>
  </si>
  <si>
    <t xml:space="preserve">PLAN DE ÎNVĂŢĂMÂNT </t>
  </si>
  <si>
    <t>ANUL I</t>
  </si>
  <si>
    <t>Discipline obligatorii</t>
  </si>
  <si>
    <t>Forma de verificare</t>
  </si>
  <si>
    <t>Nr. Credite</t>
  </si>
  <si>
    <t>C</t>
  </si>
  <si>
    <t>Total ore obligatorii pe săptămână</t>
  </si>
  <si>
    <t>Discipline opționale</t>
  </si>
  <si>
    <t>E - examen; C - colocviu; L - laborator, S - seminar</t>
  </si>
  <si>
    <t>ANUL II</t>
  </si>
  <si>
    <t>Nr. credite</t>
  </si>
  <si>
    <t>Structura anului universitar</t>
  </si>
  <si>
    <t>Nr. săptămâni</t>
  </si>
  <si>
    <t>Anul de studiu</t>
  </si>
  <si>
    <t>* Discipline obligatorii și opționale</t>
  </si>
  <si>
    <t>CATEGORIA DISCIPLINEI</t>
  </si>
  <si>
    <t>Total nr. ore fizice</t>
  </si>
  <si>
    <t>realizat</t>
  </si>
  <si>
    <t>TOTAL obligatorii și opționale</t>
  </si>
  <si>
    <t>Discipline facultative</t>
  </si>
  <si>
    <t>TOTAL ore program de studiu</t>
  </si>
  <si>
    <t>Total număr ore fizice</t>
  </si>
  <si>
    <t>Nr. ore</t>
  </si>
  <si>
    <t>Curs</t>
  </si>
  <si>
    <t>Aplicații</t>
  </si>
  <si>
    <t xml:space="preserve">Nr. ore de curs / Nr. ore aplicații </t>
  </si>
  <si>
    <t>Nr. forme de veriificare</t>
  </si>
  <si>
    <t>Anul I</t>
  </si>
  <si>
    <t>Anul II</t>
  </si>
  <si>
    <t>Examen</t>
  </si>
  <si>
    <t>Colocviu</t>
  </si>
  <si>
    <t>Competențe generale</t>
  </si>
  <si>
    <t>Universitatea ”Ștefan cel Mare” din Suceava</t>
  </si>
  <si>
    <t>Universitatea "Ștefan cel Mare” din Suceava</t>
  </si>
  <si>
    <t>PLAN DE ÎNVĂȚĂMÂNT</t>
  </si>
  <si>
    <t>P</t>
  </si>
  <si>
    <t>Sem. 3</t>
  </si>
  <si>
    <t>Sem. 4</t>
  </si>
  <si>
    <t>Metodologia cercetării în ştiinţele economice</t>
  </si>
  <si>
    <r>
      <t xml:space="preserve">Durata studiilor: </t>
    </r>
    <r>
      <rPr>
        <b/>
        <sz val="11"/>
        <rFont val="Times New Roman"/>
        <family val="1"/>
      </rPr>
      <t>2 ani</t>
    </r>
  </si>
  <si>
    <r>
      <t xml:space="preserve">Domeniul: </t>
    </r>
    <r>
      <rPr>
        <b/>
        <sz val="11"/>
        <rFont val="Times New Roman"/>
        <family val="1"/>
      </rPr>
      <t>Administrarea afacerilor</t>
    </r>
  </si>
  <si>
    <t>DSI.03.02</t>
  </si>
  <si>
    <t>DAP.03.04</t>
  </si>
  <si>
    <t>1C</t>
  </si>
  <si>
    <t>4E</t>
  </si>
  <si>
    <t>Obligatorii</t>
  </si>
  <si>
    <t>Optionale</t>
  </si>
  <si>
    <t>DAP</t>
  </si>
  <si>
    <t>DSI</t>
  </si>
  <si>
    <t>DAP.01.02</t>
  </si>
  <si>
    <t>Management comparat</t>
  </si>
  <si>
    <t>DSI.01.01</t>
  </si>
  <si>
    <t>Managementul resurselor umane în companiile din România</t>
  </si>
  <si>
    <t xml:space="preserve">Politica regională a UE </t>
  </si>
  <si>
    <t>DAP.01.03</t>
  </si>
  <si>
    <t>DAP.01.04</t>
  </si>
  <si>
    <t>Management şi planificare strategică în MRU</t>
  </si>
  <si>
    <t>DAP.02.05</t>
  </si>
  <si>
    <t>Psihologie organizaţională</t>
  </si>
  <si>
    <t>Metode şi tehnici statistice în MRU</t>
  </si>
  <si>
    <t>Asigurarea cu resurse umane: recrutarea, selecţia şi socializarea angajaţilor</t>
  </si>
  <si>
    <t>DAP.02.08</t>
  </si>
  <si>
    <t>Comunicare şi negociere organizaţională</t>
  </si>
  <si>
    <t>Comportament microeconomic sub incidenţa constrângerilor globale</t>
  </si>
  <si>
    <t>DSI.01.10</t>
  </si>
  <si>
    <t>Legislaţia şi dreptul muncii</t>
  </si>
  <si>
    <t>Managementul informatic al Resurselor Umane</t>
  </si>
  <si>
    <t>Conf. univ. dr. Carmen CHAȘOVSCHI</t>
  </si>
  <si>
    <t>Comportament organizațional și managementul echipei</t>
  </si>
  <si>
    <t>DSI.03.01</t>
  </si>
  <si>
    <t>Dezvoltarea și formarea resurselor umane</t>
  </si>
  <si>
    <t>Ergonomie şi sănătate ocupaţională</t>
  </si>
  <si>
    <t>Recompensarea şi motivarea resurselor umane</t>
  </si>
  <si>
    <t>Diagnostic şi strategii de personal în organizaţii</t>
  </si>
  <si>
    <t>Etică şi cultură managerială</t>
  </si>
  <si>
    <t>Metode şi proceduri de evaluare a resurselor umane</t>
  </si>
  <si>
    <t>DAP.03.08</t>
  </si>
  <si>
    <t>DSI.03.10</t>
  </si>
  <si>
    <t>Contabilitatea resurselor umane și a decontărilor cu personalul</t>
  </si>
  <si>
    <t>Aptitudini organizatorice.</t>
  </si>
  <si>
    <t>Asimilarea şi utilizarea conceptelor şi instrumentalului necesar înţelegerii problemelor de administrare şi dezvoltare a resurselor umane;</t>
  </si>
  <si>
    <t>Cunoaşterea, înţelegerea şi utilizarea conceptelor, tehnicilor specifice formulării şi implementării planurilor de resurse umane;</t>
  </si>
  <si>
    <t>Aplicarea şi transferul abilităţilor elementare de analiză a sistemului resurselor umane, de organizare şi motivare a acestora în activitatea cotidinană a organizaţiei;</t>
  </si>
  <si>
    <t>Promovarea spiritului inovativ şi creativ în vederea identificării de soluţii noi, având în vedere contextul existent;</t>
  </si>
  <si>
    <t>Utilizarea şi transferul abilităţilor de evaluare a resurselor umane, în context organizaţional.</t>
  </si>
  <si>
    <t>Metode cantitative şi calitative pentru asistarea deciziilor în MRU</t>
  </si>
  <si>
    <r>
      <t xml:space="preserve">Domeniul: </t>
    </r>
    <r>
      <rPr>
        <b/>
        <sz val="13"/>
        <rFont val="Times New Roman"/>
        <family val="1"/>
      </rPr>
      <t>Administrarea afacerilor</t>
    </r>
  </si>
  <si>
    <r>
      <t xml:space="preserve">Durata studiilor: </t>
    </r>
    <r>
      <rPr>
        <b/>
        <sz val="13"/>
        <rFont val="Times New Roman"/>
        <family val="1"/>
      </rPr>
      <t>2 ani</t>
    </r>
  </si>
  <si>
    <t>I*</t>
  </si>
  <si>
    <t>DSI.02.06</t>
  </si>
  <si>
    <t>RECAPITULAȚIE</t>
  </si>
  <si>
    <t>DSI.02.12</t>
  </si>
  <si>
    <t>Modul DSPP</t>
  </si>
  <si>
    <t>Psihopedagogia adolescenţilor, tinerilor şi adulţilor</t>
  </si>
  <si>
    <t>Comunicare educaţională</t>
  </si>
  <si>
    <t>Consiliere şi orientare</t>
  </si>
  <si>
    <t>Educaţie integrată</t>
  </si>
  <si>
    <t>Metodologia cercetării educaţionale</t>
  </si>
  <si>
    <t>Proiectarea şi managementul programelor educaţionale</t>
  </si>
  <si>
    <t>Didactica domeniului şi dezvoltări în didactica specialităţii (învăţământ liceal, postliceal, universitar)</t>
  </si>
  <si>
    <t>Total ore facultative pe săptămână</t>
  </si>
  <si>
    <t>2E</t>
  </si>
  <si>
    <t xml:space="preserve">I* - ore de studiu individual </t>
  </si>
  <si>
    <r>
      <t xml:space="preserve">Domeniul: </t>
    </r>
    <r>
      <rPr>
        <b/>
        <sz val="9.5"/>
        <rFont val="Times New Roman"/>
        <family val="1"/>
      </rPr>
      <t>Administrarea afacerilor</t>
    </r>
  </si>
  <si>
    <r>
      <t xml:space="preserve">Durata studiilor: </t>
    </r>
    <r>
      <rPr>
        <b/>
        <sz val="9.5"/>
        <rFont val="Times New Roman"/>
        <family val="1"/>
      </rPr>
      <t>2 ani</t>
    </r>
  </si>
  <si>
    <t>Total ore opționale pe săptămână</t>
  </si>
  <si>
    <t>Director de departament,</t>
  </si>
  <si>
    <t>Conf. univ. dr. Angela ALBU</t>
  </si>
  <si>
    <t>Facultative</t>
  </si>
  <si>
    <t>Practică pedagogică  (în învăţământul liceal, postliceal şi universitar)</t>
  </si>
  <si>
    <t>DAP.03.09</t>
  </si>
  <si>
    <t xml:space="preserve"> Sociologia educaţiei</t>
  </si>
  <si>
    <t xml:space="preserve"> Managementul organizaţiei şcolare</t>
  </si>
  <si>
    <t>DSI.03.11</t>
  </si>
  <si>
    <t xml:space="preserve"> Politici educaţionale</t>
  </si>
  <si>
    <t xml:space="preserve"> Doctrine pedagogice contemporane</t>
  </si>
  <si>
    <t xml:space="preserve"> Educaţie interculturală</t>
  </si>
  <si>
    <t>1E+1C</t>
  </si>
  <si>
    <t>DAP.03.03</t>
  </si>
  <si>
    <t>DSI.04.05</t>
  </si>
  <si>
    <t>DAP.04.07</t>
  </si>
  <si>
    <t>Nr. ore fizice pe săptămână*</t>
  </si>
  <si>
    <t>Utilizarea inovării şi a creativităţii în înţelegerea şi îmbunătăţirea activităţilor, în proiectarea unor proceduri de lucru performante, în situații bine definite;</t>
  </si>
  <si>
    <t>Forma de învăţământ: cu frecvenţă</t>
  </si>
  <si>
    <t>Etică și integritate academică</t>
  </si>
  <si>
    <t>Practica</t>
  </si>
  <si>
    <t>Total ore</t>
  </si>
  <si>
    <t>Codul disciplinei USV.DSPP Nivelul II</t>
  </si>
  <si>
    <t>DSI.01.02</t>
  </si>
  <si>
    <t>DSI.01.03</t>
  </si>
  <si>
    <t>DSI.01.04</t>
  </si>
  <si>
    <t>DSI.01.05</t>
  </si>
  <si>
    <t>DSI.02.07</t>
  </si>
  <si>
    <r>
      <t xml:space="preserve">Domeniul: </t>
    </r>
    <r>
      <rPr>
        <b/>
        <sz val="10"/>
        <rFont val="Times New Roman"/>
        <family val="1"/>
      </rPr>
      <t>Administrarea afacerilor</t>
    </r>
  </si>
  <si>
    <r>
      <t xml:space="preserve">Durata studiilor: </t>
    </r>
    <r>
      <rPr>
        <b/>
        <sz val="10"/>
        <rFont val="Times New Roman"/>
        <family val="1"/>
      </rPr>
      <t>2 ani</t>
    </r>
  </si>
  <si>
    <t>DAP.02.06</t>
  </si>
  <si>
    <t>DSI.02.09</t>
  </si>
  <si>
    <t>DSI.01.11</t>
  </si>
  <si>
    <t>DSI.02.13</t>
  </si>
  <si>
    <t>DAP.04.06</t>
  </si>
  <si>
    <t>Practică de specialitate (4 ore/zi x 4 zile/săptămână x 12 săptămâni=192 ore)</t>
  </si>
  <si>
    <t>1E+2C</t>
  </si>
  <si>
    <t>Nr. ore de practică</t>
  </si>
  <si>
    <t>14**</t>
  </si>
  <si>
    <t>**Inclusiv practica și 2 săptămâni pentru elaborarea lucrării de disertație</t>
  </si>
  <si>
    <t>din care Practică de specialitate</t>
  </si>
  <si>
    <t>4E+1C</t>
  </si>
  <si>
    <t>4E+2C</t>
  </si>
  <si>
    <t>5E+1C</t>
  </si>
  <si>
    <r>
      <t xml:space="preserve">Programul de studii: </t>
    </r>
    <r>
      <rPr>
        <b/>
        <sz val="13"/>
        <rFont val="Times New Roman"/>
        <family val="1"/>
      </rPr>
      <t>Administrarea și formarea resurselor umane în organizații (AFRUO)</t>
    </r>
  </si>
  <si>
    <r>
      <t xml:space="preserve">Programul de studii: </t>
    </r>
    <r>
      <rPr>
        <b/>
        <sz val="9.5"/>
        <rFont val="Times New Roman"/>
        <family val="1"/>
      </rPr>
      <t>Administrarea și formarea resurselor umane în organizații (AFRUO)</t>
    </r>
  </si>
  <si>
    <r>
      <t xml:space="preserve">Programul de studii: </t>
    </r>
    <r>
      <rPr>
        <b/>
        <sz val="10"/>
        <rFont val="Times New Roman"/>
        <family val="1"/>
      </rPr>
      <t>Administrarea și formarea resurselor umane în organizații (AFRUO)</t>
    </r>
  </si>
  <si>
    <r>
      <t xml:space="preserve">Programul de studii: </t>
    </r>
    <r>
      <rPr>
        <b/>
        <sz val="11"/>
        <rFont val="Times New Roman"/>
        <family val="1"/>
      </rPr>
      <t>Administrarea și formarea resurselor umane în organizații (AFRUO)</t>
    </r>
  </si>
  <si>
    <t>Elaborarea lucrării de disertație. Seminar științific  (4 ore/zi x 5 zile/săptămână x 2 săptămâni=40 ore)</t>
  </si>
  <si>
    <t>Pentru susținerea și promovarea examenului de disertație se acordă 10 credite ECTS.</t>
  </si>
  <si>
    <r>
      <t xml:space="preserve">Forma de învăţământ: </t>
    </r>
    <r>
      <rPr>
        <b/>
        <sz val="13"/>
        <rFont val="Times New Roman"/>
        <family val="1"/>
      </rPr>
      <t>cu frecvenţă</t>
    </r>
  </si>
  <si>
    <t>DAP.03.01</t>
  </si>
  <si>
    <t>DSI.03.03</t>
  </si>
  <si>
    <t>DSI.03.04</t>
  </si>
  <si>
    <t>DSI.03.05</t>
  </si>
  <si>
    <t>DSI.03.06</t>
  </si>
  <si>
    <t>Competențe profesionale specifice</t>
  </si>
  <si>
    <t>Discipline de aprofundare (DAP)</t>
  </si>
  <si>
    <t>Discipline de sinteză (DSI)</t>
  </si>
  <si>
    <t>Facultatea de Economie, Administrație și Afaceri</t>
  </si>
  <si>
    <t>Valabil începând cu anul universitar 2021-2022</t>
  </si>
  <si>
    <t>Valabil începând cu anul universitar 2021 - 2022</t>
  </si>
  <si>
    <t>Prof. univ. dr. ing. Valentin POPA</t>
  </si>
  <si>
    <t>Prof. univ. dr. Carmen Eugenia NASTASE</t>
  </si>
  <si>
    <t>Codul disciplinei USV.FEAA. AFRUO</t>
  </si>
  <si>
    <t>Rector,</t>
  </si>
  <si>
    <t>Cunoaşterea, înţelegerea şi utilizarea conceptelor, tehnicilor şi abordărilor specifice formulării, implementării şi evaluării strategiilor în domenul resurselor umane.</t>
  </si>
  <si>
    <t>Explicarea şi interpretarea prin stabilirea de relaţii simple a conceptelor, teoriilor, modelelor şi metodelor specifice formulării, implementării, evaluării şi controlul strategiei în domeniul resurselor umane.</t>
  </si>
  <si>
    <t>Cunoaşterea, înţelegerea şi utilizarea conceptului de performanţă sub toate aspectele sale (oragnizaţională, colectivă şi individuală), a instrumentarului necesar pentru evidenţierea acesteia, a benchmarkingului ca o modalitate nouă de creştere a performanţelor.</t>
  </si>
  <si>
    <t>Explicarea şi interpretarea singulară/individuală a teoriei şi practicii diagnosticului resurselor umane şi în context strategic.</t>
  </si>
  <si>
    <t>Utilizarea inovării şi a creativităţii în îmbunătăţirea activităţilor specifice managementului resurselor umane, în proiectarea unor proceduri cât mai eficiente.</t>
  </si>
  <si>
    <t>Cunoaşterea înţelegerea şi utilizarea teoriei, conceptelor, metodologiei şi instrumentalului în culegerea, procesarea, arhivarea, regăsirea şi analiza informaţiei necesare procesului decizional.</t>
  </si>
  <si>
    <t>Folosirea inovaţiei şi a creativităţii în formularea de soluţii noi în situaţii specifice.</t>
  </si>
  <si>
    <t>Cunoaşterea, înţelegerea şi utilizarea modelelor, conceptelor şi teoriilor de gestionare a resurselor umane şi dezvoltarea lor în context organizaţional general.</t>
  </si>
  <si>
    <t>Spirit de iniţiativă în rezolvarea problemelor practice.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</si>
</sst>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0"/>
      <name val="Arial"/>
    </font>
    <font>
      <sz val="8"/>
      <name val="Arial"/>
      <family val="2"/>
    </font>
    <font>
      <b/>
      <sz val="8"/>
      <name val="Arial"/>
      <family val="2"/>
      <charset val="238"/>
    </font>
    <font>
      <b/>
      <sz val="10"/>
      <name val="Arial"/>
      <family val="2"/>
    </font>
    <font>
      <sz val="10"/>
      <name val="Times New Roman CE"/>
      <family val="1"/>
      <charset val="238"/>
    </font>
    <font>
      <sz val="10"/>
      <name val="Arial"/>
      <family val="2"/>
    </font>
    <font>
      <sz val="10"/>
      <name val="Arial"/>
      <family val="2"/>
    </font>
    <font>
      <b/>
      <sz val="10"/>
      <name val="Times New Roman CE"/>
      <charset val="238"/>
    </font>
    <font>
      <sz val="10"/>
      <name val="Times New Roman"/>
      <family val="1"/>
    </font>
    <font>
      <b/>
      <sz val="10"/>
      <name val="Times New Roman CE"/>
      <family val="1"/>
      <charset val="238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 CE"/>
    </font>
    <font>
      <b/>
      <sz val="8"/>
      <name val="Arial CE"/>
      <family val="2"/>
      <charset val="238"/>
    </font>
    <font>
      <sz val="8"/>
      <name val="Times New Roman"/>
      <family val="1"/>
    </font>
    <font>
      <sz val="9"/>
      <name val="Times New Roman"/>
      <family val="1"/>
    </font>
    <font>
      <sz val="8"/>
      <name val="Times New Roman CE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  <font>
      <sz val="9.5"/>
      <name val="Arial"/>
      <family val="2"/>
    </font>
    <font>
      <b/>
      <sz val="9.5"/>
      <name val="Arial"/>
      <family val="2"/>
    </font>
    <font>
      <b/>
      <sz val="9.5"/>
      <name val="Arial"/>
      <family val="2"/>
      <charset val="238"/>
    </font>
    <font>
      <sz val="9.5"/>
      <name val="Times New Roman CE"/>
      <family val="1"/>
      <charset val="238"/>
    </font>
    <font>
      <sz val="6"/>
      <name val="Times New Roman"/>
      <family val="1"/>
    </font>
    <font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Border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justify" vertical="top" wrapText="1"/>
    </xf>
    <xf numFmtId="2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0" fillId="0" borderId="0" xfId="0" applyFont="1"/>
    <xf numFmtId="0" fontId="16" fillId="0" borderId="0" xfId="0" applyFont="1" applyAlignment="1">
      <alignment horizontal="centerContinuous"/>
    </xf>
    <xf numFmtId="0" fontId="1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22" fillId="0" borderId="0" xfId="0" applyNumberFormat="1" applyFont="1"/>
    <xf numFmtId="0" fontId="22" fillId="0" borderId="0" xfId="0" applyNumberFormat="1" applyFont="1" applyAlignment="1">
      <alignment wrapText="1"/>
    </xf>
    <xf numFmtId="0" fontId="22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/>
    <xf numFmtId="0" fontId="17" fillId="0" borderId="0" xfId="0" applyNumberFormat="1" applyFont="1" applyBorder="1" applyAlignment="1">
      <alignment horizontal="left" vertical="top" wrapText="1"/>
    </xf>
    <xf numFmtId="0" fontId="21" fillId="0" borderId="0" xfId="0" applyFont="1"/>
    <xf numFmtId="0" fontId="8" fillId="0" borderId="0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" xfId="0" applyFont="1" applyBorder="1"/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/>
    <xf numFmtId="0" fontId="29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top"/>
    </xf>
    <xf numFmtId="0" fontId="27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6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/>
    <xf numFmtId="0" fontId="27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26" fillId="0" borderId="0" xfId="0" applyFont="1" applyAlignment="1">
      <alignment horizontal="center" vertical="top"/>
    </xf>
    <xf numFmtId="0" fontId="26" fillId="0" borderId="0" xfId="0" applyFont="1" applyAlignment="1">
      <alignment vertical="top" wrapText="1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0" xfId="0" applyFont="1" applyFill="1" applyBorder="1"/>
    <xf numFmtId="0" fontId="16" fillId="0" borderId="0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/>
    <xf numFmtId="0" fontId="8" fillId="0" borderId="0" xfId="0" applyFont="1" applyBorder="1" applyAlignment="1"/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2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7" fillId="0" borderId="1" xfId="0" applyNumberFormat="1" applyFont="1" applyBorder="1" applyAlignment="1">
      <alignment horizontal="justify"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1" xfId="0" applyFont="1" applyBorder="1" applyAlignment="1">
      <alignment horizontal="justify" wrapText="1"/>
    </xf>
    <xf numFmtId="0" fontId="17" fillId="0" borderId="1" xfId="0" applyNumberFormat="1" applyFont="1" applyBorder="1" applyAlignment="1">
      <alignment horizontal="justify" wrapText="1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top" wrapText="1"/>
    </xf>
    <xf numFmtId="0" fontId="4" fillId="0" borderId="22" xfId="0" applyFont="1" applyBorder="1"/>
    <xf numFmtId="0" fontId="8" fillId="0" borderId="6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9" fillId="0" borderId="17" xfId="0" applyFont="1" applyBorder="1" applyAlignment="1">
      <alignment vertical="center"/>
    </xf>
    <xf numFmtId="0" fontId="7" fillId="0" borderId="17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1" fontId="26" fillId="0" borderId="13" xfId="0" applyNumberFormat="1" applyFont="1" applyBorder="1" applyAlignment="1">
      <alignment horizontal="center" vertical="center" wrapText="1"/>
    </xf>
    <xf numFmtId="1" fontId="26" fillId="0" borderId="14" xfId="0" applyNumberFormat="1" applyFont="1" applyBorder="1" applyAlignment="1">
      <alignment horizontal="center" vertical="center" wrapText="1"/>
    </xf>
    <xf numFmtId="0" fontId="27" fillId="3" borderId="0" xfId="0" applyFont="1" applyFill="1"/>
    <xf numFmtId="0" fontId="0" fillId="3" borderId="0" xfId="0" applyFill="1"/>
    <xf numFmtId="0" fontId="27" fillId="2" borderId="0" xfId="0" applyFont="1" applyFill="1"/>
    <xf numFmtId="0" fontId="26" fillId="0" borderId="6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26" fillId="0" borderId="48" xfId="0" applyFont="1" applyBorder="1" applyAlignment="1">
      <alignment vertical="top" wrapText="1"/>
    </xf>
    <xf numFmtId="0" fontId="8" fillId="0" borderId="47" xfId="0" applyFont="1" applyFill="1" applyBorder="1" applyAlignment="1">
      <alignment vertical="top" wrapText="1"/>
    </xf>
    <xf numFmtId="0" fontId="26" fillId="0" borderId="3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top"/>
    </xf>
    <xf numFmtId="0" fontId="26" fillId="0" borderId="50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top"/>
    </xf>
    <xf numFmtId="0" fontId="26" fillId="0" borderId="45" xfId="0" applyFont="1" applyBorder="1" applyAlignment="1">
      <alignment vertical="top" wrapText="1"/>
    </xf>
    <xf numFmtId="0" fontId="26" fillId="0" borderId="49" xfId="0" applyFont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8" xfId="0" applyFont="1" applyBorder="1" applyAlignment="1">
      <alignment wrapText="1"/>
    </xf>
    <xf numFmtId="0" fontId="26" fillId="0" borderId="46" xfId="0" applyFont="1" applyBorder="1"/>
    <xf numFmtId="49" fontId="26" fillId="0" borderId="47" xfId="0" applyNumberFormat="1" applyFont="1" applyBorder="1" applyAlignment="1">
      <alignment wrapText="1"/>
    </xf>
    <xf numFmtId="49" fontId="26" fillId="0" borderId="50" xfId="0" applyNumberFormat="1" applyFont="1" applyBorder="1" applyAlignment="1">
      <alignment horizontal="center" vertical="center"/>
    </xf>
    <xf numFmtId="1" fontId="26" fillId="0" borderId="21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" fontId="26" fillId="0" borderId="4" xfId="0" applyNumberFormat="1" applyFont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 wrapText="1"/>
    </xf>
    <xf numFmtId="1" fontId="26" fillId="0" borderId="32" xfId="0" applyNumberFormat="1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/>
    </xf>
    <xf numFmtId="0" fontId="26" fillId="0" borderId="47" xfId="0" applyFont="1" applyBorder="1"/>
    <xf numFmtId="0" fontId="8" fillId="0" borderId="4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49" fontId="8" fillId="0" borderId="48" xfId="0" applyNumberFormat="1" applyFont="1" applyBorder="1" applyAlignment="1">
      <alignment vertical="top" wrapText="1"/>
    </xf>
    <xf numFmtId="49" fontId="8" fillId="0" borderId="46" xfId="0" applyNumberFormat="1" applyFont="1" applyBorder="1" applyAlignment="1">
      <alignment vertical="top" wrapText="1"/>
    </xf>
    <xf numFmtId="0" fontId="8" fillId="0" borderId="47" xfId="0" applyFont="1" applyBorder="1"/>
    <xf numFmtId="0" fontId="8" fillId="0" borderId="5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top" wrapText="1"/>
    </xf>
    <xf numFmtId="0" fontId="25" fillId="0" borderId="0" xfId="0" applyFont="1" applyFill="1" applyAlignment="1">
      <alignment horizontal="centerContinuous"/>
    </xf>
    <xf numFmtId="0" fontId="28" fillId="0" borderId="0" xfId="0" applyFont="1" applyFill="1" applyAlignment="1">
      <alignment horizontal="centerContinuous"/>
    </xf>
    <xf numFmtId="0" fontId="26" fillId="0" borderId="0" xfId="0" applyFont="1" applyFill="1"/>
    <xf numFmtId="0" fontId="27" fillId="0" borderId="0" xfId="0" applyFont="1" applyFill="1" applyAlignment="1">
      <alignment horizontal="centerContinuous"/>
    </xf>
    <xf numFmtId="0" fontId="26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Continuous"/>
    </xf>
    <xf numFmtId="0" fontId="30" fillId="0" borderId="43" xfId="0" applyFont="1" applyFill="1" applyBorder="1" applyAlignment="1">
      <alignment horizontal="center" vertical="top"/>
    </xf>
    <xf numFmtId="0" fontId="26" fillId="0" borderId="48" xfId="0" applyFont="1" applyFill="1" applyBorder="1" applyAlignment="1">
      <alignment vertical="top" wrapText="1"/>
    </xf>
    <xf numFmtId="0" fontId="26" fillId="0" borderId="50" xfId="0" applyFont="1" applyFill="1" applyBorder="1" applyAlignment="1">
      <alignment horizontal="center" vertical="top"/>
    </xf>
    <xf numFmtId="0" fontId="26" fillId="0" borderId="3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top"/>
    </xf>
    <xf numFmtId="0" fontId="26" fillId="0" borderId="32" xfId="0" applyFont="1" applyFill="1" applyBorder="1" applyAlignment="1">
      <alignment horizontal="center" vertical="top"/>
    </xf>
    <xf numFmtId="0" fontId="26" fillId="0" borderId="4" xfId="0" applyFont="1" applyFill="1" applyBorder="1" applyAlignment="1">
      <alignment vertical="top"/>
    </xf>
    <xf numFmtId="0" fontId="26" fillId="0" borderId="6" xfId="0" applyFont="1" applyFill="1" applyBorder="1" applyAlignment="1">
      <alignment vertical="top"/>
    </xf>
    <xf numFmtId="0" fontId="26" fillId="0" borderId="32" xfId="0" applyFont="1" applyFill="1" applyBorder="1" applyAlignment="1">
      <alignment vertical="top"/>
    </xf>
    <xf numFmtId="0" fontId="30" fillId="0" borderId="41" xfId="0" applyFont="1" applyFill="1" applyBorder="1" applyAlignment="1">
      <alignment horizontal="center" vertical="top"/>
    </xf>
    <xf numFmtId="0" fontId="26" fillId="0" borderId="46" xfId="0" applyFont="1" applyFill="1" applyBorder="1" applyAlignment="1">
      <alignment vertical="top" wrapText="1"/>
    </xf>
    <xf numFmtId="0" fontId="26" fillId="0" borderId="2" xfId="0" applyFont="1" applyFill="1" applyBorder="1" applyAlignment="1">
      <alignment horizontal="center" vertical="top"/>
    </xf>
    <xf numFmtId="0" fontId="26" fillId="0" borderId="2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top"/>
    </xf>
    <xf numFmtId="0" fontId="26" fillId="0" borderId="29" xfId="0" applyFont="1" applyFill="1" applyBorder="1" applyAlignment="1">
      <alignment horizontal="center" vertical="top"/>
    </xf>
    <xf numFmtId="0" fontId="26" fillId="0" borderId="10" xfId="0" applyFont="1" applyFill="1" applyBorder="1" applyAlignment="1">
      <alignment vertical="top"/>
    </xf>
    <xf numFmtId="0" fontId="26" fillId="0" borderId="1" xfId="0" applyFont="1" applyFill="1" applyBorder="1" applyAlignment="1">
      <alignment vertical="top"/>
    </xf>
    <xf numFmtId="0" fontId="26" fillId="0" borderId="29" xfId="0" applyFont="1" applyFill="1" applyBorder="1" applyAlignment="1">
      <alignment vertical="top"/>
    </xf>
    <xf numFmtId="0" fontId="30" fillId="0" borderId="42" xfId="0" applyFont="1" applyFill="1" applyBorder="1" applyAlignment="1">
      <alignment horizontal="center" vertical="top"/>
    </xf>
    <xf numFmtId="0" fontId="26" fillId="0" borderId="47" xfId="0" applyFont="1" applyFill="1" applyBorder="1" applyAlignment="1">
      <alignment vertical="top" wrapText="1"/>
    </xf>
    <xf numFmtId="0" fontId="26" fillId="0" borderId="20" xfId="0" applyFont="1" applyFill="1" applyBorder="1" applyAlignment="1">
      <alignment horizontal="center" vertical="top"/>
    </xf>
    <xf numFmtId="0" fontId="26" fillId="0" borderId="30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top"/>
    </xf>
    <xf numFmtId="0" fontId="26" fillId="0" borderId="14" xfId="0" applyFont="1" applyFill="1" applyBorder="1" applyAlignment="1">
      <alignment horizontal="center" vertical="top"/>
    </xf>
    <xf numFmtId="0" fontId="26" fillId="0" borderId="21" xfId="0" applyFont="1" applyFill="1" applyBorder="1" applyAlignment="1">
      <alignment vertical="top"/>
    </xf>
    <xf numFmtId="0" fontId="26" fillId="0" borderId="13" xfId="0" applyFont="1" applyFill="1" applyBorder="1" applyAlignment="1">
      <alignment vertical="top"/>
    </xf>
    <xf numFmtId="0" fontId="4" fillId="0" borderId="43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6" fillId="0" borderId="32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vertical="top" wrapText="1"/>
    </xf>
    <xf numFmtId="0" fontId="30" fillId="0" borderId="2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top"/>
    </xf>
    <xf numFmtId="0" fontId="26" fillId="0" borderId="28" xfId="0" applyFont="1" applyFill="1" applyBorder="1" applyAlignment="1">
      <alignment horizontal="center" vertical="top"/>
    </xf>
    <xf numFmtId="0" fontId="26" fillId="0" borderId="1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top"/>
    </xf>
    <xf numFmtId="0" fontId="8" fillId="0" borderId="30" xfId="0" applyFont="1" applyFill="1" applyBorder="1" applyAlignment="1">
      <alignment vertical="top"/>
    </xf>
    <xf numFmtId="0" fontId="8" fillId="0" borderId="13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 vertical="top"/>
    </xf>
    <xf numFmtId="0" fontId="25" fillId="0" borderId="31" xfId="0" applyFont="1" applyFill="1" applyBorder="1" applyAlignment="1">
      <alignment horizontal="center" vertical="top"/>
    </xf>
    <xf numFmtId="0" fontId="25" fillId="0" borderId="6" xfId="0" applyFont="1" applyFill="1" applyBorder="1" applyAlignment="1">
      <alignment horizontal="center" vertical="top"/>
    </xf>
    <xf numFmtId="0" fontId="25" fillId="0" borderId="4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Continuous"/>
    </xf>
    <xf numFmtId="0" fontId="13" fillId="0" borderId="16" xfId="0" applyFont="1" applyFill="1" applyBorder="1" applyAlignment="1">
      <alignment horizontal="centerContinuous"/>
    </xf>
    <xf numFmtId="0" fontId="12" fillId="0" borderId="16" xfId="0" applyFont="1" applyFill="1" applyBorder="1" applyAlignment="1">
      <alignment horizontal="centerContinuous"/>
    </xf>
    <xf numFmtId="0" fontId="4" fillId="0" borderId="3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0" borderId="32" xfId="0" applyFont="1" applyFill="1" applyBorder="1"/>
    <xf numFmtId="0" fontId="4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29" xfId="0" applyFont="1" applyFill="1" applyBorder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top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top" wrapText="1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6" fillId="0" borderId="0" xfId="0" applyFont="1" applyAlignment="1"/>
    <xf numFmtId="0" fontId="4" fillId="0" borderId="28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29" xfId="0" applyFont="1" applyFill="1" applyBorder="1" applyAlignment="1">
      <alignment vertical="top"/>
    </xf>
    <xf numFmtId="0" fontId="0" fillId="0" borderId="0" xfId="0" applyAlignment="1">
      <alignment vertical="top"/>
    </xf>
    <xf numFmtId="0" fontId="27" fillId="4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4" fillId="0" borderId="17" xfId="0" applyFont="1" applyFill="1" applyBorder="1" applyAlignment="1">
      <alignment vertical="center" wrapText="1"/>
    </xf>
    <xf numFmtId="0" fontId="30" fillId="0" borderId="41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0" fontId="26" fillId="0" borderId="29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7" fillId="4" borderId="0" xfId="0" applyFont="1" applyFill="1" applyAlignment="1">
      <alignment vertical="center"/>
    </xf>
    <xf numFmtId="0" fontId="30" fillId="0" borderId="43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vertical="center" wrapText="1"/>
    </xf>
    <xf numFmtId="0" fontId="27" fillId="3" borderId="0" xfId="0" applyFont="1" applyFill="1" applyAlignment="1">
      <alignment vertical="center"/>
    </xf>
    <xf numFmtId="0" fontId="26" fillId="0" borderId="47" xfId="0" applyFont="1" applyBorder="1" applyAlignment="1">
      <alignment vertical="center" wrapText="1"/>
    </xf>
    <xf numFmtId="0" fontId="26" fillId="0" borderId="34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164" fontId="8" fillId="0" borderId="21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25" fillId="0" borderId="6" xfId="0" applyNumberFormat="1" applyFont="1" applyFill="1" applyBorder="1" applyAlignment="1">
      <alignment horizontal="center" vertical="center"/>
    </xf>
    <xf numFmtId="0" fontId="25" fillId="0" borderId="31" xfId="0" applyFont="1" applyBorder="1" applyAlignment="1">
      <alignment horizontal="center" vertical="top"/>
    </xf>
    <xf numFmtId="0" fontId="25" fillId="0" borderId="6" xfId="0" applyFont="1" applyBorder="1" applyAlignment="1">
      <alignment horizontal="center" vertical="top"/>
    </xf>
    <xf numFmtId="0" fontId="25" fillId="0" borderId="4" xfId="0" applyFont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11" fillId="5" borderId="0" xfId="0" applyFont="1" applyFill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6" fillId="0" borderId="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top"/>
    </xf>
    <xf numFmtId="0" fontId="25" fillId="0" borderId="36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top"/>
    </xf>
    <xf numFmtId="0" fontId="25" fillId="0" borderId="20" xfId="0" applyFont="1" applyBorder="1" applyAlignment="1">
      <alignment horizontal="center" vertical="top"/>
    </xf>
    <xf numFmtId="0" fontId="25" fillId="0" borderId="21" xfId="0" applyFont="1" applyBorder="1" applyAlignment="1">
      <alignment horizontal="center" vertical="top"/>
    </xf>
    <xf numFmtId="0" fontId="31" fillId="0" borderId="1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top"/>
    </xf>
    <xf numFmtId="0" fontId="25" fillId="0" borderId="1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top"/>
    </xf>
    <xf numFmtId="0" fontId="26" fillId="0" borderId="38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top"/>
    </xf>
    <xf numFmtId="0" fontId="25" fillId="0" borderId="21" xfId="0" applyFont="1" applyFill="1" applyBorder="1" applyAlignment="1">
      <alignment horizontal="center" vertical="top"/>
    </xf>
    <xf numFmtId="0" fontId="26" fillId="0" borderId="53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0" xfId="0" applyFont="1" applyFill="1" applyAlignment="1">
      <alignment horizontal="left" wrapText="1"/>
    </xf>
    <xf numFmtId="0" fontId="26" fillId="0" borderId="51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top"/>
    </xf>
    <xf numFmtId="0" fontId="25" fillId="0" borderId="15" xfId="0" applyFont="1" applyFill="1" applyBorder="1" applyAlignment="1">
      <alignment horizontal="center" vertical="top"/>
    </xf>
    <xf numFmtId="0" fontId="25" fillId="0" borderId="11" xfId="0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top"/>
    </xf>
    <xf numFmtId="0" fontId="26" fillId="0" borderId="5" xfId="0" applyFont="1" applyBorder="1" applyAlignment="1">
      <alignment horizontal="center" vertical="top"/>
    </xf>
    <xf numFmtId="0" fontId="26" fillId="0" borderId="6" xfId="0" applyFont="1" applyBorder="1" applyAlignment="1">
      <alignment horizontal="center" vertical="top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27" xfId="0" applyFont="1" applyFill="1" applyBorder="1" applyAlignment="1">
      <alignment horizontal="center" vertical="top" wrapText="1"/>
    </xf>
    <xf numFmtId="0" fontId="16" fillId="0" borderId="44" xfId="0" applyFont="1" applyFill="1" applyBorder="1" applyAlignment="1">
      <alignment horizontal="center" vertical="top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25" fillId="0" borderId="31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7" fillId="0" borderId="2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6" xfId="0" applyFont="1" applyBorder="1" applyAlignment="1"/>
    <xf numFmtId="0" fontId="8" fillId="0" borderId="0" xfId="0" applyFont="1" applyFill="1" applyAlignment="1">
      <alignment horizontal="left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2" fontId="8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/>
    <xf numFmtId="0" fontId="19" fillId="0" borderId="0" xfId="0" applyFont="1" applyAlignment="1"/>
    <xf numFmtId="0" fontId="8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5" borderId="50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17" fillId="0" borderId="1" xfId="0" applyNumberFormat="1" applyFont="1" applyBorder="1" applyAlignment="1">
      <alignment horizontal="justify" vertical="top" wrapText="1"/>
    </xf>
    <xf numFmtId="0" fontId="17" fillId="0" borderId="9" xfId="0" applyNumberFormat="1" applyFont="1" applyBorder="1" applyAlignment="1">
      <alignment horizontal="justify" vertical="top" wrapText="1"/>
    </xf>
    <xf numFmtId="0" fontId="17" fillId="0" borderId="2" xfId="0" applyNumberFormat="1" applyFont="1" applyBorder="1" applyAlignment="1">
      <alignment horizontal="justify" vertical="top" wrapText="1"/>
    </xf>
    <xf numFmtId="0" fontId="17" fillId="0" borderId="10" xfId="0" applyNumberFormat="1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7"/>
  <sheetViews>
    <sheetView tabSelected="1" view="pageBreakPreview" zoomScaleNormal="85" zoomScaleSheetLayoutView="100" workbookViewId="0">
      <selection activeCell="K28" sqref="K28"/>
    </sheetView>
  </sheetViews>
  <sheetFormatPr defaultColWidth="9.140625" defaultRowHeight="16.5"/>
  <cols>
    <col min="1" max="1" width="5.85546875" style="47" customWidth="1"/>
    <col min="2" max="2" width="19.28515625" style="47" customWidth="1"/>
    <col min="3" max="3" width="24.28515625" style="47" customWidth="1"/>
    <col min="4" max="4" width="21.85546875" style="47" customWidth="1"/>
    <col min="5" max="5" width="9.140625" style="47"/>
    <col min="6" max="6" width="21.42578125" style="47" customWidth="1"/>
    <col min="7" max="7" width="9.140625" style="47" hidden="1" customWidth="1"/>
    <col min="8" max="16384" width="9.140625" style="47"/>
  </cols>
  <sheetData>
    <row r="3" spans="1:6">
      <c r="B3" s="48" t="s">
        <v>48</v>
      </c>
      <c r="C3" s="49"/>
    </row>
    <row r="4" spans="1:6">
      <c r="B4" s="48" t="s">
        <v>180</v>
      </c>
      <c r="C4" s="49"/>
    </row>
    <row r="5" spans="1:6">
      <c r="C5" s="49"/>
    </row>
    <row r="6" spans="1:6">
      <c r="C6" s="49"/>
    </row>
    <row r="7" spans="1:6">
      <c r="A7" s="50"/>
      <c r="B7" s="50"/>
      <c r="C7" s="50"/>
      <c r="D7" s="50"/>
      <c r="E7" s="50"/>
    </row>
    <row r="8" spans="1:6">
      <c r="A8" s="50"/>
      <c r="B8" s="50"/>
      <c r="C8" s="50"/>
      <c r="D8" s="50"/>
      <c r="E8" s="50"/>
    </row>
    <row r="10" spans="1:6">
      <c r="E10" s="51"/>
    </row>
    <row r="11" spans="1:6">
      <c r="C11" s="49"/>
    </row>
    <row r="12" spans="1:6">
      <c r="C12" s="49"/>
    </row>
    <row r="13" spans="1:6">
      <c r="C13" s="49"/>
    </row>
    <row r="14" spans="1:6">
      <c r="B14" s="320" t="s">
        <v>16</v>
      </c>
      <c r="C14" s="320"/>
      <c r="D14" s="320"/>
      <c r="E14" s="320"/>
      <c r="F14" s="320"/>
    </row>
    <row r="15" spans="1:6">
      <c r="A15" s="50"/>
      <c r="B15" s="50"/>
      <c r="C15" s="50"/>
      <c r="D15" s="50"/>
      <c r="E15" s="50"/>
    </row>
    <row r="16" spans="1:6">
      <c r="A16" s="50"/>
      <c r="B16" s="50"/>
      <c r="C16" s="50"/>
      <c r="D16" s="50"/>
      <c r="E16" s="50"/>
    </row>
    <row r="17" spans="1:6">
      <c r="A17" s="50"/>
      <c r="B17" s="50"/>
      <c r="C17" s="50"/>
      <c r="D17" s="50"/>
      <c r="E17" s="50"/>
    </row>
    <row r="18" spans="1:6">
      <c r="A18" s="50"/>
      <c r="B18" s="50"/>
      <c r="C18" s="50"/>
      <c r="D18" s="50"/>
      <c r="E18" s="50"/>
    </row>
    <row r="19" spans="1:6">
      <c r="A19" s="50"/>
      <c r="B19" s="50"/>
      <c r="C19" s="50"/>
      <c r="D19" s="50"/>
      <c r="E19" s="50"/>
    </row>
    <row r="21" spans="1:6">
      <c r="B21" s="47" t="s">
        <v>102</v>
      </c>
      <c r="E21" s="51"/>
    </row>
    <row r="22" spans="1:6">
      <c r="B22" s="319" t="s">
        <v>165</v>
      </c>
      <c r="C22" s="319"/>
      <c r="D22" s="319"/>
      <c r="E22" s="319"/>
      <c r="F22" s="319"/>
    </row>
    <row r="23" spans="1:6">
      <c r="B23" s="47" t="s">
        <v>171</v>
      </c>
      <c r="C23" s="49"/>
      <c r="D23" s="50"/>
      <c r="E23" s="50"/>
    </row>
    <row r="24" spans="1:6">
      <c r="B24" s="47" t="s">
        <v>103</v>
      </c>
      <c r="C24" s="49"/>
    </row>
    <row r="25" spans="1:6">
      <c r="B25" s="47" t="s">
        <v>181</v>
      </c>
      <c r="C25" s="49"/>
    </row>
    <row r="27" spans="1:6">
      <c r="B27" s="321" t="s">
        <v>170</v>
      </c>
      <c r="C27" s="321"/>
      <c r="D27" s="321"/>
      <c r="E27" s="321"/>
      <c r="F27" s="321"/>
    </row>
  </sheetData>
  <mergeCells count="3">
    <mergeCell ref="B22:F22"/>
    <mergeCell ref="B14:F14"/>
    <mergeCell ref="B27:F27"/>
  </mergeCells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Y64"/>
  <sheetViews>
    <sheetView view="pageBreakPreview" zoomScaleNormal="100" zoomScaleSheetLayoutView="100" workbookViewId="0">
      <selection activeCell="C62" sqref="C62"/>
    </sheetView>
  </sheetViews>
  <sheetFormatPr defaultColWidth="9.140625" defaultRowHeight="12.75"/>
  <cols>
    <col min="1" max="1" width="3" style="58" customWidth="1"/>
    <col min="2" max="2" width="32.85546875" style="58" customWidth="1"/>
    <col min="3" max="3" width="13.5703125" style="72" customWidth="1"/>
    <col min="4" max="6" width="2.7109375" style="58" customWidth="1"/>
    <col min="7" max="7" width="2.5703125" style="58" customWidth="1"/>
    <col min="8" max="8" width="2.7109375" style="58" customWidth="1"/>
    <col min="9" max="9" width="6.140625" style="58" customWidth="1"/>
    <col min="10" max="10" width="6.28515625" style="58" customWidth="1"/>
    <col min="11" max="11" width="4" style="58" bestFit="1" customWidth="1"/>
    <col min="12" max="12" width="3.140625" style="58" customWidth="1"/>
    <col min="13" max="15" width="2.42578125" style="58" customWidth="1"/>
    <col min="16" max="16" width="6.7109375" style="58" customWidth="1"/>
    <col min="17" max="17" width="6.28515625" style="58" customWidth="1"/>
    <col min="18" max="16384" width="9.140625" style="58"/>
  </cols>
  <sheetData>
    <row r="1" spans="1:25">
      <c r="A1" s="55" t="s">
        <v>49</v>
      </c>
      <c r="B1" s="56"/>
      <c r="C1" s="57"/>
      <c r="D1" s="56"/>
      <c r="E1" s="56"/>
      <c r="F1" s="56"/>
      <c r="G1" s="56"/>
      <c r="H1" s="56"/>
    </row>
    <row r="2" spans="1:25">
      <c r="A2" s="55" t="s">
        <v>180</v>
      </c>
      <c r="B2" s="56"/>
      <c r="C2" s="57"/>
      <c r="D2" s="56"/>
      <c r="E2" s="56"/>
      <c r="F2" s="56"/>
      <c r="G2" s="56"/>
      <c r="H2" s="56"/>
    </row>
    <row r="3" spans="1:25" ht="8.25" customHeight="1">
      <c r="A3" s="56"/>
      <c r="B3" s="56"/>
      <c r="C3" s="57"/>
      <c r="D3" s="56"/>
      <c r="E3" s="56"/>
      <c r="F3" s="56"/>
      <c r="G3" s="56"/>
      <c r="H3" s="56"/>
    </row>
    <row r="4" spans="1:25">
      <c r="A4" s="181" t="s">
        <v>50</v>
      </c>
      <c r="B4" s="181"/>
      <c r="C4" s="181"/>
      <c r="D4" s="181"/>
      <c r="E4" s="181"/>
      <c r="F4" s="181"/>
      <c r="G4" s="181"/>
      <c r="H4" s="181"/>
      <c r="I4" s="182"/>
      <c r="J4" s="182"/>
      <c r="K4" s="182"/>
      <c r="L4" s="182"/>
      <c r="M4" s="182"/>
      <c r="N4" s="182"/>
      <c r="O4" s="182"/>
      <c r="P4" s="182"/>
      <c r="Q4" s="182"/>
    </row>
    <row r="5" spans="1:25" ht="13.5" customHeight="1">
      <c r="A5" s="183" t="s">
        <v>119</v>
      </c>
      <c r="B5" s="183"/>
      <c r="C5" s="183"/>
      <c r="D5" s="183"/>
      <c r="E5" s="183"/>
      <c r="F5" s="183"/>
      <c r="G5" s="183"/>
      <c r="H5" s="183"/>
      <c r="I5" s="184"/>
      <c r="J5" s="184"/>
      <c r="K5" s="184"/>
      <c r="L5" s="184"/>
      <c r="M5" s="184"/>
      <c r="N5" s="184"/>
      <c r="O5" s="184"/>
      <c r="P5" s="184"/>
      <c r="Q5" s="184"/>
      <c r="R5" s="59"/>
    </row>
    <row r="6" spans="1:25" ht="12.75" customHeight="1">
      <c r="A6" s="390" t="s">
        <v>166</v>
      </c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185"/>
      <c r="P6" s="181"/>
      <c r="Q6" s="181"/>
    </row>
    <row r="7" spans="1:25" ht="12" customHeight="1">
      <c r="A7" s="183" t="s">
        <v>139</v>
      </c>
      <c r="B7" s="186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59"/>
    </row>
    <row r="8" spans="1:25" ht="10.5" customHeight="1">
      <c r="A8" s="183" t="s">
        <v>120</v>
      </c>
      <c r="B8" s="186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</row>
    <row r="9" spans="1:25" ht="12" customHeight="1">
      <c r="A9" s="183" t="s">
        <v>181</v>
      </c>
      <c r="B9" s="186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</row>
    <row r="10" spans="1:25" ht="15.75" customHeight="1" thickBot="1">
      <c r="A10" s="187" t="s">
        <v>17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</row>
    <row r="11" spans="1:25" ht="12.75" customHeight="1">
      <c r="A11" s="375" t="s">
        <v>4</v>
      </c>
      <c r="B11" s="378" t="s">
        <v>18</v>
      </c>
      <c r="C11" s="381" t="s">
        <v>185</v>
      </c>
      <c r="D11" s="384" t="s">
        <v>0</v>
      </c>
      <c r="E11" s="346"/>
      <c r="F11" s="346"/>
      <c r="G11" s="346"/>
      <c r="H11" s="346"/>
      <c r="I11" s="346"/>
      <c r="J11" s="347"/>
      <c r="K11" s="345" t="s">
        <v>1</v>
      </c>
      <c r="L11" s="346"/>
      <c r="M11" s="346"/>
      <c r="N11" s="346"/>
      <c r="O11" s="346"/>
      <c r="P11" s="346"/>
      <c r="Q11" s="347"/>
    </row>
    <row r="12" spans="1:25" ht="9.75" customHeight="1">
      <c r="A12" s="376"/>
      <c r="B12" s="379"/>
      <c r="C12" s="382"/>
      <c r="D12" s="385" t="s">
        <v>21</v>
      </c>
      <c r="E12" s="324" t="s">
        <v>2</v>
      </c>
      <c r="F12" s="324" t="s">
        <v>3</v>
      </c>
      <c r="G12" s="324" t="s">
        <v>51</v>
      </c>
      <c r="H12" s="322" t="s">
        <v>104</v>
      </c>
      <c r="I12" s="341" t="s">
        <v>19</v>
      </c>
      <c r="J12" s="343" t="s">
        <v>20</v>
      </c>
      <c r="K12" s="350" t="s">
        <v>21</v>
      </c>
      <c r="L12" s="324" t="s">
        <v>2</v>
      </c>
      <c r="M12" s="324" t="s">
        <v>3</v>
      </c>
      <c r="N12" s="322" t="s">
        <v>51</v>
      </c>
      <c r="O12" s="322" t="s">
        <v>104</v>
      </c>
      <c r="P12" s="341" t="s">
        <v>19</v>
      </c>
      <c r="Q12" s="343" t="s">
        <v>20</v>
      </c>
    </row>
    <row r="13" spans="1:25" ht="9.75" customHeight="1" thickBot="1">
      <c r="A13" s="377"/>
      <c r="B13" s="380"/>
      <c r="C13" s="383"/>
      <c r="D13" s="386"/>
      <c r="E13" s="325"/>
      <c r="F13" s="325"/>
      <c r="G13" s="325"/>
      <c r="H13" s="323"/>
      <c r="I13" s="342"/>
      <c r="J13" s="344"/>
      <c r="K13" s="351"/>
      <c r="L13" s="325"/>
      <c r="M13" s="325"/>
      <c r="N13" s="323"/>
      <c r="O13" s="323"/>
      <c r="P13" s="342"/>
      <c r="Q13" s="344"/>
    </row>
    <row r="14" spans="1:25">
      <c r="A14" s="188">
        <v>1</v>
      </c>
      <c r="B14" s="189" t="s">
        <v>66</v>
      </c>
      <c r="C14" s="190" t="s">
        <v>67</v>
      </c>
      <c r="D14" s="191">
        <v>2</v>
      </c>
      <c r="E14" s="192">
        <v>1</v>
      </c>
      <c r="F14" s="192"/>
      <c r="G14" s="192"/>
      <c r="H14" s="192"/>
      <c r="I14" s="193" t="s">
        <v>5</v>
      </c>
      <c r="J14" s="194">
        <v>6</v>
      </c>
      <c r="K14" s="195"/>
      <c r="L14" s="196"/>
      <c r="M14" s="196"/>
      <c r="N14" s="196"/>
      <c r="O14" s="196"/>
      <c r="P14" s="196"/>
      <c r="Q14" s="197"/>
      <c r="S14" s="58" t="s">
        <v>61</v>
      </c>
      <c r="T14" s="128">
        <f>(D24+K24)*14</f>
        <v>280</v>
      </c>
      <c r="X14" s="126" t="s">
        <v>142</v>
      </c>
      <c r="Y14" s="126">
        <f>T14+T15</f>
        <v>336</v>
      </c>
    </row>
    <row r="15" spans="1:25" s="301" customFormat="1" ht="25.5">
      <c r="A15" s="294">
        <v>2</v>
      </c>
      <c r="B15" s="295" t="s">
        <v>68</v>
      </c>
      <c r="C15" s="296" t="s">
        <v>65</v>
      </c>
      <c r="D15" s="201">
        <v>2</v>
      </c>
      <c r="E15" s="202">
        <v>1</v>
      </c>
      <c r="F15" s="202"/>
      <c r="G15" s="202"/>
      <c r="H15" s="202"/>
      <c r="I15" s="202" t="s">
        <v>5</v>
      </c>
      <c r="J15" s="297">
        <v>6</v>
      </c>
      <c r="K15" s="298"/>
      <c r="L15" s="299"/>
      <c r="M15" s="299"/>
      <c r="N15" s="299"/>
      <c r="O15" s="299"/>
      <c r="P15" s="299"/>
      <c r="Q15" s="300"/>
      <c r="S15" s="301" t="s">
        <v>62</v>
      </c>
      <c r="T15" s="302">
        <f>(D34+K34)*14</f>
        <v>56</v>
      </c>
      <c r="V15" s="301" t="s">
        <v>39</v>
      </c>
      <c r="W15" s="301" t="s">
        <v>40</v>
      </c>
    </row>
    <row r="16" spans="1:25">
      <c r="A16" s="198">
        <v>3</v>
      </c>
      <c r="B16" s="199" t="s">
        <v>69</v>
      </c>
      <c r="C16" s="200" t="s">
        <v>70</v>
      </c>
      <c r="D16" s="201">
        <v>1</v>
      </c>
      <c r="E16" s="202">
        <v>1</v>
      </c>
      <c r="F16" s="202"/>
      <c r="G16" s="202"/>
      <c r="H16" s="202"/>
      <c r="I16" s="203" t="s">
        <v>5</v>
      </c>
      <c r="J16" s="204">
        <v>6</v>
      </c>
      <c r="K16" s="205"/>
      <c r="L16" s="206"/>
      <c r="M16" s="206"/>
      <c r="N16" s="206"/>
      <c r="O16" s="206"/>
      <c r="P16" s="206"/>
      <c r="Q16" s="207"/>
      <c r="S16" s="58" t="s">
        <v>63</v>
      </c>
      <c r="T16" s="58">
        <f>SUM(D15:E17,K18:L19,K21:L21)*14</f>
        <v>196</v>
      </c>
      <c r="V16" s="58">
        <f>SUM(D15:D17,K18:K19,K21)*14</f>
        <v>112</v>
      </c>
      <c r="W16" s="58">
        <f>SUM(E15:E17,L18:L19,L21)*14</f>
        <v>84</v>
      </c>
    </row>
    <row r="17" spans="1:25" ht="26.25" thickBot="1">
      <c r="A17" s="208">
        <v>4</v>
      </c>
      <c r="B17" s="209" t="s">
        <v>94</v>
      </c>
      <c r="C17" s="210" t="s">
        <v>71</v>
      </c>
      <c r="D17" s="211">
        <v>1</v>
      </c>
      <c r="E17" s="212">
        <v>1</v>
      </c>
      <c r="F17" s="212"/>
      <c r="G17" s="212"/>
      <c r="H17" s="212"/>
      <c r="I17" s="213" t="s">
        <v>5</v>
      </c>
      <c r="J17" s="214">
        <v>6</v>
      </c>
      <c r="K17" s="215"/>
      <c r="L17" s="216"/>
      <c r="M17" s="216"/>
      <c r="N17" s="216"/>
      <c r="O17" s="216"/>
      <c r="P17" s="213"/>
      <c r="Q17" s="214"/>
      <c r="S17" s="58" t="s">
        <v>64</v>
      </c>
      <c r="T17" s="58">
        <f>SUM(D14:E14,K20:L20,K22:L22,D29:E30,K31:L32)*14</f>
        <v>140</v>
      </c>
      <c r="V17" s="58">
        <f>SUM(D14,K20,K22,D29,K31)*14</f>
        <v>77</v>
      </c>
      <c r="W17" s="58">
        <f>SUM(E14,L20,L22,E29,L31)*14</f>
        <v>63</v>
      </c>
    </row>
    <row r="18" spans="1:25" ht="25.5">
      <c r="A18" s="217">
        <v>5</v>
      </c>
      <c r="B18" s="189" t="s">
        <v>76</v>
      </c>
      <c r="C18" s="218" t="s">
        <v>73</v>
      </c>
      <c r="D18" s="219"/>
      <c r="E18" s="220"/>
      <c r="F18" s="220"/>
      <c r="G18" s="220"/>
      <c r="H18" s="220"/>
      <c r="I18" s="220"/>
      <c r="J18" s="221"/>
      <c r="K18" s="222">
        <v>1</v>
      </c>
      <c r="L18" s="192">
        <v>1</v>
      </c>
      <c r="M18" s="192"/>
      <c r="N18" s="192"/>
      <c r="O18" s="192"/>
      <c r="P18" s="192" t="s">
        <v>5</v>
      </c>
      <c r="Q18" s="223">
        <v>5</v>
      </c>
    </row>
    <row r="19" spans="1:25" s="301" customFormat="1" ht="27" customHeight="1">
      <c r="A19" s="303">
        <v>6</v>
      </c>
      <c r="B19" s="304" t="s">
        <v>72</v>
      </c>
      <c r="C19" s="218" t="s">
        <v>151</v>
      </c>
      <c r="D19" s="191"/>
      <c r="E19" s="192"/>
      <c r="F19" s="192"/>
      <c r="G19" s="192"/>
      <c r="H19" s="192"/>
      <c r="I19" s="192"/>
      <c r="J19" s="223"/>
      <c r="K19" s="222">
        <v>2</v>
      </c>
      <c r="L19" s="192">
        <v>1</v>
      </c>
      <c r="M19" s="192"/>
      <c r="N19" s="192"/>
      <c r="O19" s="192"/>
      <c r="P19" s="192" t="s">
        <v>5</v>
      </c>
      <c r="Q19" s="223">
        <v>5</v>
      </c>
      <c r="S19" s="301" t="s">
        <v>124</v>
      </c>
      <c r="T19" s="301">
        <f>(D52+K52)*14</f>
        <v>168</v>
      </c>
      <c r="Y19" s="305">
        <f>T16+T17</f>
        <v>336</v>
      </c>
    </row>
    <row r="20" spans="1:25">
      <c r="A20" s="198">
        <v>7</v>
      </c>
      <c r="B20" s="224" t="s">
        <v>87</v>
      </c>
      <c r="C20" s="225" t="s">
        <v>148</v>
      </c>
      <c r="D20" s="226"/>
      <c r="E20" s="227"/>
      <c r="F20" s="227"/>
      <c r="G20" s="227"/>
      <c r="H20" s="227"/>
      <c r="I20" s="227"/>
      <c r="J20" s="228"/>
      <c r="K20" s="229">
        <v>1</v>
      </c>
      <c r="L20" s="203">
        <v>1</v>
      </c>
      <c r="M20" s="203"/>
      <c r="N20" s="203"/>
      <c r="O20" s="203"/>
      <c r="P20" s="203" t="s">
        <v>5</v>
      </c>
      <c r="Q20" s="204">
        <v>5</v>
      </c>
      <c r="S20" s="126" t="s">
        <v>141</v>
      </c>
      <c r="T20" s="127">
        <f>N21*4*12</f>
        <v>0</v>
      </c>
      <c r="U20"/>
      <c r="V20"/>
      <c r="W20"/>
    </row>
    <row r="21" spans="1:25">
      <c r="A21" s="198">
        <v>8</v>
      </c>
      <c r="B21" s="199" t="s">
        <v>75</v>
      </c>
      <c r="C21" s="200" t="s">
        <v>77</v>
      </c>
      <c r="D21" s="230"/>
      <c r="E21" s="203"/>
      <c r="F21" s="203"/>
      <c r="G21" s="203"/>
      <c r="H21" s="203"/>
      <c r="I21" s="203"/>
      <c r="J21" s="204"/>
      <c r="K21" s="231">
        <v>1</v>
      </c>
      <c r="L21" s="202">
        <v>1</v>
      </c>
      <c r="M21" s="202"/>
      <c r="N21" s="202"/>
      <c r="O21" s="202"/>
      <c r="P21" s="203" t="s">
        <v>5</v>
      </c>
      <c r="Q21" s="204">
        <v>5</v>
      </c>
    </row>
    <row r="22" spans="1:25" ht="13.5" thickBot="1">
      <c r="A22" s="208">
        <v>9</v>
      </c>
      <c r="B22" s="133" t="s">
        <v>140</v>
      </c>
      <c r="C22" s="232" t="s">
        <v>152</v>
      </c>
      <c r="D22" s="233"/>
      <c r="E22" s="234"/>
      <c r="F22" s="234"/>
      <c r="G22" s="234"/>
      <c r="H22" s="234"/>
      <c r="I22" s="234"/>
      <c r="J22" s="235"/>
      <c r="K22" s="311">
        <v>0.5</v>
      </c>
      <c r="L22" s="312">
        <v>0.5</v>
      </c>
      <c r="M22" s="236"/>
      <c r="N22" s="236"/>
      <c r="O22" s="236"/>
      <c r="P22" s="237" t="s">
        <v>21</v>
      </c>
      <c r="Q22" s="238">
        <v>5</v>
      </c>
    </row>
    <row r="23" spans="1:25">
      <c r="A23" s="356" t="s">
        <v>22</v>
      </c>
      <c r="B23" s="357"/>
      <c r="C23" s="357"/>
      <c r="D23" s="239">
        <f>SUM(D14:D22)</f>
        <v>6</v>
      </c>
      <c r="E23" s="240">
        <f>SUM(E14:E22)</f>
        <v>4</v>
      </c>
      <c r="F23" s="240"/>
      <c r="G23" s="240"/>
      <c r="H23" s="392"/>
      <c r="I23" s="354" t="s">
        <v>60</v>
      </c>
      <c r="J23" s="348">
        <f>SUM(J14:J22)</f>
        <v>24</v>
      </c>
      <c r="K23" s="241">
        <f>SUM(K18:K22)</f>
        <v>5.5</v>
      </c>
      <c r="L23" s="313">
        <f>SUM(L18:L22)</f>
        <v>4.5</v>
      </c>
      <c r="M23" s="242"/>
      <c r="N23" s="242"/>
      <c r="O23" s="354"/>
      <c r="P23" s="354" t="s">
        <v>162</v>
      </c>
      <c r="Q23" s="348">
        <f>SUM(Q14:Q22)</f>
        <v>25</v>
      </c>
    </row>
    <row r="24" spans="1:25" ht="13.5" customHeight="1" thickBot="1">
      <c r="A24" s="358"/>
      <c r="B24" s="359"/>
      <c r="C24" s="359"/>
      <c r="D24" s="387">
        <f>SUM(D23:G23)</f>
        <v>10</v>
      </c>
      <c r="E24" s="370"/>
      <c r="F24" s="370"/>
      <c r="G24" s="371"/>
      <c r="H24" s="393"/>
      <c r="I24" s="355"/>
      <c r="J24" s="349"/>
      <c r="K24" s="370">
        <f>SUM(K23:M23)</f>
        <v>10</v>
      </c>
      <c r="L24" s="370"/>
      <c r="M24" s="370"/>
      <c r="N24" s="371"/>
      <c r="O24" s="355"/>
      <c r="P24" s="355"/>
      <c r="Q24" s="349"/>
    </row>
    <row r="25" spans="1:25" ht="13.5" thickBot="1">
      <c r="A25" s="61"/>
      <c r="B25" s="64"/>
      <c r="C25" s="64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25" ht="12.75" customHeight="1">
      <c r="A26" s="375" t="s">
        <v>4</v>
      </c>
      <c r="B26" s="378" t="s">
        <v>23</v>
      </c>
      <c r="C26" s="381" t="s">
        <v>185</v>
      </c>
      <c r="D26" s="384" t="s">
        <v>0</v>
      </c>
      <c r="E26" s="346"/>
      <c r="F26" s="346"/>
      <c r="G26" s="346"/>
      <c r="H26" s="346"/>
      <c r="I26" s="346"/>
      <c r="J26" s="347"/>
      <c r="K26" s="345" t="s">
        <v>1</v>
      </c>
      <c r="L26" s="346"/>
      <c r="M26" s="346"/>
      <c r="N26" s="346"/>
      <c r="O26" s="346"/>
      <c r="P26" s="346"/>
      <c r="Q26" s="347"/>
    </row>
    <row r="27" spans="1:25" ht="11.25" customHeight="1">
      <c r="A27" s="376"/>
      <c r="B27" s="379"/>
      <c r="C27" s="382"/>
      <c r="D27" s="385" t="s">
        <v>21</v>
      </c>
      <c r="E27" s="324" t="s">
        <v>2</v>
      </c>
      <c r="F27" s="322" t="s">
        <v>3</v>
      </c>
      <c r="G27" s="324" t="s">
        <v>51</v>
      </c>
      <c r="H27" s="322" t="s">
        <v>104</v>
      </c>
      <c r="I27" s="341" t="s">
        <v>19</v>
      </c>
      <c r="J27" s="343" t="s">
        <v>20</v>
      </c>
      <c r="K27" s="350" t="s">
        <v>21</v>
      </c>
      <c r="L27" s="324" t="s">
        <v>2</v>
      </c>
      <c r="M27" s="324" t="s">
        <v>3</v>
      </c>
      <c r="N27" s="322" t="s">
        <v>51</v>
      </c>
      <c r="O27" s="322" t="s">
        <v>104</v>
      </c>
      <c r="P27" s="341" t="s">
        <v>19</v>
      </c>
      <c r="Q27" s="343" t="s">
        <v>20</v>
      </c>
    </row>
    <row r="28" spans="1:25" ht="10.5" customHeight="1" thickBot="1">
      <c r="A28" s="377"/>
      <c r="B28" s="380"/>
      <c r="C28" s="383"/>
      <c r="D28" s="386"/>
      <c r="E28" s="325"/>
      <c r="F28" s="388"/>
      <c r="G28" s="325"/>
      <c r="H28" s="323"/>
      <c r="I28" s="342"/>
      <c r="J28" s="344"/>
      <c r="K28" s="351"/>
      <c r="L28" s="325"/>
      <c r="M28" s="325"/>
      <c r="N28" s="323"/>
      <c r="O28" s="323"/>
      <c r="P28" s="342"/>
      <c r="Q28" s="344"/>
    </row>
    <row r="29" spans="1:25" ht="14.25" customHeight="1">
      <c r="A29" s="140">
        <v>10</v>
      </c>
      <c r="B29" s="141" t="s">
        <v>78</v>
      </c>
      <c r="C29" s="142" t="s">
        <v>80</v>
      </c>
      <c r="D29" s="372">
        <v>1</v>
      </c>
      <c r="E29" s="352">
        <v>1</v>
      </c>
      <c r="F29" s="352"/>
      <c r="G29" s="352"/>
      <c r="H29" s="352"/>
      <c r="I29" s="352" t="s">
        <v>21</v>
      </c>
      <c r="J29" s="366">
        <v>6</v>
      </c>
      <c r="K29" s="368"/>
      <c r="L29" s="352"/>
      <c r="M29" s="352"/>
      <c r="N29" s="352"/>
      <c r="O29" s="352"/>
      <c r="P29" s="352"/>
      <c r="Q29" s="366"/>
    </row>
    <row r="30" spans="1:25" s="301" customFormat="1" ht="26.25" thickBot="1">
      <c r="A30" s="307">
        <v>11</v>
      </c>
      <c r="B30" s="306" t="s">
        <v>79</v>
      </c>
      <c r="C30" s="139" t="s">
        <v>153</v>
      </c>
      <c r="D30" s="373"/>
      <c r="E30" s="353"/>
      <c r="F30" s="353"/>
      <c r="G30" s="353"/>
      <c r="H30" s="353"/>
      <c r="I30" s="353"/>
      <c r="J30" s="367"/>
      <c r="K30" s="369"/>
      <c r="L30" s="353"/>
      <c r="M30" s="353"/>
      <c r="N30" s="353"/>
      <c r="O30" s="353"/>
      <c r="P30" s="353"/>
      <c r="Q30" s="367"/>
    </row>
    <row r="31" spans="1:25">
      <c r="A31" s="136">
        <v>12</v>
      </c>
      <c r="B31" s="132" t="s">
        <v>81</v>
      </c>
      <c r="C31" s="137" t="s">
        <v>107</v>
      </c>
      <c r="D31" s="391"/>
      <c r="E31" s="374"/>
      <c r="F31" s="374"/>
      <c r="G31" s="374"/>
      <c r="H31" s="374"/>
      <c r="I31" s="374"/>
      <c r="J31" s="389"/>
      <c r="K31" s="398">
        <v>1</v>
      </c>
      <c r="L31" s="374">
        <v>1</v>
      </c>
      <c r="M31" s="374"/>
      <c r="N31" s="374"/>
      <c r="O31" s="374"/>
      <c r="P31" s="374" t="s">
        <v>21</v>
      </c>
      <c r="Q31" s="389">
        <v>5</v>
      </c>
    </row>
    <row r="32" spans="1:25" s="301" customFormat="1" ht="26.25" thickBot="1">
      <c r="A32" s="156">
        <v>13</v>
      </c>
      <c r="B32" s="306" t="s">
        <v>82</v>
      </c>
      <c r="C32" s="139" t="s">
        <v>154</v>
      </c>
      <c r="D32" s="373"/>
      <c r="E32" s="353"/>
      <c r="F32" s="353"/>
      <c r="G32" s="353"/>
      <c r="H32" s="353"/>
      <c r="I32" s="353"/>
      <c r="J32" s="367"/>
      <c r="K32" s="369"/>
      <c r="L32" s="353"/>
      <c r="M32" s="353"/>
      <c r="N32" s="353"/>
      <c r="O32" s="353"/>
      <c r="P32" s="353"/>
      <c r="Q32" s="367"/>
    </row>
    <row r="33" spans="1:17">
      <c r="A33" s="329" t="s">
        <v>121</v>
      </c>
      <c r="B33" s="330"/>
      <c r="C33" s="330"/>
      <c r="D33" s="314">
        <f>SUM(D29:D32)</f>
        <v>1</v>
      </c>
      <c r="E33" s="315">
        <f>SUM(E29:E32)</f>
        <v>1</v>
      </c>
      <c r="F33" s="315"/>
      <c r="G33" s="315"/>
      <c r="H33" s="394"/>
      <c r="I33" s="361" t="s">
        <v>59</v>
      </c>
      <c r="J33" s="327">
        <f>SUM(J29:J30)</f>
        <v>6</v>
      </c>
      <c r="K33" s="316">
        <f>SUM(K29:K32)</f>
        <v>1</v>
      </c>
      <c r="L33" s="315">
        <f>SUM(L29:L32)</f>
        <v>1</v>
      </c>
      <c r="M33" s="315"/>
      <c r="N33" s="315"/>
      <c r="O33" s="394"/>
      <c r="P33" s="361" t="s">
        <v>59</v>
      </c>
      <c r="Q33" s="327">
        <f>SUM(Q29:Q32)</f>
        <v>5</v>
      </c>
    </row>
    <row r="34" spans="1:17" ht="13.5" thickBot="1">
      <c r="A34" s="331"/>
      <c r="B34" s="332"/>
      <c r="C34" s="332"/>
      <c r="D34" s="338">
        <f>SUM(D33:G33)</f>
        <v>2</v>
      </c>
      <c r="E34" s="339"/>
      <c r="F34" s="339"/>
      <c r="G34" s="340"/>
      <c r="H34" s="395"/>
      <c r="I34" s="362"/>
      <c r="J34" s="328"/>
      <c r="K34" s="339">
        <f>SUM(K33:M33)</f>
        <v>2</v>
      </c>
      <c r="L34" s="339"/>
      <c r="M34" s="339"/>
      <c r="N34" s="340"/>
      <c r="O34" s="395"/>
      <c r="P34" s="362"/>
      <c r="Q34" s="328"/>
    </row>
    <row r="35" spans="1:17" ht="11.25" customHeight="1">
      <c r="A35" s="61"/>
      <c r="B35" s="360" t="s">
        <v>24</v>
      </c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62"/>
    </row>
    <row r="36" spans="1:17" ht="5.25" customHeight="1">
      <c r="A36" s="61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2"/>
    </row>
    <row r="37" spans="1:17">
      <c r="A37" s="61"/>
      <c r="B37" s="330" t="s">
        <v>106</v>
      </c>
      <c r="C37" s="333"/>
      <c r="D37" s="60">
        <f>D23+D33</f>
        <v>7</v>
      </c>
      <c r="E37" s="60">
        <f>E23+E33</f>
        <v>5</v>
      </c>
      <c r="F37" s="60"/>
      <c r="G37" s="60"/>
      <c r="H37" s="396"/>
      <c r="I37" s="334" t="s">
        <v>162</v>
      </c>
      <c r="J37" s="336">
        <f>J23+J33</f>
        <v>30</v>
      </c>
      <c r="K37" s="60">
        <f>K23+K33</f>
        <v>6.5</v>
      </c>
      <c r="L37" s="60">
        <f>L23+L33</f>
        <v>5.5</v>
      </c>
      <c r="M37" s="60"/>
      <c r="N37" s="60"/>
      <c r="O37" s="396"/>
      <c r="P37" s="334" t="s">
        <v>163</v>
      </c>
      <c r="Q37" s="336">
        <f>Q23+Q33</f>
        <v>30</v>
      </c>
    </row>
    <row r="38" spans="1:17">
      <c r="A38" s="61"/>
      <c r="B38" s="330"/>
      <c r="C38" s="333"/>
      <c r="D38" s="363">
        <f>SUM(D37:G37)</f>
        <v>12</v>
      </c>
      <c r="E38" s="364"/>
      <c r="F38" s="364"/>
      <c r="G38" s="365"/>
      <c r="H38" s="397"/>
      <c r="I38" s="335"/>
      <c r="J38" s="337"/>
      <c r="K38" s="363">
        <f>SUM(K37:N37)</f>
        <v>12</v>
      </c>
      <c r="L38" s="364"/>
      <c r="M38" s="364"/>
      <c r="N38" s="365"/>
      <c r="O38" s="397"/>
      <c r="P38" s="335"/>
      <c r="Q38" s="337"/>
    </row>
    <row r="39" spans="1:17" ht="6.75" customHeight="1">
      <c r="A39" s="61"/>
      <c r="B39" s="64"/>
      <c r="C39" s="64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7" ht="13.5" thickBot="1">
      <c r="A40" s="399" t="s">
        <v>108</v>
      </c>
      <c r="B40" s="399"/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</row>
    <row r="41" spans="1:17" ht="11.25" customHeight="1">
      <c r="A41" s="375" t="s">
        <v>4</v>
      </c>
      <c r="B41" s="378" t="s">
        <v>35</v>
      </c>
      <c r="C41" s="400" t="s">
        <v>143</v>
      </c>
      <c r="D41" s="403" t="s">
        <v>0</v>
      </c>
      <c r="E41" s="404"/>
      <c r="F41" s="404"/>
      <c r="G41" s="404"/>
      <c r="H41" s="404"/>
      <c r="I41" s="404"/>
      <c r="J41" s="405"/>
      <c r="K41" s="406" t="s">
        <v>1</v>
      </c>
      <c r="L41" s="404"/>
      <c r="M41" s="404"/>
      <c r="N41" s="404"/>
      <c r="O41" s="404"/>
      <c r="P41" s="404"/>
      <c r="Q41" s="405"/>
    </row>
    <row r="42" spans="1:17">
      <c r="A42" s="376"/>
      <c r="B42" s="379"/>
      <c r="C42" s="401"/>
      <c r="D42" s="385" t="s">
        <v>21</v>
      </c>
      <c r="E42" s="324" t="s">
        <v>2</v>
      </c>
      <c r="F42" s="322" t="s">
        <v>3</v>
      </c>
      <c r="G42" s="324" t="s">
        <v>51</v>
      </c>
      <c r="H42" s="322" t="s">
        <v>104</v>
      </c>
      <c r="I42" s="324" t="s">
        <v>19</v>
      </c>
      <c r="J42" s="343" t="s">
        <v>20</v>
      </c>
      <c r="K42" s="350" t="s">
        <v>21</v>
      </c>
      <c r="L42" s="324" t="s">
        <v>2</v>
      </c>
      <c r="M42" s="324" t="s">
        <v>3</v>
      </c>
      <c r="N42" s="322" t="s">
        <v>51</v>
      </c>
      <c r="O42" s="322" t="s">
        <v>104</v>
      </c>
      <c r="P42" s="324" t="s">
        <v>19</v>
      </c>
      <c r="Q42" s="343" t="s">
        <v>20</v>
      </c>
    </row>
    <row r="43" spans="1:17" ht="9" customHeight="1" thickBot="1">
      <c r="A43" s="377"/>
      <c r="B43" s="380"/>
      <c r="C43" s="402"/>
      <c r="D43" s="386"/>
      <c r="E43" s="325"/>
      <c r="F43" s="388"/>
      <c r="G43" s="325"/>
      <c r="H43" s="323"/>
      <c r="I43" s="325"/>
      <c r="J43" s="344"/>
      <c r="K43" s="351"/>
      <c r="L43" s="325"/>
      <c r="M43" s="325"/>
      <c r="N43" s="323"/>
      <c r="O43" s="323"/>
      <c r="P43" s="325"/>
      <c r="Q43" s="344"/>
    </row>
    <row r="44" spans="1:17" ht="25.5">
      <c r="A44" s="143">
        <v>1</v>
      </c>
      <c r="B44" s="146" t="s">
        <v>109</v>
      </c>
      <c r="C44" s="149" t="s">
        <v>67</v>
      </c>
      <c r="D44" s="134">
        <v>2</v>
      </c>
      <c r="E44" s="129">
        <v>1</v>
      </c>
      <c r="F44" s="129"/>
      <c r="G44" s="129"/>
      <c r="H44" s="129"/>
      <c r="I44" s="129" t="s">
        <v>5</v>
      </c>
      <c r="J44" s="130">
        <v>5</v>
      </c>
      <c r="K44" s="135"/>
      <c r="L44" s="122"/>
      <c r="M44" s="122"/>
      <c r="N44" s="122"/>
      <c r="O44" s="122"/>
      <c r="P44" s="122"/>
      <c r="Q44" s="123"/>
    </row>
    <row r="45" spans="1:17">
      <c r="A45" s="144">
        <v>2</v>
      </c>
      <c r="B45" s="147" t="s">
        <v>110</v>
      </c>
      <c r="C45" s="138" t="s">
        <v>144</v>
      </c>
      <c r="D45" s="407">
        <v>1</v>
      </c>
      <c r="E45" s="409">
        <v>2</v>
      </c>
      <c r="F45" s="409"/>
      <c r="G45" s="409"/>
      <c r="H45" s="411"/>
      <c r="I45" s="411" t="s">
        <v>5</v>
      </c>
      <c r="J45" s="416">
        <v>5</v>
      </c>
      <c r="K45" s="418"/>
      <c r="L45" s="409"/>
      <c r="M45" s="409"/>
      <c r="N45" s="409"/>
      <c r="O45" s="411"/>
      <c r="P45" s="409"/>
      <c r="Q45" s="416"/>
    </row>
    <row r="46" spans="1:17">
      <c r="A46" s="144">
        <v>3</v>
      </c>
      <c r="B46" s="147" t="s">
        <v>111</v>
      </c>
      <c r="C46" s="138" t="s">
        <v>145</v>
      </c>
      <c r="D46" s="407"/>
      <c r="E46" s="409"/>
      <c r="F46" s="409"/>
      <c r="G46" s="409"/>
      <c r="H46" s="374"/>
      <c r="I46" s="374"/>
      <c r="J46" s="416"/>
      <c r="K46" s="418"/>
      <c r="L46" s="409"/>
      <c r="M46" s="409"/>
      <c r="N46" s="409"/>
      <c r="O46" s="374"/>
      <c r="P46" s="409"/>
      <c r="Q46" s="416"/>
    </row>
    <row r="47" spans="1:17">
      <c r="A47" s="144">
        <v>4</v>
      </c>
      <c r="B47" s="147" t="s">
        <v>112</v>
      </c>
      <c r="C47" s="138" t="s">
        <v>146</v>
      </c>
      <c r="D47" s="407"/>
      <c r="E47" s="409"/>
      <c r="F47" s="409"/>
      <c r="G47" s="409"/>
      <c r="H47" s="374"/>
      <c r="I47" s="374"/>
      <c r="J47" s="416"/>
      <c r="K47" s="418"/>
      <c r="L47" s="409"/>
      <c r="M47" s="409"/>
      <c r="N47" s="409"/>
      <c r="O47" s="374"/>
      <c r="P47" s="409"/>
      <c r="Q47" s="416"/>
    </row>
    <row r="48" spans="1:17" ht="13.5" thickBot="1">
      <c r="A48" s="156">
        <v>5</v>
      </c>
      <c r="B48" s="157" t="s">
        <v>113</v>
      </c>
      <c r="C48" s="139" t="s">
        <v>147</v>
      </c>
      <c r="D48" s="408"/>
      <c r="E48" s="410"/>
      <c r="F48" s="410"/>
      <c r="G48" s="410"/>
      <c r="H48" s="353"/>
      <c r="I48" s="353"/>
      <c r="J48" s="417"/>
      <c r="K48" s="419"/>
      <c r="L48" s="410"/>
      <c r="M48" s="410"/>
      <c r="N48" s="410"/>
      <c r="O48" s="353"/>
      <c r="P48" s="410"/>
      <c r="Q48" s="417"/>
    </row>
    <row r="49" spans="1:17" ht="25.5">
      <c r="A49" s="143">
        <v>6</v>
      </c>
      <c r="B49" s="146" t="s">
        <v>114</v>
      </c>
      <c r="C49" s="137" t="s">
        <v>105</v>
      </c>
      <c r="D49" s="134"/>
      <c r="E49" s="129"/>
      <c r="F49" s="129"/>
      <c r="G49" s="129"/>
      <c r="H49" s="129"/>
      <c r="I49" s="129"/>
      <c r="J49" s="130"/>
      <c r="K49" s="153">
        <v>2</v>
      </c>
      <c r="L49" s="154">
        <v>1</v>
      </c>
      <c r="M49" s="154"/>
      <c r="N49" s="154"/>
      <c r="O49" s="154"/>
      <c r="P49" s="154" t="s">
        <v>5</v>
      </c>
      <c r="Q49" s="155">
        <v>5</v>
      </c>
    </row>
    <row r="50" spans="1:17" ht="39" thickBot="1">
      <c r="A50" s="145">
        <v>7</v>
      </c>
      <c r="B50" s="148" t="s">
        <v>115</v>
      </c>
      <c r="C50" s="139" t="s">
        <v>148</v>
      </c>
      <c r="D50" s="151"/>
      <c r="E50" s="121"/>
      <c r="F50" s="121"/>
      <c r="G50" s="121"/>
      <c r="H50" s="121"/>
      <c r="I50" s="121"/>
      <c r="J50" s="152"/>
      <c r="K50" s="150">
        <v>2</v>
      </c>
      <c r="L50" s="124">
        <v>1</v>
      </c>
      <c r="M50" s="124"/>
      <c r="N50" s="124"/>
      <c r="O50" s="124"/>
      <c r="P50" s="124" t="s">
        <v>5</v>
      </c>
      <c r="Q50" s="125">
        <v>5</v>
      </c>
    </row>
    <row r="51" spans="1:17">
      <c r="A51" s="422" t="s">
        <v>116</v>
      </c>
      <c r="B51" s="337"/>
      <c r="C51" s="423"/>
      <c r="D51" s="134">
        <f>SUM(D44:D50)</f>
        <v>3</v>
      </c>
      <c r="E51" s="129">
        <f>SUM(E44:E50)</f>
        <v>3</v>
      </c>
      <c r="F51" s="129"/>
      <c r="G51" s="129"/>
      <c r="H51" s="374"/>
      <c r="I51" s="337" t="s">
        <v>117</v>
      </c>
      <c r="J51" s="413">
        <f>SUM(J44:J50)</f>
        <v>10</v>
      </c>
      <c r="K51" s="135">
        <f>SUM(K44:K50)</f>
        <v>4</v>
      </c>
      <c r="L51" s="102">
        <f>SUM(L44:L50)</f>
        <v>2</v>
      </c>
      <c r="M51" s="102"/>
      <c r="N51" s="102"/>
      <c r="O51" s="374"/>
      <c r="P51" s="337" t="s">
        <v>117</v>
      </c>
      <c r="Q51" s="413">
        <f>SUM(Q44:Q50)</f>
        <v>10</v>
      </c>
    </row>
    <row r="52" spans="1:17" ht="13.5" thickBot="1">
      <c r="A52" s="415"/>
      <c r="B52" s="412"/>
      <c r="C52" s="424"/>
      <c r="D52" s="415">
        <f>SUM(D51:G51)</f>
        <v>6</v>
      </c>
      <c r="E52" s="412"/>
      <c r="F52" s="412"/>
      <c r="G52" s="412"/>
      <c r="H52" s="353"/>
      <c r="I52" s="412"/>
      <c r="J52" s="414"/>
      <c r="K52" s="420">
        <f>SUM(K51:N51)</f>
        <v>6</v>
      </c>
      <c r="L52" s="412"/>
      <c r="M52" s="412"/>
      <c r="N52" s="412"/>
      <c r="O52" s="353"/>
      <c r="P52" s="412"/>
      <c r="Q52" s="414"/>
    </row>
    <row r="53" spans="1:17">
      <c r="A53" s="65"/>
      <c r="B53" s="421" t="s">
        <v>118</v>
      </c>
      <c r="C53" s="421"/>
      <c r="D53" s="421"/>
      <c r="E53" s="421"/>
      <c r="F53" s="421"/>
      <c r="G53" s="421"/>
      <c r="H53" s="421"/>
      <c r="I53" s="421"/>
      <c r="J53" s="421"/>
      <c r="K53" s="421"/>
      <c r="L53" s="421"/>
      <c r="M53" s="421"/>
      <c r="N53" s="421"/>
      <c r="O53" s="421"/>
      <c r="P53" s="421"/>
      <c r="Q53" s="66"/>
    </row>
    <row r="54" spans="1:17">
      <c r="A54" s="61"/>
      <c r="B54" s="317" t="s">
        <v>186</v>
      </c>
      <c r="C54" s="64"/>
      <c r="D54" s="62"/>
      <c r="E54" s="62"/>
      <c r="F54" s="62"/>
      <c r="G54" s="62"/>
      <c r="H54" s="62"/>
      <c r="I54" s="326" t="s">
        <v>14</v>
      </c>
      <c r="J54" s="326"/>
      <c r="K54" s="326"/>
      <c r="L54" s="326"/>
      <c r="M54" s="326"/>
      <c r="N54" s="326"/>
      <c r="O54" s="326"/>
      <c r="P54" s="326"/>
      <c r="Q54" s="326"/>
    </row>
    <row r="55" spans="1:17">
      <c r="A55" s="61"/>
      <c r="B55" s="317" t="s">
        <v>183</v>
      </c>
      <c r="C55" s="64"/>
      <c r="D55" s="62"/>
      <c r="E55" s="62"/>
      <c r="F55" s="62"/>
      <c r="G55" s="62"/>
      <c r="H55" s="62"/>
      <c r="I55" s="326" t="s">
        <v>184</v>
      </c>
      <c r="J55" s="326"/>
      <c r="K55" s="326"/>
      <c r="L55" s="326"/>
      <c r="M55" s="326"/>
      <c r="N55" s="326"/>
      <c r="O55" s="326"/>
      <c r="P55" s="326"/>
      <c r="Q55" s="326"/>
    </row>
    <row r="56" spans="1:17">
      <c r="A56" s="61"/>
      <c r="B56" s="64"/>
      <c r="C56" s="64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>
      <c r="A57" s="61"/>
      <c r="B57" s="64" t="s">
        <v>122</v>
      </c>
      <c r="C57" s="64"/>
      <c r="D57" s="62"/>
      <c r="E57" s="62"/>
      <c r="F57" s="62"/>
      <c r="G57" s="62"/>
      <c r="H57" s="62"/>
      <c r="I57" s="326" t="s">
        <v>15</v>
      </c>
      <c r="J57" s="326"/>
      <c r="K57" s="326"/>
      <c r="L57" s="326"/>
      <c r="M57" s="326"/>
      <c r="N57" s="326"/>
      <c r="O57" s="326"/>
      <c r="P57" s="326"/>
      <c r="Q57" s="326"/>
    </row>
    <row r="58" spans="1:17">
      <c r="A58" s="61"/>
      <c r="B58" s="64" t="s">
        <v>123</v>
      </c>
      <c r="C58" s="64"/>
      <c r="D58" s="62"/>
      <c r="E58" s="62"/>
      <c r="F58" s="62"/>
      <c r="G58" s="62"/>
      <c r="H58" s="62"/>
      <c r="I58" s="326" t="s">
        <v>83</v>
      </c>
      <c r="J58" s="326"/>
      <c r="K58" s="326"/>
      <c r="L58" s="326"/>
      <c r="M58" s="326"/>
      <c r="N58" s="326"/>
      <c r="O58" s="326"/>
      <c r="P58" s="326"/>
      <c r="Q58" s="326"/>
    </row>
    <row r="59" spans="1:17">
      <c r="A59" s="61"/>
      <c r="B59" s="64"/>
      <c r="C59" s="64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1:17">
      <c r="A60" s="61"/>
      <c r="B60" s="64"/>
      <c r="C60" s="64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1:17">
      <c r="A61" s="67"/>
      <c r="B61" s="68"/>
      <c r="C61" s="69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>
      <c r="A62" s="67"/>
      <c r="B62" s="68"/>
      <c r="C62" s="69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>
      <c r="A63" s="67"/>
      <c r="B63" s="70"/>
      <c r="C63" s="71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1:17">
      <c r="A64" s="67"/>
      <c r="B64" s="67"/>
      <c r="C64" s="71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</sheetData>
  <mergeCells count="143">
    <mergeCell ref="B53:P53"/>
    <mergeCell ref="I57:Q57"/>
    <mergeCell ref="P45:P48"/>
    <mergeCell ref="Q45:Q48"/>
    <mergeCell ref="A51:C52"/>
    <mergeCell ref="H51:H52"/>
    <mergeCell ref="I51:I52"/>
    <mergeCell ref="J51:J52"/>
    <mergeCell ref="O51:O52"/>
    <mergeCell ref="Q42:Q43"/>
    <mergeCell ref="D45:D48"/>
    <mergeCell ref="E45:E48"/>
    <mergeCell ref="F45:F48"/>
    <mergeCell ref="G45:G48"/>
    <mergeCell ref="H45:H48"/>
    <mergeCell ref="I45:I48"/>
    <mergeCell ref="P51:P52"/>
    <mergeCell ref="Q51:Q52"/>
    <mergeCell ref="D52:G52"/>
    <mergeCell ref="J45:J48"/>
    <mergeCell ref="K45:K48"/>
    <mergeCell ref="L45:L48"/>
    <mergeCell ref="M45:M48"/>
    <mergeCell ref="N45:N48"/>
    <mergeCell ref="O45:O48"/>
    <mergeCell ref="K52:N52"/>
    <mergeCell ref="O37:O38"/>
    <mergeCell ref="N31:N32"/>
    <mergeCell ref="K31:K32"/>
    <mergeCell ref="L31:L32"/>
    <mergeCell ref="M31:M32"/>
    <mergeCell ref="A40:Q40"/>
    <mergeCell ref="A41:A43"/>
    <mergeCell ref="B41:B43"/>
    <mergeCell ref="C41:C43"/>
    <mergeCell ref="D41:J41"/>
    <mergeCell ref="K41:Q41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O42:O43"/>
    <mergeCell ref="P42:P43"/>
    <mergeCell ref="P31:P32"/>
    <mergeCell ref="Q31:Q32"/>
    <mergeCell ref="I58:Q58"/>
    <mergeCell ref="A6:N6"/>
    <mergeCell ref="D31:D32"/>
    <mergeCell ref="E31:E32"/>
    <mergeCell ref="F31:F32"/>
    <mergeCell ref="G31:G32"/>
    <mergeCell ref="I31:I32"/>
    <mergeCell ref="J31:J32"/>
    <mergeCell ref="H12:H13"/>
    <mergeCell ref="O12:O13"/>
    <mergeCell ref="H23:H24"/>
    <mergeCell ref="O23:O24"/>
    <mergeCell ref="H27:H28"/>
    <mergeCell ref="O27:O28"/>
    <mergeCell ref="L27:L28"/>
    <mergeCell ref="L12:L13"/>
    <mergeCell ref="M12:M13"/>
    <mergeCell ref="O29:O30"/>
    <mergeCell ref="O31:O32"/>
    <mergeCell ref="H33:H34"/>
    <mergeCell ref="O33:O34"/>
    <mergeCell ref="H37:H38"/>
    <mergeCell ref="A26:A28"/>
    <mergeCell ref="B26:B28"/>
    <mergeCell ref="C26:C28"/>
    <mergeCell ref="D26:J26"/>
    <mergeCell ref="D12:D13"/>
    <mergeCell ref="E12:E13"/>
    <mergeCell ref="A11:A13"/>
    <mergeCell ref="B11:B13"/>
    <mergeCell ref="C11:C13"/>
    <mergeCell ref="D11:J11"/>
    <mergeCell ref="D24:G24"/>
    <mergeCell ref="I23:I24"/>
    <mergeCell ref="J23:J24"/>
    <mergeCell ref="F12:F13"/>
    <mergeCell ref="F27:F28"/>
    <mergeCell ref="D27:D28"/>
    <mergeCell ref="E27:E28"/>
    <mergeCell ref="I12:I13"/>
    <mergeCell ref="G27:G28"/>
    <mergeCell ref="I27:I28"/>
    <mergeCell ref="J27:J28"/>
    <mergeCell ref="I37:I38"/>
    <mergeCell ref="D38:G38"/>
    <mergeCell ref="J37:J38"/>
    <mergeCell ref="K38:N38"/>
    <mergeCell ref="G29:G30"/>
    <mergeCell ref="I33:I34"/>
    <mergeCell ref="K11:Q11"/>
    <mergeCell ref="M27:M28"/>
    <mergeCell ref="P27:P28"/>
    <mergeCell ref="Q29:Q30"/>
    <mergeCell ref="P29:P30"/>
    <mergeCell ref="M29:M30"/>
    <mergeCell ref="K29:K30"/>
    <mergeCell ref="Q27:Q28"/>
    <mergeCell ref="K27:K28"/>
    <mergeCell ref="K24:N24"/>
    <mergeCell ref="D29:D30"/>
    <mergeCell ref="E29:E30"/>
    <mergeCell ref="F29:F30"/>
    <mergeCell ref="L29:L30"/>
    <mergeCell ref="H29:H30"/>
    <mergeCell ref="I29:I30"/>
    <mergeCell ref="H31:H32"/>
    <mergeCell ref="J29:J30"/>
    <mergeCell ref="N27:N28"/>
    <mergeCell ref="G12:G13"/>
    <mergeCell ref="I55:Q55"/>
    <mergeCell ref="Q33:Q34"/>
    <mergeCell ref="A33:C34"/>
    <mergeCell ref="B37:C38"/>
    <mergeCell ref="P37:P38"/>
    <mergeCell ref="Q37:Q38"/>
    <mergeCell ref="D34:G34"/>
    <mergeCell ref="J33:J34"/>
    <mergeCell ref="K34:N34"/>
    <mergeCell ref="P12:P13"/>
    <mergeCell ref="Q12:Q13"/>
    <mergeCell ref="K26:Q26"/>
    <mergeCell ref="Q23:Q24"/>
    <mergeCell ref="J12:J13"/>
    <mergeCell ref="K12:K13"/>
    <mergeCell ref="N12:N13"/>
    <mergeCell ref="N29:N30"/>
    <mergeCell ref="P23:P24"/>
    <mergeCell ref="A23:C24"/>
    <mergeCell ref="B35:P35"/>
    <mergeCell ref="I54:Q54"/>
    <mergeCell ref="P33:P34"/>
  </mergeCells>
  <phoneticPr fontId="0" type="noConversion"/>
  <pageMargins left="0.39370078740157483" right="7.874015748031496E-2" top="0.11811023622047245" bottom="0.27559055118110237" header="0" footer="0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Y56"/>
  <sheetViews>
    <sheetView view="pageBreakPreview" zoomScaleNormal="110" zoomScaleSheetLayoutView="100" workbookViewId="0">
      <selection activeCell="D53" sqref="D53"/>
    </sheetView>
  </sheetViews>
  <sheetFormatPr defaultRowHeight="12.75"/>
  <cols>
    <col min="1" max="1" width="3.5703125" customWidth="1"/>
    <col min="2" max="2" width="32.42578125" customWidth="1"/>
    <col min="3" max="3" width="11" customWidth="1"/>
    <col min="4" max="8" width="3" customWidth="1"/>
    <col min="9" max="9" width="7.42578125" customWidth="1"/>
    <col min="10" max="10" width="5.5703125" customWidth="1"/>
    <col min="11" max="15" width="3.140625" customWidth="1"/>
    <col min="16" max="16" width="7.140625" customWidth="1"/>
    <col min="17" max="17" width="5.85546875" customWidth="1"/>
    <col min="21" max="21" width="2.85546875" customWidth="1"/>
  </cols>
  <sheetData>
    <row r="1" spans="1:25">
      <c r="A1" s="38" t="s">
        <v>49</v>
      </c>
      <c r="B1" s="7"/>
      <c r="C1" s="8"/>
      <c r="D1" s="7"/>
      <c r="E1" s="7"/>
      <c r="F1" s="7"/>
      <c r="G1" s="7"/>
      <c r="H1" s="7"/>
    </row>
    <row r="2" spans="1:25">
      <c r="A2" s="38" t="s">
        <v>180</v>
      </c>
      <c r="B2" s="7"/>
      <c r="C2" s="8"/>
      <c r="D2" s="7"/>
      <c r="E2" s="7"/>
      <c r="F2" s="7"/>
      <c r="G2" s="7"/>
      <c r="H2" s="7"/>
    </row>
    <row r="3" spans="1:25" ht="7.5" customHeight="1">
      <c r="A3" s="7"/>
      <c r="B3" s="7"/>
      <c r="C3" s="8"/>
      <c r="D3" s="7"/>
      <c r="E3" s="7"/>
      <c r="F3" s="7"/>
      <c r="G3" s="7"/>
      <c r="H3" s="7"/>
    </row>
    <row r="4" spans="1:25" ht="14.25">
      <c r="A4" s="35" t="s">
        <v>50</v>
      </c>
      <c r="B4" s="10"/>
      <c r="C4" s="10"/>
      <c r="D4" s="10"/>
      <c r="E4" s="10"/>
      <c r="F4" s="10"/>
      <c r="G4" s="10"/>
      <c r="H4" s="10"/>
      <c r="I4" s="4"/>
      <c r="J4" s="4"/>
      <c r="K4" s="4"/>
      <c r="L4" s="4"/>
      <c r="M4" s="4"/>
      <c r="N4" s="4"/>
      <c r="O4" s="4"/>
      <c r="P4" s="4"/>
      <c r="Q4" s="4"/>
    </row>
    <row r="5" spans="1:25" ht="7.5" customHeight="1">
      <c r="A5" s="10"/>
      <c r="B5" s="10"/>
      <c r="C5" s="10"/>
      <c r="D5" s="10"/>
      <c r="E5" s="10"/>
      <c r="F5" s="10"/>
      <c r="G5" s="10"/>
      <c r="H5" s="10"/>
      <c r="I5" s="4"/>
      <c r="J5" s="4"/>
      <c r="K5" s="4"/>
      <c r="L5" s="4"/>
      <c r="M5" s="4"/>
      <c r="N5" s="4"/>
      <c r="O5" s="4"/>
      <c r="P5" s="4"/>
      <c r="Q5" s="4"/>
    </row>
    <row r="6" spans="1:25">
      <c r="A6" s="243" t="s">
        <v>149</v>
      </c>
      <c r="B6" s="243"/>
      <c r="C6" s="243"/>
      <c r="D6" s="243"/>
      <c r="E6" s="243"/>
      <c r="F6" s="243"/>
      <c r="G6" s="243"/>
      <c r="H6" s="243"/>
      <c r="I6" s="244"/>
      <c r="J6" s="244"/>
      <c r="K6" s="244"/>
      <c r="L6" s="244"/>
      <c r="M6" s="244"/>
      <c r="N6" s="245"/>
      <c r="O6" s="246"/>
      <c r="P6" s="246"/>
      <c r="Q6" s="246"/>
      <c r="R6" s="2"/>
    </row>
    <row r="7" spans="1:25" ht="15" customHeight="1">
      <c r="A7" s="496" t="s">
        <v>167</v>
      </c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247"/>
      <c r="P7" s="248"/>
      <c r="Q7" s="248"/>
    </row>
    <row r="8" spans="1:25">
      <c r="A8" s="243" t="s">
        <v>139</v>
      </c>
      <c r="B8" s="249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"/>
    </row>
    <row r="9" spans="1:25">
      <c r="A9" s="243" t="s">
        <v>150</v>
      </c>
      <c r="B9" s="249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</row>
    <row r="10" spans="1:25">
      <c r="A10" s="243" t="s">
        <v>182</v>
      </c>
      <c r="B10" s="249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</row>
    <row r="11" spans="1:25" ht="19.5" customHeight="1" thickBot="1">
      <c r="A11" s="251" t="s">
        <v>25</v>
      </c>
      <c r="B11" s="252"/>
      <c r="C11" s="251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</row>
    <row r="12" spans="1:25" ht="12.75" customHeight="1">
      <c r="A12" s="457" t="s">
        <v>4</v>
      </c>
      <c r="B12" s="446" t="s">
        <v>18</v>
      </c>
      <c r="C12" s="404" t="s">
        <v>185</v>
      </c>
      <c r="D12" s="497" t="s">
        <v>52</v>
      </c>
      <c r="E12" s="497"/>
      <c r="F12" s="497"/>
      <c r="G12" s="497"/>
      <c r="H12" s="497"/>
      <c r="I12" s="497"/>
      <c r="J12" s="497"/>
      <c r="K12" s="497" t="s">
        <v>53</v>
      </c>
      <c r="L12" s="497"/>
      <c r="M12" s="497"/>
      <c r="N12" s="497"/>
      <c r="O12" s="497"/>
      <c r="P12" s="497"/>
      <c r="Q12" s="498"/>
    </row>
    <row r="13" spans="1:25" ht="12.75" customHeight="1">
      <c r="A13" s="458"/>
      <c r="B13" s="447"/>
      <c r="C13" s="463"/>
      <c r="D13" s="455" t="s">
        <v>21</v>
      </c>
      <c r="E13" s="455" t="s">
        <v>2</v>
      </c>
      <c r="F13" s="455" t="s">
        <v>3</v>
      </c>
      <c r="G13" s="455" t="s">
        <v>51</v>
      </c>
      <c r="H13" s="468" t="s">
        <v>104</v>
      </c>
      <c r="I13" s="461" t="s">
        <v>19</v>
      </c>
      <c r="J13" s="461" t="s">
        <v>20</v>
      </c>
      <c r="K13" s="455" t="s">
        <v>21</v>
      </c>
      <c r="L13" s="455" t="s">
        <v>2</v>
      </c>
      <c r="M13" s="455" t="s">
        <v>3</v>
      </c>
      <c r="N13" s="455" t="s">
        <v>51</v>
      </c>
      <c r="O13" s="468" t="s">
        <v>104</v>
      </c>
      <c r="P13" s="461" t="s">
        <v>19</v>
      </c>
      <c r="Q13" s="501" t="s">
        <v>20</v>
      </c>
    </row>
    <row r="14" spans="1:25" ht="20.25" customHeight="1" thickBot="1">
      <c r="A14" s="459"/>
      <c r="B14" s="448"/>
      <c r="C14" s="464"/>
      <c r="D14" s="456"/>
      <c r="E14" s="456"/>
      <c r="F14" s="456"/>
      <c r="G14" s="456"/>
      <c r="H14" s="469"/>
      <c r="I14" s="462"/>
      <c r="J14" s="462"/>
      <c r="K14" s="456"/>
      <c r="L14" s="456"/>
      <c r="M14" s="456"/>
      <c r="N14" s="456"/>
      <c r="O14" s="469"/>
      <c r="P14" s="462"/>
      <c r="Q14" s="502"/>
    </row>
    <row r="15" spans="1:25" ht="25.5">
      <c r="A15" s="253">
        <v>1</v>
      </c>
      <c r="B15" s="254" t="s">
        <v>84</v>
      </c>
      <c r="C15" s="255" t="s">
        <v>85</v>
      </c>
      <c r="D15" s="255">
        <v>1</v>
      </c>
      <c r="E15" s="255">
        <v>1</v>
      </c>
      <c r="F15" s="255"/>
      <c r="G15" s="255"/>
      <c r="H15" s="255"/>
      <c r="I15" s="255" t="s">
        <v>5</v>
      </c>
      <c r="J15" s="255">
        <v>5</v>
      </c>
      <c r="K15" s="256"/>
      <c r="L15" s="256"/>
      <c r="M15" s="256"/>
      <c r="N15" s="256"/>
      <c r="O15" s="256"/>
      <c r="P15" s="256"/>
      <c r="Q15" s="257"/>
      <c r="S15" s="58" t="s">
        <v>61</v>
      </c>
      <c r="T15" s="128">
        <f>(D23+K23)*14</f>
        <v>280</v>
      </c>
      <c r="U15" s="58"/>
      <c r="V15" s="58"/>
      <c r="W15" s="58"/>
    </row>
    <row r="16" spans="1:25" s="289" customFormat="1" ht="15.75" customHeight="1">
      <c r="A16" s="284">
        <v>2</v>
      </c>
      <c r="B16" s="259" t="s">
        <v>86</v>
      </c>
      <c r="C16" s="285" t="s">
        <v>57</v>
      </c>
      <c r="D16" s="286">
        <v>1</v>
      </c>
      <c r="E16" s="286">
        <v>1</v>
      </c>
      <c r="F16" s="286"/>
      <c r="G16" s="286"/>
      <c r="H16" s="286"/>
      <c r="I16" s="286" t="s">
        <v>5</v>
      </c>
      <c r="J16" s="286">
        <v>6</v>
      </c>
      <c r="K16" s="287"/>
      <c r="L16" s="287"/>
      <c r="M16" s="287"/>
      <c r="N16" s="287"/>
      <c r="O16" s="287"/>
      <c r="P16" s="287"/>
      <c r="Q16" s="288"/>
      <c r="S16" s="67" t="s">
        <v>62</v>
      </c>
      <c r="T16" s="290">
        <f>(D33+K33)*14</f>
        <v>56</v>
      </c>
      <c r="U16" s="67"/>
      <c r="V16" s="67" t="s">
        <v>39</v>
      </c>
      <c r="W16" s="67" t="s">
        <v>40</v>
      </c>
      <c r="X16" s="291" t="s">
        <v>142</v>
      </c>
      <c r="Y16" s="292">
        <f>T15+T16</f>
        <v>336</v>
      </c>
    </row>
    <row r="17" spans="1:25">
      <c r="A17" s="258">
        <v>3</v>
      </c>
      <c r="B17" s="263" t="s">
        <v>74</v>
      </c>
      <c r="C17" s="264" t="s">
        <v>134</v>
      </c>
      <c r="D17" s="260">
        <v>1</v>
      </c>
      <c r="E17" s="260">
        <v>1</v>
      </c>
      <c r="F17" s="260"/>
      <c r="G17" s="260"/>
      <c r="H17" s="260"/>
      <c r="I17" s="260" t="s">
        <v>5</v>
      </c>
      <c r="J17" s="260">
        <v>5</v>
      </c>
      <c r="K17" s="261"/>
      <c r="L17" s="261"/>
      <c r="M17" s="261"/>
      <c r="N17" s="261"/>
      <c r="O17" s="261"/>
      <c r="P17" s="261"/>
      <c r="Q17" s="262"/>
      <c r="S17" s="58" t="s">
        <v>63</v>
      </c>
      <c r="T17" s="58">
        <f>SUM(D17:E18,D28:E29,N20:N21)*14</f>
        <v>196</v>
      </c>
      <c r="U17" s="58"/>
      <c r="V17" s="58">
        <f>SUM(D17:D18,D28)*14</f>
        <v>42</v>
      </c>
      <c r="W17" s="58">
        <f>SUM(E17:E18,E28,N20:N21)*14</f>
        <v>154</v>
      </c>
    </row>
    <row r="18" spans="1:25" ht="26.25" thickBot="1">
      <c r="A18" s="265">
        <v>4</v>
      </c>
      <c r="B18" s="266" t="s">
        <v>88</v>
      </c>
      <c r="C18" s="267" t="s">
        <v>58</v>
      </c>
      <c r="D18" s="267">
        <v>1</v>
      </c>
      <c r="E18" s="267">
        <v>1</v>
      </c>
      <c r="F18" s="267"/>
      <c r="G18" s="267"/>
      <c r="H18" s="267"/>
      <c r="I18" s="267" t="s">
        <v>5</v>
      </c>
      <c r="J18" s="267">
        <v>6</v>
      </c>
      <c r="K18" s="268"/>
      <c r="L18" s="268"/>
      <c r="M18" s="268"/>
      <c r="N18" s="268"/>
      <c r="O18" s="268"/>
      <c r="P18" s="268"/>
      <c r="Q18" s="269"/>
      <c r="S18" s="58" t="s">
        <v>64</v>
      </c>
      <c r="T18" s="58">
        <f>SUM(D15:E16,D30:E31,K19:L19)*14</f>
        <v>140</v>
      </c>
      <c r="U18" s="58"/>
      <c r="V18" s="58">
        <f>SUM(D15:D16,D30,K19)*14</f>
        <v>70</v>
      </c>
      <c r="W18" s="58">
        <f>SUM(E15:E16,E30,L19)*14</f>
        <v>70</v>
      </c>
      <c r="Y18" s="127">
        <f>T17+T18</f>
        <v>336</v>
      </c>
    </row>
    <row r="19" spans="1:25" s="309" customFormat="1" ht="27" customHeight="1">
      <c r="A19" s="308">
        <v>5</v>
      </c>
      <c r="B19" s="293" t="s">
        <v>54</v>
      </c>
      <c r="C19" s="270" t="s">
        <v>135</v>
      </c>
      <c r="D19" s="270"/>
      <c r="E19" s="270"/>
      <c r="F19" s="270"/>
      <c r="G19" s="270"/>
      <c r="H19" s="270"/>
      <c r="I19" s="270"/>
      <c r="J19" s="270"/>
      <c r="K19" s="270">
        <v>2</v>
      </c>
      <c r="L19" s="270">
        <v>2</v>
      </c>
      <c r="M19" s="270"/>
      <c r="N19" s="270"/>
      <c r="O19" s="270"/>
      <c r="P19" s="270" t="s">
        <v>5</v>
      </c>
      <c r="Q19" s="271">
        <v>10</v>
      </c>
      <c r="S19" s="305" t="s">
        <v>141</v>
      </c>
      <c r="T19" s="310">
        <f>N20*4*12</f>
        <v>192</v>
      </c>
    </row>
    <row r="20" spans="1:25" ht="25.5">
      <c r="A20" s="253">
        <v>6</v>
      </c>
      <c r="B20" s="272" t="s">
        <v>156</v>
      </c>
      <c r="C20" s="178" t="s">
        <v>155</v>
      </c>
      <c r="D20" s="273"/>
      <c r="E20" s="274"/>
      <c r="F20" s="274"/>
      <c r="G20" s="273"/>
      <c r="H20" s="273"/>
      <c r="I20" s="274"/>
      <c r="J20" s="274"/>
      <c r="K20" s="275"/>
      <c r="L20" s="275"/>
      <c r="M20" s="275"/>
      <c r="N20" s="255">
        <v>4</v>
      </c>
      <c r="O20" s="275"/>
      <c r="P20" s="276" t="s">
        <v>21</v>
      </c>
      <c r="Q20" s="277">
        <v>10</v>
      </c>
      <c r="S20" s="58" t="s">
        <v>124</v>
      </c>
      <c r="T20">
        <f>(D49+K49)*14</f>
        <v>84</v>
      </c>
    </row>
    <row r="21" spans="1:25" ht="38.25" customHeight="1" thickBot="1">
      <c r="A21" s="265">
        <v>7</v>
      </c>
      <c r="B21" s="266" t="s">
        <v>169</v>
      </c>
      <c r="C21" s="177" t="s">
        <v>136</v>
      </c>
      <c r="D21" s="278"/>
      <c r="E21" s="278"/>
      <c r="F21" s="278"/>
      <c r="G21" s="268"/>
      <c r="H21" s="268"/>
      <c r="I21" s="268"/>
      <c r="J21" s="268"/>
      <c r="K21" s="279"/>
      <c r="L21" s="279"/>
      <c r="M21" s="279"/>
      <c r="N21" s="280">
        <v>4</v>
      </c>
      <c r="O21" s="279"/>
      <c r="P21" s="267" t="s">
        <v>21</v>
      </c>
      <c r="Q21" s="281">
        <v>10</v>
      </c>
    </row>
    <row r="22" spans="1:25" ht="13.5" customHeight="1">
      <c r="A22" s="449" t="s">
        <v>22</v>
      </c>
      <c r="B22" s="450"/>
      <c r="C22" s="451"/>
      <c r="D22" s="282">
        <f>SUM(D15:D21)</f>
        <v>4</v>
      </c>
      <c r="E22" s="282">
        <f>SUM(E15:E21)</f>
        <v>4</v>
      </c>
      <c r="F22" s="282"/>
      <c r="G22" s="282"/>
      <c r="H22" s="499"/>
      <c r="I22" s="428" t="s">
        <v>60</v>
      </c>
      <c r="J22" s="428">
        <f>SUM(J15:J21)</f>
        <v>22</v>
      </c>
      <c r="K22" s="282">
        <f>SUM(K15:K21)</f>
        <v>2</v>
      </c>
      <c r="L22" s="282">
        <f>SUM(L15:L21)</f>
        <v>2</v>
      </c>
      <c r="M22" s="282"/>
      <c r="N22" s="282">
        <f>SUM(N15:N21)</f>
        <v>8</v>
      </c>
      <c r="O22" s="499"/>
      <c r="P22" s="428" t="s">
        <v>157</v>
      </c>
      <c r="Q22" s="489">
        <f>SUM(Q19:Q21)</f>
        <v>30</v>
      </c>
      <c r="R22" s="5"/>
    </row>
    <row r="23" spans="1:25" ht="13.5" customHeight="1" thickBot="1">
      <c r="A23" s="452"/>
      <c r="B23" s="453"/>
      <c r="C23" s="454"/>
      <c r="D23" s="465">
        <f>SUM(D22:G22)</f>
        <v>8</v>
      </c>
      <c r="E23" s="466"/>
      <c r="F23" s="466"/>
      <c r="G23" s="467"/>
      <c r="H23" s="500"/>
      <c r="I23" s="429"/>
      <c r="J23" s="429"/>
      <c r="K23" s="465">
        <f>SUM(K22:N22)</f>
        <v>12</v>
      </c>
      <c r="L23" s="466"/>
      <c r="M23" s="466"/>
      <c r="N23" s="467"/>
      <c r="O23" s="500"/>
      <c r="P23" s="429"/>
      <c r="Q23" s="490"/>
      <c r="R23" s="15"/>
    </row>
    <row r="24" spans="1:25" ht="13.5" customHeight="1" thickBot="1">
      <c r="A24" s="105"/>
      <c r="B24" s="106"/>
      <c r="C24" s="106"/>
      <c r="D24" s="107"/>
      <c r="E24" s="107"/>
      <c r="F24" s="107"/>
      <c r="G24" s="107"/>
      <c r="H24" s="107"/>
      <c r="I24" s="107"/>
      <c r="J24" s="105"/>
      <c r="K24" s="105"/>
      <c r="L24" s="105"/>
      <c r="M24" s="105"/>
      <c r="N24" s="105"/>
      <c r="O24" s="105"/>
      <c r="P24" s="105"/>
      <c r="Q24" s="105"/>
      <c r="R24" s="15"/>
    </row>
    <row r="25" spans="1:25" ht="13.5" customHeight="1">
      <c r="A25" s="457" t="s">
        <v>4</v>
      </c>
      <c r="B25" s="460" t="s">
        <v>23</v>
      </c>
      <c r="C25" s="503" t="s">
        <v>185</v>
      </c>
      <c r="D25" s="483" t="s">
        <v>52</v>
      </c>
      <c r="E25" s="483"/>
      <c r="F25" s="483"/>
      <c r="G25" s="483"/>
      <c r="H25" s="483"/>
      <c r="I25" s="483"/>
      <c r="J25" s="483"/>
      <c r="K25" s="483" t="s">
        <v>53</v>
      </c>
      <c r="L25" s="483"/>
      <c r="M25" s="483"/>
      <c r="N25" s="483"/>
      <c r="O25" s="483"/>
      <c r="P25" s="483"/>
      <c r="Q25" s="484"/>
      <c r="R25" s="15"/>
    </row>
    <row r="26" spans="1:25" ht="13.5" customHeight="1">
      <c r="A26" s="458"/>
      <c r="B26" s="435"/>
      <c r="C26" s="504"/>
      <c r="D26" s="435" t="s">
        <v>21</v>
      </c>
      <c r="E26" s="435" t="s">
        <v>2</v>
      </c>
      <c r="F26" s="485" t="s">
        <v>3</v>
      </c>
      <c r="G26" s="435" t="s">
        <v>51</v>
      </c>
      <c r="H26" s="485" t="s">
        <v>104</v>
      </c>
      <c r="I26" s="461" t="s">
        <v>19</v>
      </c>
      <c r="J26" s="324" t="s">
        <v>26</v>
      </c>
      <c r="K26" s="435" t="s">
        <v>21</v>
      </c>
      <c r="L26" s="435" t="s">
        <v>2</v>
      </c>
      <c r="M26" s="485" t="s">
        <v>3</v>
      </c>
      <c r="N26" s="435" t="s">
        <v>51</v>
      </c>
      <c r="O26" s="485" t="s">
        <v>104</v>
      </c>
      <c r="P26" s="461" t="s">
        <v>19</v>
      </c>
      <c r="Q26" s="343" t="s">
        <v>26</v>
      </c>
      <c r="R26" s="15"/>
    </row>
    <row r="27" spans="1:25" ht="15.75" customHeight="1" thickBot="1">
      <c r="A27" s="459"/>
      <c r="B27" s="436"/>
      <c r="C27" s="323"/>
      <c r="D27" s="436"/>
      <c r="E27" s="436"/>
      <c r="F27" s="486"/>
      <c r="G27" s="436"/>
      <c r="H27" s="486"/>
      <c r="I27" s="462"/>
      <c r="J27" s="325"/>
      <c r="K27" s="436"/>
      <c r="L27" s="436"/>
      <c r="M27" s="486"/>
      <c r="N27" s="436"/>
      <c r="O27" s="486"/>
      <c r="P27" s="462"/>
      <c r="Q27" s="344"/>
      <c r="R27" s="15"/>
    </row>
    <row r="28" spans="1:25" ht="13.5" customHeight="1">
      <c r="A28" s="119">
        <v>8</v>
      </c>
      <c r="B28" s="108" t="s">
        <v>90</v>
      </c>
      <c r="C28" s="179" t="s">
        <v>92</v>
      </c>
      <c r="D28" s="437">
        <v>1</v>
      </c>
      <c r="E28" s="437">
        <v>1</v>
      </c>
      <c r="F28" s="437"/>
      <c r="G28" s="437"/>
      <c r="H28" s="437"/>
      <c r="I28" s="491" t="s">
        <v>21</v>
      </c>
      <c r="J28" s="437">
        <v>4</v>
      </c>
      <c r="K28" s="437"/>
      <c r="L28" s="437"/>
      <c r="M28" s="437"/>
      <c r="N28" s="437"/>
      <c r="O28" s="437"/>
      <c r="P28" s="491"/>
      <c r="Q28" s="493"/>
      <c r="R28" s="15"/>
    </row>
    <row r="29" spans="1:25" ht="25.5">
      <c r="A29" s="120">
        <v>9</v>
      </c>
      <c r="B29" s="39" t="s">
        <v>91</v>
      </c>
      <c r="C29" s="176" t="s">
        <v>126</v>
      </c>
      <c r="D29" s="438"/>
      <c r="E29" s="438"/>
      <c r="F29" s="438"/>
      <c r="G29" s="438"/>
      <c r="H29" s="438"/>
      <c r="I29" s="492"/>
      <c r="J29" s="438"/>
      <c r="K29" s="438"/>
      <c r="L29" s="438"/>
      <c r="M29" s="438"/>
      <c r="N29" s="438"/>
      <c r="O29" s="438"/>
      <c r="P29" s="492"/>
      <c r="Q29" s="494"/>
      <c r="R29" s="15"/>
    </row>
    <row r="30" spans="1:25" ht="26.25" customHeight="1">
      <c r="A30" s="117">
        <v>10</v>
      </c>
      <c r="B30" s="11" t="s">
        <v>101</v>
      </c>
      <c r="C30" s="16" t="s">
        <v>93</v>
      </c>
      <c r="D30" s="425">
        <v>1</v>
      </c>
      <c r="E30" s="425">
        <v>1</v>
      </c>
      <c r="F30" s="425"/>
      <c r="G30" s="425"/>
      <c r="H30" s="425"/>
      <c r="I30" s="425" t="s">
        <v>5</v>
      </c>
      <c r="J30" s="425">
        <v>4</v>
      </c>
      <c r="K30" s="425"/>
      <c r="L30" s="425"/>
      <c r="M30" s="425"/>
      <c r="N30" s="425"/>
      <c r="O30" s="425"/>
      <c r="P30" s="425"/>
      <c r="Q30" s="444"/>
      <c r="R30" s="15"/>
    </row>
    <row r="31" spans="1:25" ht="26.25" thickBot="1">
      <c r="A31" s="118">
        <v>11</v>
      </c>
      <c r="B31" s="109" t="s">
        <v>89</v>
      </c>
      <c r="C31" s="104" t="s">
        <v>129</v>
      </c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45"/>
      <c r="R31" s="15"/>
    </row>
    <row r="32" spans="1:25" ht="13.5" customHeight="1">
      <c r="A32" s="519" t="s">
        <v>121</v>
      </c>
      <c r="B32" s="520"/>
      <c r="C32" s="521"/>
      <c r="D32" s="112">
        <f>SUM(D28:D31)</f>
        <v>2</v>
      </c>
      <c r="E32" s="112">
        <f>SUM(E28:E31)</f>
        <v>2</v>
      </c>
      <c r="F32" s="112"/>
      <c r="G32" s="112"/>
      <c r="H32" s="442"/>
      <c r="I32" s="440" t="s">
        <v>133</v>
      </c>
      <c r="J32" s="442">
        <f>SUM(J28:J31)</f>
        <v>8</v>
      </c>
      <c r="K32" s="113"/>
      <c r="L32" s="113"/>
      <c r="M32" s="113"/>
      <c r="N32" s="113"/>
      <c r="O32" s="516"/>
      <c r="P32" s="442"/>
      <c r="Q32" s="487"/>
      <c r="R32" s="15"/>
    </row>
    <row r="33" spans="1:18" ht="12.75" customHeight="1" thickBot="1">
      <c r="A33" s="522"/>
      <c r="B33" s="523"/>
      <c r="C33" s="524"/>
      <c r="D33" s="430">
        <f>SUM(D32:G32)</f>
        <v>4</v>
      </c>
      <c r="E33" s="431"/>
      <c r="F33" s="431"/>
      <c r="G33" s="432"/>
      <c r="H33" s="443"/>
      <c r="I33" s="441"/>
      <c r="J33" s="443"/>
      <c r="K33" s="430"/>
      <c r="L33" s="431"/>
      <c r="M33" s="431"/>
      <c r="N33" s="432"/>
      <c r="O33" s="517"/>
      <c r="P33" s="443"/>
      <c r="Q33" s="488"/>
      <c r="R33" s="15"/>
    </row>
    <row r="34" spans="1:18" ht="9" customHeight="1">
      <c r="A34" s="46"/>
      <c r="B34" s="46"/>
      <c r="C34" s="46"/>
      <c r="D34" s="110"/>
      <c r="E34" s="110"/>
      <c r="F34" s="110"/>
      <c r="G34" s="110"/>
      <c r="H34" s="110"/>
      <c r="I34" s="111"/>
      <c r="J34" s="110"/>
      <c r="K34" s="32"/>
      <c r="L34" s="32"/>
      <c r="M34" s="32"/>
      <c r="N34" s="32"/>
      <c r="O34" s="32"/>
      <c r="P34" s="32"/>
      <c r="Q34" s="32"/>
      <c r="R34" s="15"/>
    </row>
    <row r="35" spans="1:18" ht="12.75" customHeight="1">
      <c r="A35" s="29"/>
      <c r="B35" s="525" t="s">
        <v>106</v>
      </c>
      <c r="C35" s="526"/>
      <c r="D35" s="12">
        <f>D22+D32</f>
        <v>6</v>
      </c>
      <c r="E35" s="12">
        <f>E22+E32</f>
        <v>6</v>
      </c>
      <c r="F35" s="12"/>
      <c r="G35" s="12"/>
      <c r="H35" s="53"/>
      <c r="I35" s="433" t="s">
        <v>164</v>
      </c>
      <c r="J35" s="473">
        <f>J22+J32</f>
        <v>30</v>
      </c>
      <c r="K35" s="12">
        <f>K22+K32</f>
        <v>2</v>
      </c>
      <c r="L35" s="12">
        <f>L22+L32</f>
        <v>2</v>
      </c>
      <c r="M35" s="12"/>
      <c r="N35" s="12">
        <f>N22+N32</f>
        <v>8</v>
      </c>
      <c r="O35" s="53"/>
      <c r="P35" s="433" t="s">
        <v>157</v>
      </c>
      <c r="Q35" s="473">
        <f>Q22+Q32</f>
        <v>30</v>
      </c>
      <c r="R35" s="15"/>
    </row>
    <row r="36" spans="1:18" ht="12.75" customHeight="1">
      <c r="A36" s="29"/>
      <c r="B36" s="525"/>
      <c r="C36" s="526"/>
      <c r="D36" s="470">
        <f>SUM(D35:G35)</f>
        <v>12</v>
      </c>
      <c r="E36" s="471"/>
      <c r="F36" s="471"/>
      <c r="G36" s="472"/>
      <c r="H36" s="52"/>
      <c r="I36" s="434"/>
      <c r="J36" s="474"/>
      <c r="K36" s="470">
        <f>SUM(K35:N35)</f>
        <v>12</v>
      </c>
      <c r="L36" s="471"/>
      <c r="M36" s="471"/>
      <c r="N36" s="472"/>
      <c r="O36" s="52"/>
      <c r="P36" s="434"/>
      <c r="Q36" s="474"/>
      <c r="R36" s="15"/>
    </row>
    <row r="37" spans="1:18" ht="9" customHeight="1">
      <c r="A37" s="32"/>
      <c r="B37" s="32"/>
      <c r="C37" s="32"/>
      <c r="D37" s="32"/>
      <c r="E37" s="32"/>
      <c r="F37" s="32"/>
      <c r="G37" s="32"/>
      <c r="H37" s="32"/>
      <c r="I37" s="32"/>
      <c r="J37" s="33"/>
      <c r="K37" s="32"/>
      <c r="L37" s="32"/>
      <c r="M37" s="32"/>
      <c r="N37" s="32"/>
      <c r="O37" s="32"/>
      <c r="P37" s="32"/>
      <c r="Q37" s="33"/>
    </row>
    <row r="38" spans="1:18" ht="13.5" thickBot="1">
      <c r="A38" s="495" t="s">
        <v>108</v>
      </c>
      <c r="B38" s="495"/>
      <c r="C38" s="495"/>
      <c r="D38" s="495"/>
      <c r="E38" s="495"/>
      <c r="F38" s="495"/>
      <c r="G38" s="495"/>
      <c r="H38" s="495"/>
      <c r="I38" s="495"/>
      <c r="J38" s="495"/>
      <c r="K38" s="495"/>
      <c r="L38" s="495"/>
      <c r="M38" s="495"/>
      <c r="N38" s="495"/>
      <c r="O38" s="495"/>
      <c r="P38" s="495"/>
      <c r="Q38" s="495"/>
    </row>
    <row r="39" spans="1:18" ht="12.75" customHeight="1">
      <c r="A39" s="375" t="s">
        <v>4</v>
      </c>
      <c r="B39" s="378" t="s">
        <v>23</v>
      </c>
      <c r="C39" s="381" t="s">
        <v>143</v>
      </c>
      <c r="D39" s="403" t="s">
        <v>52</v>
      </c>
      <c r="E39" s="404"/>
      <c r="F39" s="404"/>
      <c r="G39" s="404"/>
      <c r="H39" s="404"/>
      <c r="I39" s="404"/>
      <c r="J39" s="405"/>
      <c r="K39" s="406" t="s">
        <v>53</v>
      </c>
      <c r="L39" s="404"/>
      <c r="M39" s="404"/>
      <c r="N39" s="404"/>
      <c r="O39" s="404"/>
      <c r="P39" s="404"/>
      <c r="Q39" s="405"/>
    </row>
    <row r="40" spans="1:18">
      <c r="A40" s="376"/>
      <c r="B40" s="379"/>
      <c r="C40" s="382"/>
      <c r="D40" s="385" t="s">
        <v>21</v>
      </c>
      <c r="E40" s="324" t="s">
        <v>2</v>
      </c>
      <c r="F40" s="322" t="s">
        <v>3</v>
      </c>
      <c r="G40" s="324" t="s">
        <v>51</v>
      </c>
      <c r="H40" s="322" t="s">
        <v>104</v>
      </c>
      <c r="I40" s="461" t="s">
        <v>19</v>
      </c>
      <c r="J40" s="475" t="s">
        <v>26</v>
      </c>
      <c r="K40" s="350" t="s">
        <v>21</v>
      </c>
      <c r="L40" s="324" t="s">
        <v>2</v>
      </c>
      <c r="M40" s="322" t="s">
        <v>3</v>
      </c>
      <c r="N40" s="324" t="s">
        <v>51</v>
      </c>
      <c r="O40" s="322" t="s">
        <v>104</v>
      </c>
      <c r="P40" s="461" t="s">
        <v>19</v>
      </c>
      <c r="Q40" s="475" t="s">
        <v>26</v>
      </c>
    </row>
    <row r="41" spans="1:18" ht="18" customHeight="1" thickBot="1">
      <c r="A41" s="377"/>
      <c r="B41" s="380"/>
      <c r="C41" s="383"/>
      <c r="D41" s="386"/>
      <c r="E41" s="325"/>
      <c r="F41" s="323"/>
      <c r="G41" s="325"/>
      <c r="H41" s="323"/>
      <c r="I41" s="462"/>
      <c r="J41" s="476"/>
      <c r="K41" s="351"/>
      <c r="L41" s="325"/>
      <c r="M41" s="323"/>
      <c r="N41" s="325"/>
      <c r="O41" s="323"/>
      <c r="P41" s="462"/>
      <c r="Q41" s="476"/>
    </row>
    <row r="42" spans="1:18" ht="25.5">
      <c r="A42" s="158">
        <v>1</v>
      </c>
      <c r="B42" s="161" t="s">
        <v>125</v>
      </c>
      <c r="C42" s="164" t="s">
        <v>172</v>
      </c>
      <c r="D42" s="169"/>
      <c r="E42" s="114"/>
      <c r="F42" s="114"/>
      <c r="G42" s="114">
        <v>3</v>
      </c>
      <c r="H42" s="114"/>
      <c r="I42" s="114" t="s">
        <v>21</v>
      </c>
      <c r="J42" s="170">
        <v>5</v>
      </c>
      <c r="K42" s="167"/>
      <c r="L42" s="103"/>
      <c r="M42" s="103"/>
      <c r="N42" s="103"/>
      <c r="O42" s="103"/>
      <c r="P42" s="103"/>
      <c r="Q42" s="116"/>
    </row>
    <row r="43" spans="1:18">
      <c r="A43" s="159">
        <v>2</v>
      </c>
      <c r="B43" s="162" t="s">
        <v>127</v>
      </c>
      <c r="C43" s="165" t="s">
        <v>57</v>
      </c>
      <c r="D43" s="477">
        <v>1</v>
      </c>
      <c r="E43" s="479">
        <v>2</v>
      </c>
      <c r="F43" s="479"/>
      <c r="G43" s="479"/>
      <c r="H43" s="479"/>
      <c r="I43" s="479" t="s">
        <v>5</v>
      </c>
      <c r="J43" s="507">
        <v>5</v>
      </c>
      <c r="K43" s="509"/>
      <c r="L43" s="479"/>
      <c r="M43" s="479"/>
      <c r="N43" s="479"/>
      <c r="O43" s="479"/>
      <c r="P43" s="479"/>
      <c r="Q43" s="507"/>
    </row>
    <row r="44" spans="1:18">
      <c r="A44" s="159">
        <v>3</v>
      </c>
      <c r="B44" s="162" t="s">
        <v>128</v>
      </c>
      <c r="C44" s="165" t="s">
        <v>173</v>
      </c>
      <c r="D44" s="477"/>
      <c r="E44" s="479"/>
      <c r="F44" s="479"/>
      <c r="G44" s="479"/>
      <c r="H44" s="479"/>
      <c r="I44" s="479"/>
      <c r="J44" s="507"/>
      <c r="K44" s="509"/>
      <c r="L44" s="479"/>
      <c r="M44" s="479"/>
      <c r="N44" s="479"/>
      <c r="O44" s="479"/>
      <c r="P44" s="479"/>
      <c r="Q44" s="507"/>
    </row>
    <row r="45" spans="1:18">
      <c r="A45" s="159">
        <v>4</v>
      </c>
      <c r="B45" s="162" t="s">
        <v>130</v>
      </c>
      <c r="C45" s="165" t="s">
        <v>174</v>
      </c>
      <c r="D45" s="477"/>
      <c r="E45" s="479"/>
      <c r="F45" s="479"/>
      <c r="G45" s="479"/>
      <c r="H45" s="479"/>
      <c r="I45" s="479"/>
      <c r="J45" s="507"/>
      <c r="K45" s="509"/>
      <c r="L45" s="479"/>
      <c r="M45" s="479"/>
      <c r="N45" s="479"/>
      <c r="O45" s="479"/>
      <c r="P45" s="479"/>
      <c r="Q45" s="507"/>
    </row>
    <row r="46" spans="1:18">
      <c r="A46" s="159">
        <v>5</v>
      </c>
      <c r="B46" s="162" t="s">
        <v>131</v>
      </c>
      <c r="C46" s="165" t="s">
        <v>175</v>
      </c>
      <c r="D46" s="477"/>
      <c r="E46" s="479"/>
      <c r="F46" s="479"/>
      <c r="G46" s="479"/>
      <c r="H46" s="479"/>
      <c r="I46" s="479"/>
      <c r="J46" s="507"/>
      <c r="K46" s="509"/>
      <c r="L46" s="479"/>
      <c r="M46" s="479"/>
      <c r="N46" s="479"/>
      <c r="O46" s="479"/>
      <c r="P46" s="479"/>
      <c r="Q46" s="507"/>
    </row>
    <row r="47" spans="1:18" ht="13.5" thickBot="1">
      <c r="A47" s="160">
        <v>6</v>
      </c>
      <c r="B47" s="163" t="s">
        <v>132</v>
      </c>
      <c r="C47" s="166" t="s">
        <v>176</v>
      </c>
      <c r="D47" s="478"/>
      <c r="E47" s="480"/>
      <c r="F47" s="480"/>
      <c r="G47" s="480"/>
      <c r="H47" s="480"/>
      <c r="I47" s="480"/>
      <c r="J47" s="508"/>
      <c r="K47" s="510"/>
      <c r="L47" s="480"/>
      <c r="M47" s="480"/>
      <c r="N47" s="480"/>
      <c r="O47" s="480"/>
      <c r="P47" s="480"/>
      <c r="Q47" s="508"/>
    </row>
    <row r="48" spans="1:18">
      <c r="A48" s="511" t="s">
        <v>116</v>
      </c>
      <c r="B48" s="512"/>
      <c r="C48" s="513"/>
      <c r="D48" s="171">
        <f>SUM(D42:D47)</f>
        <v>1</v>
      </c>
      <c r="E48" s="131">
        <f>SUM(E42:E47)</f>
        <v>2</v>
      </c>
      <c r="F48" s="131"/>
      <c r="G48" s="131">
        <f>SUM(G42:G47)</f>
        <v>3</v>
      </c>
      <c r="H48" s="515"/>
      <c r="I48" s="512" t="s">
        <v>133</v>
      </c>
      <c r="J48" s="481">
        <f>SUM(J42:J47)</f>
        <v>10</v>
      </c>
      <c r="K48" s="168"/>
      <c r="L48" s="115"/>
      <c r="M48" s="115"/>
      <c r="N48" s="115"/>
      <c r="O48" s="515"/>
      <c r="P48" s="515"/>
      <c r="Q48" s="481"/>
    </row>
    <row r="49" spans="1:17" ht="13.5" thickBot="1">
      <c r="A49" s="505"/>
      <c r="B49" s="506"/>
      <c r="C49" s="514"/>
      <c r="D49" s="505">
        <f>SUM(D48:G48)</f>
        <v>6</v>
      </c>
      <c r="E49" s="506"/>
      <c r="F49" s="506"/>
      <c r="G49" s="506"/>
      <c r="H49" s="480"/>
      <c r="I49" s="506"/>
      <c r="J49" s="482"/>
      <c r="K49" s="518"/>
      <c r="L49" s="506"/>
      <c r="M49" s="506"/>
      <c r="N49" s="506"/>
      <c r="O49" s="480"/>
      <c r="P49" s="480"/>
      <c r="Q49" s="482"/>
    </row>
    <row r="50" spans="1:17">
      <c r="A50" s="46"/>
      <c r="B50" s="439" t="s">
        <v>118</v>
      </c>
      <c r="C50" s="439"/>
      <c r="D50" s="439"/>
      <c r="E50" s="439"/>
      <c r="F50" s="439"/>
      <c r="G50" s="439"/>
      <c r="H50" s="439"/>
      <c r="I50" s="439"/>
      <c r="J50" s="439"/>
      <c r="K50" s="439"/>
      <c r="L50" s="439"/>
      <c r="M50" s="439"/>
      <c r="N50" s="439"/>
      <c r="O50" s="439"/>
      <c r="P50" s="439"/>
      <c r="Q50" s="439"/>
    </row>
    <row r="51" spans="1:17" ht="3.75" customHeight="1">
      <c r="A51" s="46"/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</row>
    <row r="52" spans="1:17">
      <c r="A52" s="29"/>
      <c r="B52" s="64" t="s">
        <v>186</v>
      </c>
      <c r="C52" s="30"/>
      <c r="D52" s="31"/>
      <c r="E52" s="31"/>
      <c r="F52" s="31"/>
      <c r="G52" s="31"/>
      <c r="H52" s="31"/>
      <c r="I52" s="427" t="s">
        <v>14</v>
      </c>
      <c r="J52" s="427"/>
      <c r="K52" s="427"/>
      <c r="L52" s="427"/>
      <c r="M52" s="427"/>
      <c r="N52" s="427"/>
      <c r="O52" s="427"/>
      <c r="P52" s="427"/>
      <c r="Q52" s="427"/>
    </row>
    <row r="53" spans="1:17">
      <c r="A53" s="29"/>
      <c r="B53" s="64" t="s">
        <v>183</v>
      </c>
      <c r="C53" s="30"/>
      <c r="D53" s="31"/>
      <c r="E53" s="31"/>
      <c r="F53" s="31"/>
      <c r="G53" s="31"/>
      <c r="H53" s="31"/>
      <c r="I53" s="427" t="s">
        <v>184</v>
      </c>
      <c r="J53" s="427"/>
      <c r="K53" s="427"/>
      <c r="L53" s="427"/>
      <c r="M53" s="427"/>
      <c r="N53" s="427"/>
      <c r="O53" s="427"/>
      <c r="P53" s="427"/>
      <c r="Q53" s="427"/>
    </row>
    <row r="54" spans="1:17">
      <c r="A54" s="29"/>
      <c r="B54" s="30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spans="1:17">
      <c r="A55" s="29"/>
      <c r="B55" s="64" t="s">
        <v>122</v>
      </c>
      <c r="C55" s="30"/>
      <c r="D55" s="31"/>
      <c r="E55" s="31"/>
      <c r="F55" s="31"/>
      <c r="G55" s="31"/>
      <c r="H55" s="31"/>
      <c r="I55" s="427" t="s">
        <v>15</v>
      </c>
      <c r="J55" s="427"/>
      <c r="K55" s="427"/>
      <c r="L55" s="427"/>
      <c r="M55" s="427"/>
      <c r="N55" s="427"/>
      <c r="O55" s="427"/>
      <c r="P55" s="427"/>
      <c r="Q55" s="31"/>
    </row>
    <row r="56" spans="1:17">
      <c r="A56" s="29"/>
      <c r="B56" s="64" t="s">
        <v>123</v>
      </c>
      <c r="C56" s="30"/>
      <c r="D56" s="31"/>
      <c r="E56" s="31"/>
      <c r="F56" s="31"/>
      <c r="G56" s="31"/>
      <c r="H56" s="31"/>
      <c r="I56" s="427" t="s">
        <v>83</v>
      </c>
      <c r="J56" s="427"/>
      <c r="K56" s="427"/>
      <c r="L56" s="427"/>
      <c r="M56" s="427"/>
      <c r="N56" s="427"/>
      <c r="O56" s="427"/>
      <c r="P56" s="427"/>
      <c r="Q56" s="31"/>
    </row>
  </sheetData>
  <mergeCells count="140">
    <mergeCell ref="A48:C49"/>
    <mergeCell ref="H48:H49"/>
    <mergeCell ref="I48:I49"/>
    <mergeCell ref="J48:J49"/>
    <mergeCell ref="O48:O49"/>
    <mergeCell ref="P48:P49"/>
    <mergeCell ref="H32:H33"/>
    <mergeCell ref="O32:O33"/>
    <mergeCell ref="K49:N49"/>
    <mergeCell ref="F43:F47"/>
    <mergeCell ref="G43:G47"/>
    <mergeCell ref="H43:H47"/>
    <mergeCell ref="I43:I47"/>
    <mergeCell ref="A32:C33"/>
    <mergeCell ref="D33:G33"/>
    <mergeCell ref="B35:C36"/>
    <mergeCell ref="A39:A41"/>
    <mergeCell ref="B39:B41"/>
    <mergeCell ref="C39:C41"/>
    <mergeCell ref="D39:J39"/>
    <mergeCell ref="K39:Q39"/>
    <mergeCell ref="D40:D41"/>
    <mergeCell ref="E40:E41"/>
    <mergeCell ref="Q35:Q36"/>
    <mergeCell ref="D49:G49"/>
    <mergeCell ref="J43:J47"/>
    <mergeCell ref="K43:K47"/>
    <mergeCell ref="L43:L47"/>
    <mergeCell ref="M43:M47"/>
    <mergeCell ref="N43:N47"/>
    <mergeCell ref="O43:O47"/>
    <mergeCell ref="P43:P47"/>
    <mergeCell ref="Q43:Q47"/>
    <mergeCell ref="A7:N7"/>
    <mergeCell ref="K12:Q12"/>
    <mergeCell ref="D13:D14"/>
    <mergeCell ref="A12:A14"/>
    <mergeCell ref="L26:L27"/>
    <mergeCell ref="D12:J12"/>
    <mergeCell ref="G13:G14"/>
    <mergeCell ref="I13:I14"/>
    <mergeCell ref="E13:E14"/>
    <mergeCell ref="F26:F27"/>
    <mergeCell ref="N26:N27"/>
    <mergeCell ref="P26:P27"/>
    <mergeCell ref="K13:K14"/>
    <mergeCell ref="L13:L14"/>
    <mergeCell ref="N13:N14"/>
    <mergeCell ref="P13:P14"/>
    <mergeCell ref="O13:O14"/>
    <mergeCell ref="H22:H23"/>
    <mergeCell ref="O22:O23"/>
    <mergeCell ref="H26:H27"/>
    <mergeCell ref="O26:O27"/>
    <mergeCell ref="Q13:Q14"/>
    <mergeCell ref="C25:C27"/>
    <mergeCell ref="D25:J25"/>
    <mergeCell ref="K25:Q25"/>
    <mergeCell ref="D26:D27"/>
    <mergeCell ref="E26:E27"/>
    <mergeCell ref="G26:G27"/>
    <mergeCell ref="I26:I27"/>
    <mergeCell ref="M13:M14"/>
    <mergeCell ref="M26:M27"/>
    <mergeCell ref="I56:P56"/>
    <mergeCell ref="P35:P36"/>
    <mergeCell ref="Q32:Q33"/>
    <mergeCell ref="Q26:Q27"/>
    <mergeCell ref="Q22:Q23"/>
    <mergeCell ref="K23:N23"/>
    <mergeCell ref="I52:Q52"/>
    <mergeCell ref="P32:P33"/>
    <mergeCell ref="I22:I23"/>
    <mergeCell ref="I30:I31"/>
    <mergeCell ref="L28:L29"/>
    <mergeCell ref="M28:M29"/>
    <mergeCell ref="N28:N29"/>
    <mergeCell ref="P28:P29"/>
    <mergeCell ref="Q28:Q29"/>
    <mergeCell ref="I28:I29"/>
    <mergeCell ref="A38:Q38"/>
    <mergeCell ref="P30:P31"/>
    <mergeCell ref="D36:G36"/>
    <mergeCell ref="K36:N36"/>
    <mergeCell ref="I53:Q53"/>
    <mergeCell ref="J35:J36"/>
    <mergeCell ref="F30:F31"/>
    <mergeCell ref="G30:G31"/>
    <mergeCell ref="K30:K3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P40:P41"/>
    <mergeCell ref="Q40:Q41"/>
    <mergeCell ref="D43:D47"/>
    <mergeCell ref="E43:E47"/>
    <mergeCell ref="L30:L31"/>
    <mergeCell ref="Q48:Q49"/>
    <mergeCell ref="B12:B14"/>
    <mergeCell ref="A22:C23"/>
    <mergeCell ref="F13:F14"/>
    <mergeCell ref="A25:A27"/>
    <mergeCell ref="B25:B27"/>
    <mergeCell ref="J13:J14"/>
    <mergeCell ref="C12:C14"/>
    <mergeCell ref="D23:G23"/>
    <mergeCell ref="H13:H14"/>
    <mergeCell ref="J22:J23"/>
    <mergeCell ref="J26:J27"/>
    <mergeCell ref="M30:M31"/>
    <mergeCell ref="N30:N31"/>
    <mergeCell ref="I55:P55"/>
    <mergeCell ref="P22:P23"/>
    <mergeCell ref="K33:N33"/>
    <mergeCell ref="I35:I36"/>
    <mergeCell ref="K26:K27"/>
    <mergeCell ref="K28:K29"/>
    <mergeCell ref="J28:J29"/>
    <mergeCell ref="O30:O31"/>
    <mergeCell ref="B50:Q50"/>
    <mergeCell ref="O28:O29"/>
    <mergeCell ref="D30:D31"/>
    <mergeCell ref="E30:E31"/>
    <mergeCell ref="J30:J31"/>
    <mergeCell ref="I32:I33"/>
    <mergeCell ref="J32:J33"/>
    <mergeCell ref="D28:D29"/>
    <mergeCell ref="E28:E29"/>
    <mergeCell ref="G28:G29"/>
    <mergeCell ref="F28:F29"/>
    <mergeCell ref="H30:H31"/>
    <mergeCell ref="H28:H29"/>
    <mergeCell ref="Q30:Q31"/>
  </mergeCells>
  <phoneticPr fontId="0" type="noConversion"/>
  <pageMargins left="0.39370078740157483" right="0.39370078740157483" top="0.31496062992125984" bottom="0.47244094488188981" header="0" footer="0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0"/>
  <sheetViews>
    <sheetView view="pageBreakPreview" topLeftCell="A10" zoomScaleNormal="85" zoomScaleSheetLayoutView="100" workbookViewId="0">
      <selection activeCell="D48" sqref="D48"/>
    </sheetView>
  </sheetViews>
  <sheetFormatPr defaultColWidth="9.140625" defaultRowHeight="12.75"/>
  <cols>
    <col min="1" max="1" width="4.28515625" style="7" customWidth="1"/>
    <col min="2" max="2" width="5.85546875" style="7" customWidth="1"/>
    <col min="3" max="3" width="28.28515625" style="7" customWidth="1"/>
    <col min="4" max="4" width="12.28515625" style="7" customWidth="1"/>
    <col min="5" max="5" width="9.140625" style="7"/>
    <col min="6" max="6" width="11.85546875" style="7" customWidth="1"/>
    <col min="7" max="7" width="9.140625" style="7"/>
    <col min="8" max="8" width="10.42578125" style="7" customWidth="1"/>
    <col min="9" max="16384" width="9.140625" style="7"/>
  </cols>
  <sheetData>
    <row r="1" spans="1:15">
      <c r="A1" s="38" t="s">
        <v>49</v>
      </c>
      <c r="B1" s="8"/>
    </row>
    <row r="2" spans="1:15">
      <c r="A2" s="38" t="s">
        <v>180</v>
      </c>
      <c r="B2" s="8"/>
    </row>
    <row r="3" spans="1:15">
      <c r="B3" s="8"/>
    </row>
    <row r="4" spans="1:15" ht="14.25">
      <c r="A4" s="531" t="s">
        <v>50</v>
      </c>
      <c r="B4" s="531"/>
      <c r="C4" s="531"/>
      <c r="D4" s="531"/>
      <c r="E4" s="531"/>
      <c r="F4" s="531"/>
      <c r="G4" s="531"/>
      <c r="H4" s="531"/>
      <c r="I4" s="10"/>
      <c r="J4" s="10"/>
      <c r="K4" s="10"/>
      <c r="L4" s="10"/>
    </row>
    <row r="5" spans="1: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5" ht="15">
      <c r="A6" s="36" t="s">
        <v>56</v>
      </c>
      <c r="B6" s="36"/>
      <c r="G6" s="37"/>
      <c r="H6" s="37"/>
      <c r="I6" s="37"/>
      <c r="J6" s="37"/>
      <c r="K6" s="37"/>
      <c r="L6" s="37"/>
      <c r="M6" s="37"/>
      <c r="N6" s="37"/>
      <c r="O6" s="74"/>
    </row>
    <row r="7" spans="1:15" ht="15" customHeight="1">
      <c r="A7" s="534" t="s">
        <v>168</v>
      </c>
      <c r="B7" s="534"/>
      <c r="C7" s="534"/>
      <c r="D7" s="534"/>
      <c r="E7" s="534"/>
      <c r="F7" s="534"/>
      <c r="G7" s="534"/>
      <c r="H7" s="534"/>
      <c r="I7" s="77"/>
      <c r="J7" s="77"/>
      <c r="K7" s="77"/>
      <c r="L7" s="77"/>
      <c r="M7" s="9"/>
      <c r="N7" s="9"/>
    </row>
    <row r="8" spans="1:15" ht="15">
      <c r="A8" s="36" t="s">
        <v>139</v>
      </c>
      <c r="B8" s="3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74"/>
    </row>
    <row r="9" spans="1:15" ht="15">
      <c r="A9" s="36" t="s">
        <v>55</v>
      </c>
      <c r="B9" s="36"/>
    </row>
    <row r="10" spans="1:15" ht="15">
      <c r="A10" s="36" t="s">
        <v>182</v>
      </c>
      <c r="B10" s="36"/>
    </row>
    <row r="12" spans="1:15" ht="28.5" customHeight="1">
      <c r="C12" s="78" t="s">
        <v>27</v>
      </c>
      <c r="D12" s="536" t="s">
        <v>28</v>
      </c>
      <c r="E12" s="536"/>
      <c r="F12" s="536" t="s">
        <v>137</v>
      </c>
      <c r="G12" s="536"/>
      <c r="H12" s="78" t="s">
        <v>158</v>
      </c>
    </row>
    <row r="13" spans="1:15">
      <c r="C13" s="79" t="s">
        <v>29</v>
      </c>
      <c r="D13" s="79" t="s">
        <v>0</v>
      </c>
      <c r="E13" s="79" t="s">
        <v>1</v>
      </c>
      <c r="F13" s="79" t="s">
        <v>0</v>
      </c>
      <c r="G13" s="79" t="s">
        <v>1</v>
      </c>
      <c r="H13" s="79" t="s">
        <v>53</v>
      </c>
    </row>
    <row r="14" spans="1:15">
      <c r="C14" s="80" t="s">
        <v>6</v>
      </c>
      <c r="D14" s="80">
        <v>14</v>
      </c>
      <c r="E14" s="80">
        <v>14</v>
      </c>
      <c r="F14" s="80">
        <v>12</v>
      </c>
      <c r="G14" s="80">
        <v>12</v>
      </c>
      <c r="H14" s="527">
        <v>192</v>
      </c>
    </row>
    <row r="15" spans="1:15">
      <c r="C15" s="16" t="s">
        <v>7</v>
      </c>
      <c r="D15" s="16">
        <v>14</v>
      </c>
      <c r="E15" s="16" t="s">
        <v>159</v>
      </c>
      <c r="F15" s="16">
        <v>12</v>
      </c>
      <c r="G15" s="73">
        <v>12</v>
      </c>
      <c r="H15" s="528"/>
    </row>
    <row r="16" spans="1:15">
      <c r="C16" s="75" t="s">
        <v>30</v>
      </c>
    </row>
    <row r="17" spans="2:10">
      <c r="C17" s="75" t="s">
        <v>160</v>
      </c>
    </row>
    <row r="18" spans="2:10">
      <c r="C18" s="75"/>
    </row>
    <row r="19" spans="2:10" ht="15.75">
      <c r="C19" s="537" t="s">
        <v>8</v>
      </c>
      <c r="D19" s="538"/>
      <c r="E19" s="538"/>
      <c r="F19" s="538"/>
      <c r="G19" s="538"/>
    </row>
    <row r="21" spans="2:10" ht="12.75" customHeight="1">
      <c r="B21" s="529" t="s">
        <v>4</v>
      </c>
      <c r="C21" s="529" t="s">
        <v>31</v>
      </c>
      <c r="D21" s="530" t="s">
        <v>32</v>
      </c>
      <c r="E21" s="81" t="s">
        <v>9</v>
      </c>
      <c r="F21" s="22"/>
      <c r="G21" s="18"/>
    </row>
    <row r="22" spans="2:10">
      <c r="B22" s="529"/>
      <c r="C22" s="529"/>
      <c r="D22" s="530"/>
      <c r="E22" s="81" t="s">
        <v>33</v>
      </c>
      <c r="F22" s="22"/>
      <c r="G22" s="19"/>
    </row>
    <row r="23" spans="2:10">
      <c r="B23" s="479">
        <v>1</v>
      </c>
      <c r="C23" s="82" t="s">
        <v>18</v>
      </c>
      <c r="D23" s="16">
        <f>'an I'!T14+'an II'!T15</f>
        <v>560</v>
      </c>
      <c r="E23" s="533">
        <f>D23/D26*100</f>
        <v>83.333333333333343</v>
      </c>
      <c r="F23" s="532"/>
      <c r="G23" s="18"/>
    </row>
    <row r="24" spans="2:10">
      <c r="B24" s="479"/>
      <c r="C24" s="82" t="s">
        <v>161</v>
      </c>
      <c r="D24" s="16">
        <f>'an II'!T19</f>
        <v>192</v>
      </c>
      <c r="E24" s="533"/>
      <c r="F24" s="532"/>
      <c r="G24" s="18"/>
    </row>
    <row r="25" spans="2:10">
      <c r="B25" s="16">
        <v>2</v>
      </c>
      <c r="C25" s="82" t="s">
        <v>23</v>
      </c>
      <c r="D25" s="16">
        <f>'an I'!T15+'an II'!T16</f>
        <v>112</v>
      </c>
      <c r="E25" s="83">
        <f>D25/D26*100</f>
        <v>16.666666666666664</v>
      </c>
      <c r="F25" s="100"/>
      <c r="G25" s="18"/>
    </row>
    <row r="26" spans="2:10">
      <c r="B26" s="16"/>
      <c r="C26" s="78" t="s">
        <v>34</v>
      </c>
      <c r="D26" s="28">
        <f>D23+D25</f>
        <v>672</v>
      </c>
      <c r="E26" s="172">
        <v>100</v>
      </c>
      <c r="F26" s="100"/>
      <c r="G26" s="18"/>
    </row>
    <row r="27" spans="2:10">
      <c r="B27" s="84">
        <v>3</v>
      </c>
      <c r="C27" s="85" t="s">
        <v>35</v>
      </c>
      <c r="D27" s="16">
        <f>'an I'!T19+'an II'!T20</f>
        <v>252</v>
      </c>
      <c r="E27" s="86">
        <f>D27/D28*100</f>
        <v>27.27272727272727</v>
      </c>
      <c r="F27" s="101"/>
      <c r="G27" s="18"/>
    </row>
    <row r="28" spans="2:10">
      <c r="B28" s="16"/>
      <c r="C28" s="78" t="s">
        <v>36</v>
      </c>
      <c r="D28" s="28">
        <f>D26+D27</f>
        <v>924</v>
      </c>
      <c r="E28" s="175">
        <v>100</v>
      </c>
      <c r="F28" s="100"/>
      <c r="G28" s="18"/>
    </row>
    <row r="29" spans="2:10">
      <c r="B29" s="46"/>
      <c r="C29" s="20"/>
      <c r="D29" s="18"/>
      <c r="E29" s="21"/>
      <c r="F29" s="22"/>
    </row>
    <row r="30" spans="2:10">
      <c r="B30" s="46"/>
      <c r="C30" s="20"/>
      <c r="D30" s="18"/>
      <c r="E30" s="21"/>
      <c r="F30" s="22"/>
    </row>
    <row r="31" spans="2:10" ht="12.75" customHeight="1">
      <c r="B31" s="529" t="s">
        <v>4</v>
      </c>
      <c r="C31" s="529" t="s">
        <v>31</v>
      </c>
      <c r="D31" s="530" t="s">
        <v>37</v>
      </c>
      <c r="E31" s="81" t="s">
        <v>9</v>
      </c>
      <c r="F31" s="535" t="s">
        <v>38</v>
      </c>
      <c r="G31" s="535"/>
      <c r="H31" s="88"/>
    </row>
    <row r="32" spans="2:10">
      <c r="B32" s="529"/>
      <c r="C32" s="529"/>
      <c r="D32" s="530"/>
      <c r="E32" s="81" t="s">
        <v>33</v>
      </c>
      <c r="F32" s="80" t="s">
        <v>39</v>
      </c>
      <c r="G32" s="80" t="s">
        <v>40</v>
      </c>
      <c r="H32" s="18"/>
      <c r="J32" s="87"/>
    </row>
    <row r="33" spans="2:13">
      <c r="B33" s="16">
        <v>1</v>
      </c>
      <c r="C33" s="89" t="s">
        <v>178</v>
      </c>
      <c r="D33" s="91">
        <f>F33+G33</f>
        <v>392</v>
      </c>
      <c r="E33" s="90">
        <f>D33/D35*100</f>
        <v>58.333333333333336</v>
      </c>
      <c r="F33" s="91">
        <f>'an I'!V16+'an II'!V17</f>
        <v>154</v>
      </c>
      <c r="G33" s="80">
        <f>'an I'!W16+'an II'!W17</f>
        <v>238</v>
      </c>
      <c r="H33" s="19"/>
    </row>
    <row r="34" spans="2:13">
      <c r="B34" s="16">
        <v>2</v>
      </c>
      <c r="C34" s="82" t="s">
        <v>179</v>
      </c>
      <c r="D34" s="91">
        <f>F34+G34</f>
        <v>280</v>
      </c>
      <c r="E34" s="90">
        <f>D34/D35*100</f>
        <v>41.666666666666671</v>
      </c>
      <c r="F34" s="91">
        <f>'an I'!V17+'an II'!V18</f>
        <v>147</v>
      </c>
      <c r="G34" s="80">
        <f>'an I'!W17+'an II'!W18</f>
        <v>133</v>
      </c>
      <c r="H34" s="19"/>
    </row>
    <row r="35" spans="2:13" ht="12.75" customHeight="1">
      <c r="B35" s="13"/>
      <c r="C35" s="92" t="s">
        <v>12</v>
      </c>
      <c r="D35" s="173">
        <f>D33+D34</f>
        <v>672</v>
      </c>
      <c r="E35" s="173">
        <f>SUM(E33:E34)</f>
        <v>100</v>
      </c>
      <c r="F35" s="173">
        <f>SUM(F33:F34)</f>
        <v>301</v>
      </c>
      <c r="G35" s="174">
        <f>SUM(G33:G34)</f>
        <v>371</v>
      </c>
      <c r="H35" s="30"/>
      <c r="I35" s="14"/>
      <c r="J35" s="14"/>
    </row>
    <row r="36" spans="2:13">
      <c r="B36" s="76"/>
      <c r="C36" s="23"/>
      <c r="D36" s="24"/>
      <c r="E36" s="24"/>
      <c r="F36" s="24"/>
    </row>
    <row r="37" spans="2:13">
      <c r="C37" s="93" t="s">
        <v>41</v>
      </c>
      <c r="D37" s="180">
        <f>G35/F35</f>
        <v>1.2325581395348837</v>
      </c>
    </row>
    <row r="39" spans="2:13">
      <c r="B39" s="539" t="s">
        <v>4</v>
      </c>
      <c r="C39" s="541" t="s">
        <v>19</v>
      </c>
      <c r="D39" s="535" t="s">
        <v>42</v>
      </c>
      <c r="E39" s="535"/>
      <c r="F39" s="535" t="s">
        <v>10</v>
      </c>
      <c r="G39" s="535"/>
    </row>
    <row r="40" spans="2:13">
      <c r="B40" s="540"/>
      <c r="C40" s="542"/>
      <c r="D40" s="80" t="s">
        <v>43</v>
      </c>
      <c r="E40" s="80" t="s">
        <v>44</v>
      </c>
      <c r="F40" s="80" t="s">
        <v>13</v>
      </c>
      <c r="G40" s="80" t="s">
        <v>11</v>
      </c>
    </row>
    <row r="41" spans="2:13">
      <c r="B41" s="80">
        <v>1</v>
      </c>
      <c r="C41" s="54" t="s">
        <v>45</v>
      </c>
      <c r="D41" s="80">
        <v>8</v>
      </c>
      <c r="E41" s="80">
        <v>6</v>
      </c>
      <c r="F41" s="80">
        <f>SUM(D41:E41)</f>
        <v>14</v>
      </c>
      <c r="G41" s="94">
        <f>F41/F43*100</f>
        <v>70</v>
      </c>
    </row>
    <row r="42" spans="2:13">
      <c r="B42" s="80">
        <v>2</v>
      </c>
      <c r="C42" s="54" t="s">
        <v>46</v>
      </c>
      <c r="D42" s="80">
        <v>3</v>
      </c>
      <c r="E42" s="80">
        <v>3</v>
      </c>
      <c r="F42" s="80">
        <f>SUM(D42:E42)</f>
        <v>6</v>
      </c>
      <c r="G42" s="94">
        <f>F42/F43*100</f>
        <v>30</v>
      </c>
    </row>
    <row r="43" spans="2:13">
      <c r="B43" s="80"/>
      <c r="C43" s="95" t="s">
        <v>12</v>
      </c>
      <c r="D43" s="95">
        <f>SUM(D41:D42)</f>
        <v>11</v>
      </c>
      <c r="E43" s="95">
        <f>SUM(E41:E42)</f>
        <v>9</v>
      </c>
      <c r="F43" s="95">
        <f>SUM(F41:F42)</f>
        <v>20</v>
      </c>
      <c r="G43" s="95">
        <v>100</v>
      </c>
    </row>
    <row r="44" spans="2:13">
      <c r="B44" s="76"/>
      <c r="C44" s="23"/>
      <c r="D44" s="24"/>
      <c r="E44" s="24"/>
      <c r="F44" s="24"/>
    </row>
    <row r="45" spans="2:13">
      <c r="B45" s="64"/>
      <c r="C45" s="64" t="s">
        <v>186</v>
      </c>
      <c r="E45" s="427" t="s">
        <v>14</v>
      </c>
      <c r="F45" s="427"/>
      <c r="G45" s="427"/>
      <c r="H45" s="427"/>
      <c r="I45" s="31"/>
      <c r="J45" s="31"/>
      <c r="K45" s="31"/>
      <c r="L45" s="31"/>
      <c r="M45" s="31"/>
    </row>
    <row r="46" spans="2:13">
      <c r="B46" s="64"/>
      <c r="C46" s="64" t="s">
        <v>183</v>
      </c>
      <c r="E46" s="427" t="s">
        <v>184</v>
      </c>
      <c r="F46" s="427"/>
      <c r="G46" s="427"/>
      <c r="H46" s="427"/>
      <c r="I46" s="31"/>
      <c r="J46" s="31"/>
      <c r="K46" s="31"/>
      <c r="L46" s="31"/>
      <c r="M46" s="31"/>
    </row>
    <row r="47" spans="2:13">
      <c r="B47" s="30"/>
      <c r="C47" s="30"/>
      <c r="D47" s="31"/>
      <c r="E47" s="31"/>
      <c r="F47" s="31"/>
      <c r="H47" s="31"/>
      <c r="I47" s="31"/>
      <c r="J47" s="31"/>
      <c r="K47" s="31"/>
      <c r="L47" s="31"/>
      <c r="M47" s="31"/>
    </row>
    <row r="48" spans="2:13">
      <c r="B48" s="30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</row>
    <row r="49" spans="2:13">
      <c r="B49" s="427" t="s">
        <v>122</v>
      </c>
      <c r="C49" s="427"/>
      <c r="E49" s="427" t="s">
        <v>15</v>
      </c>
      <c r="F49" s="427"/>
      <c r="G49" s="427"/>
      <c r="H49" s="427"/>
      <c r="I49" s="31"/>
      <c r="J49" s="31"/>
      <c r="K49" s="31"/>
      <c r="L49" s="31"/>
      <c r="M49" s="31"/>
    </row>
    <row r="50" spans="2:13">
      <c r="B50" s="427" t="s">
        <v>123</v>
      </c>
      <c r="C50" s="427"/>
      <c r="E50" s="427" t="s">
        <v>83</v>
      </c>
      <c r="F50" s="427"/>
      <c r="G50" s="427"/>
      <c r="H50" s="427"/>
      <c r="I50" s="31"/>
      <c r="J50" s="31"/>
      <c r="K50" s="31"/>
      <c r="L50" s="31"/>
      <c r="M50" s="31"/>
    </row>
  </sheetData>
  <mergeCells count="26">
    <mergeCell ref="B21:B22"/>
    <mergeCell ref="E50:H50"/>
    <mergeCell ref="B49:C49"/>
    <mergeCell ref="B50:C50"/>
    <mergeCell ref="F39:G39"/>
    <mergeCell ref="D39:E39"/>
    <mergeCell ref="E46:H46"/>
    <mergeCell ref="E45:H45"/>
    <mergeCell ref="B39:B40"/>
    <mergeCell ref="C39:C40"/>
    <mergeCell ref="H14:H15"/>
    <mergeCell ref="C31:C32"/>
    <mergeCell ref="D31:D32"/>
    <mergeCell ref="E49:H49"/>
    <mergeCell ref="A4:H4"/>
    <mergeCell ref="F23:F24"/>
    <mergeCell ref="E23:E24"/>
    <mergeCell ref="A7:H7"/>
    <mergeCell ref="F31:G31"/>
    <mergeCell ref="B31:B32"/>
    <mergeCell ref="C21:C22"/>
    <mergeCell ref="D21:D22"/>
    <mergeCell ref="D12:E12"/>
    <mergeCell ref="B23:B24"/>
    <mergeCell ref="C19:G19"/>
    <mergeCell ref="F12:G12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7"/>
  <sheetViews>
    <sheetView view="pageBreakPreview" zoomScaleNormal="100" zoomScaleSheetLayoutView="100" workbookViewId="0">
      <selection activeCell="C10" sqref="C10"/>
    </sheetView>
  </sheetViews>
  <sheetFormatPr defaultRowHeight="12.75"/>
  <cols>
    <col min="1" max="1" width="42.140625" customWidth="1"/>
    <col min="2" max="2" width="3.140625" customWidth="1"/>
    <col min="3" max="3" width="27" customWidth="1"/>
  </cols>
  <sheetData>
    <row r="1" spans="1:16" s="36" customFormat="1" ht="13.5" customHeight="1">
      <c r="A1" s="45" t="s">
        <v>49</v>
      </c>
      <c r="C1" s="34"/>
    </row>
    <row r="2" spans="1:16" s="36" customFormat="1" ht="15">
      <c r="A2" s="45" t="s">
        <v>180</v>
      </c>
      <c r="C2" s="34"/>
    </row>
    <row r="3" spans="1:16">
      <c r="A3" s="6"/>
      <c r="C3" s="1"/>
    </row>
    <row r="4" spans="1:16" ht="14.25">
      <c r="A4" s="531" t="s">
        <v>50</v>
      </c>
      <c r="B4" s="531"/>
      <c r="C4" s="531"/>
      <c r="D4" s="531"/>
      <c r="E4" s="531"/>
      <c r="F4" s="4"/>
      <c r="G4" s="4"/>
      <c r="H4" s="4"/>
      <c r="I4" s="4"/>
      <c r="J4" s="4"/>
      <c r="K4" s="4"/>
      <c r="L4" s="4"/>
      <c r="M4" s="4"/>
    </row>
    <row r="6" spans="1:16">
      <c r="A6" s="7" t="s">
        <v>149</v>
      </c>
      <c r="B6" s="7"/>
      <c r="C6" s="7"/>
      <c r="D6" s="7"/>
      <c r="E6" s="7"/>
      <c r="F6" s="7"/>
      <c r="G6" s="7"/>
      <c r="H6" s="37"/>
      <c r="I6" s="37"/>
      <c r="J6" s="37"/>
      <c r="K6" s="37"/>
      <c r="L6" s="37"/>
      <c r="M6" s="3"/>
      <c r="N6" s="3"/>
      <c r="O6" s="3"/>
      <c r="P6" s="2"/>
    </row>
    <row r="7" spans="1:16" ht="15" customHeight="1">
      <c r="A7" s="544" t="s">
        <v>167</v>
      </c>
      <c r="B7" s="544"/>
      <c r="C7" s="544"/>
      <c r="D7" s="544"/>
      <c r="E7" s="544"/>
      <c r="F7" s="77"/>
      <c r="G7" s="77"/>
      <c r="H7" s="77"/>
      <c r="I7" s="77"/>
      <c r="J7" s="77"/>
      <c r="K7" s="77"/>
      <c r="L7" s="77"/>
      <c r="M7" s="77"/>
      <c r="N7" s="9"/>
      <c r="O7" s="9"/>
    </row>
    <row r="8" spans="1:16">
      <c r="A8" s="7" t="s">
        <v>139</v>
      </c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2"/>
    </row>
    <row r="9" spans="1:16">
      <c r="A9" s="7" t="s">
        <v>150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>
      <c r="A10" s="7" t="s">
        <v>182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6">
      <c r="A11" s="17"/>
      <c r="B11" s="17"/>
      <c r="C11" s="17"/>
    </row>
    <row r="12" spans="1:16">
      <c r="A12" s="318" t="s">
        <v>47</v>
      </c>
      <c r="C12" s="543" t="s">
        <v>177</v>
      </c>
      <c r="D12" s="543"/>
      <c r="E12" s="543"/>
    </row>
    <row r="13" spans="1:16" ht="36">
      <c r="A13" s="96" t="s">
        <v>187</v>
      </c>
      <c r="B13" s="43"/>
      <c r="C13" s="545" t="s">
        <v>96</v>
      </c>
      <c r="D13" s="545"/>
      <c r="E13" s="545"/>
    </row>
    <row r="14" spans="1:16" ht="48">
      <c r="A14" s="97" t="s">
        <v>188</v>
      </c>
      <c r="B14" s="43"/>
      <c r="C14" s="546" t="s">
        <v>97</v>
      </c>
      <c r="D14" s="547"/>
      <c r="E14" s="548"/>
    </row>
    <row r="15" spans="1:16" ht="60">
      <c r="A15" s="98" t="s">
        <v>189</v>
      </c>
      <c r="B15" s="43"/>
      <c r="C15" s="545" t="s">
        <v>98</v>
      </c>
      <c r="D15" s="545"/>
      <c r="E15" s="545"/>
    </row>
    <row r="16" spans="1:16" ht="36">
      <c r="A16" s="99" t="s">
        <v>190</v>
      </c>
      <c r="B16" s="43"/>
      <c r="C16" s="545" t="s">
        <v>138</v>
      </c>
      <c r="D16" s="545"/>
      <c r="E16" s="545"/>
    </row>
    <row r="17" spans="1:9" ht="36">
      <c r="A17" s="99" t="s">
        <v>191</v>
      </c>
      <c r="B17" s="43"/>
      <c r="C17" s="545" t="s">
        <v>99</v>
      </c>
      <c r="D17" s="545"/>
      <c r="E17" s="545"/>
    </row>
    <row r="18" spans="1:9" ht="48">
      <c r="A18" s="99" t="s">
        <v>192</v>
      </c>
      <c r="B18" s="43"/>
      <c r="C18" s="545" t="s">
        <v>100</v>
      </c>
      <c r="D18" s="545"/>
      <c r="E18" s="545"/>
    </row>
    <row r="19" spans="1:9" ht="24">
      <c r="A19" s="99" t="s">
        <v>193</v>
      </c>
      <c r="B19" s="43"/>
      <c r="C19" s="44"/>
      <c r="D19" s="44"/>
      <c r="E19" s="44"/>
    </row>
    <row r="20" spans="1:9" ht="36">
      <c r="A20" s="99" t="s">
        <v>194</v>
      </c>
      <c r="B20" s="43"/>
      <c r="C20" s="44"/>
      <c r="D20" s="44"/>
      <c r="E20" s="44"/>
    </row>
    <row r="21" spans="1:9" ht="14.25" customHeight="1">
      <c r="A21" s="99" t="s">
        <v>195</v>
      </c>
      <c r="B21" s="43"/>
      <c r="C21" s="44"/>
      <c r="D21" s="44"/>
      <c r="E21" s="44"/>
    </row>
    <row r="22" spans="1:9">
      <c r="A22" s="99" t="s">
        <v>95</v>
      </c>
      <c r="B22" s="43"/>
      <c r="C22" s="44"/>
      <c r="D22" s="44"/>
      <c r="E22" s="44"/>
    </row>
    <row r="23" spans="1:9">
      <c r="A23" s="41"/>
      <c r="B23" s="40"/>
      <c r="C23" s="42"/>
      <c r="D23" s="42"/>
      <c r="E23" s="42"/>
    </row>
    <row r="24" spans="1:9">
      <c r="A24" s="317" t="s">
        <v>186</v>
      </c>
      <c r="B24" s="29"/>
      <c r="C24" s="427" t="s">
        <v>14</v>
      </c>
      <c r="D24" s="427"/>
      <c r="F24" s="31"/>
      <c r="G24" s="31"/>
      <c r="H24" s="31"/>
      <c r="I24" s="31"/>
    </row>
    <row r="25" spans="1:9">
      <c r="A25" s="317" t="s">
        <v>183</v>
      </c>
      <c r="B25" s="29"/>
      <c r="C25" s="427" t="s">
        <v>184</v>
      </c>
      <c r="D25" s="427"/>
      <c r="E25" s="31"/>
      <c r="F25" s="31"/>
      <c r="I25" s="31"/>
    </row>
    <row r="26" spans="1:9">
      <c r="B26" s="29"/>
      <c r="C26" s="30"/>
      <c r="D26" s="30"/>
      <c r="E26" s="31"/>
      <c r="F26" s="31"/>
      <c r="G26" s="31"/>
      <c r="I26" s="31"/>
    </row>
    <row r="27" spans="1:9">
      <c r="B27" s="29"/>
      <c r="C27" s="30"/>
      <c r="D27" s="30"/>
      <c r="E27" s="31"/>
      <c r="F27" s="31"/>
      <c r="G27" s="31"/>
      <c r="H27" s="31"/>
      <c r="I27" s="31"/>
    </row>
    <row r="28" spans="1:9">
      <c r="A28" s="427" t="s">
        <v>122</v>
      </c>
      <c r="B28" s="427"/>
      <c r="C28" s="427" t="s">
        <v>15</v>
      </c>
      <c r="D28" s="427"/>
      <c r="F28" s="31"/>
      <c r="G28" s="31"/>
      <c r="H28" s="31"/>
      <c r="I28" s="31"/>
    </row>
    <row r="29" spans="1:9">
      <c r="A29" s="427" t="s">
        <v>123</v>
      </c>
      <c r="B29" s="427"/>
      <c r="C29" s="427" t="s">
        <v>83</v>
      </c>
      <c r="D29" s="427"/>
      <c r="F29" s="31"/>
      <c r="G29" s="31"/>
      <c r="H29" s="31"/>
      <c r="I29" s="31"/>
    </row>
    <row r="31" spans="1:9">
      <c r="A31" s="27"/>
      <c r="B31" s="26"/>
      <c r="C31" s="26"/>
      <c r="D31" s="26"/>
    </row>
    <row r="32" spans="1:9">
      <c r="A32" s="27"/>
      <c r="B32" s="26"/>
      <c r="C32" s="26"/>
      <c r="D32" s="26"/>
    </row>
    <row r="33" spans="1:4">
      <c r="A33" s="27"/>
      <c r="B33" s="26"/>
      <c r="C33" s="26"/>
      <c r="D33" s="26"/>
    </row>
    <row r="34" spans="1:4">
      <c r="A34" s="25"/>
    </row>
    <row r="35" spans="1:4">
      <c r="A35" s="25"/>
    </row>
    <row r="36" spans="1:4">
      <c r="A36" s="25"/>
    </row>
    <row r="37" spans="1:4">
      <c r="A37" s="25"/>
    </row>
  </sheetData>
  <mergeCells count="15">
    <mergeCell ref="C12:E12"/>
    <mergeCell ref="A7:E7"/>
    <mergeCell ref="A28:B28"/>
    <mergeCell ref="A29:B29"/>
    <mergeCell ref="A4:E4"/>
    <mergeCell ref="C13:E13"/>
    <mergeCell ref="C14:E14"/>
    <mergeCell ref="C15:E15"/>
    <mergeCell ref="C24:D24"/>
    <mergeCell ref="C25:D25"/>
    <mergeCell ref="C28:D28"/>
    <mergeCell ref="C29:D29"/>
    <mergeCell ref="C16:E16"/>
    <mergeCell ref="C17:E17"/>
    <mergeCell ref="C18:E18"/>
  </mergeCells>
  <pageMargins left="0.70866141732283472" right="0.70866141732283472" top="0.74803149606299213" bottom="0.55118110236220474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pagina 1</vt:lpstr>
      <vt:lpstr>an I</vt:lpstr>
      <vt:lpstr>an II</vt:lpstr>
      <vt:lpstr>Balance</vt:lpstr>
      <vt:lpstr>Competente</vt:lpstr>
      <vt:lpstr>'an I'!Print_Area</vt:lpstr>
      <vt:lpstr>'an II'!Print_Area</vt:lpstr>
      <vt:lpstr>Balance!Print_Area</vt:lpstr>
      <vt:lpstr>Competente!Print_Area</vt:lpstr>
      <vt:lpstr>'pagina 1'!Print_Area</vt:lpstr>
    </vt:vector>
  </TitlesOfParts>
  <Company>Universitatea Suceava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 COJOCARIU</dc:creator>
  <cp:lastModifiedBy>User08</cp:lastModifiedBy>
  <cp:lastPrinted>2018-07-25T15:23:34Z</cp:lastPrinted>
  <dcterms:created xsi:type="dcterms:W3CDTF">1998-09-29T12:25:23Z</dcterms:created>
  <dcterms:modified xsi:type="dcterms:W3CDTF">2021-09-21T20:23:26Z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D2819F8">
    <vt:lpwstr/>
  </property>
  <property fmtid="{D5CDD505-2E9C-101B-9397-08002B2CF9AE}" pid="19" name="IVID2A3708F4">
    <vt:lpwstr/>
  </property>
  <property fmtid="{D5CDD505-2E9C-101B-9397-08002B2CF9AE}" pid="20" name="IVIDD631307">
    <vt:lpwstr/>
  </property>
  <property fmtid="{D5CDD505-2E9C-101B-9397-08002B2CF9AE}" pid="21" name="IVID10231BE6">
    <vt:lpwstr/>
  </property>
  <property fmtid="{D5CDD505-2E9C-101B-9397-08002B2CF9AE}" pid="22" name="IVID1C180FE9">
    <vt:lpwstr/>
  </property>
  <property fmtid="{D5CDD505-2E9C-101B-9397-08002B2CF9AE}" pid="23" name="IVID10E61F36">
    <vt:lpwstr/>
  </property>
</Properties>
</file>