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activeTab="1"/>
  </bookViews>
  <sheets>
    <sheet name="pagina 1" sheetId="1" r:id="rId1"/>
    <sheet name="an I" sheetId="2" r:id="rId2"/>
    <sheet name="an II" sheetId="3" r:id="rId3"/>
    <sheet name="Balance" sheetId="4" r:id="rId4"/>
    <sheet name="Competences" sheetId="5" r:id="rId5"/>
  </sheets>
  <definedNames>
    <definedName name="_xlnm.Print_Area" localSheetId="1">'an I'!$A$1:$Q$61</definedName>
    <definedName name="_xlnm.Print_Area" localSheetId="2">'an II'!$A$1:$Q$57</definedName>
    <definedName name="_xlnm.Print_Area" localSheetId="3">'Balance'!$A$1:$I$50</definedName>
    <definedName name="_xlnm.Print_Area" localSheetId="4">'Competences'!$A$1:$E$31</definedName>
    <definedName name="_xlnm.Print_Area" localSheetId="0">'pagina 1'!$A$1:$D$40</definedName>
  </definedNames>
  <calcPr fullCalcOnLoad="1"/>
</workbook>
</file>

<file path=xl/sharedStrings.xml><?xml version="1.0" encoding="utf-8"?>
<sst xmlns="http://schemas.openxmlformats.org/spreadsheetml/2006/main" count="420" uniqueCount="216">
  <si>
    <t>Sem. 1</t>
  </si>
  <si>
    <t>Sem. 2</t>
  </si>
  <si>
    <t>S</t>
  </si>
  <si>
    <t>L</t>
  </si>
  <si>
    <t>Nr. crt.</t>
  </si>
  <si>
    <t>E</t>
  </si>
  <si>
    <t>I</t>
  </si>
  <si>
    <t>II</t>
  </si>
  <si>
    <t xml:space="preserve">                                  BILANŢ</t>
  </si>
  <si>
    <t xml:space="preserve">% </t>
  </si>
  <si>
    <t>Total</t>
  </si>
  <si>
    <t>%</t>
  </si>
  <si>
    <t>TOTAL</t>
  </si>
  <si>
    <t xml:space="preserve">Decan, </t>
  </si>
  <si>
    <t>Responsabil program de studii,</t>
  </si>
  <si>
    <t xml:space="preserve">PLAN DE ÎNVĂŢĂMÂNT </t>
  </si>
  <si>
    <t>ANUL I</t>
  </si>
  <si>
    <t>Discipline obligatorii</t>
  </si>
  <si>
    <t>Forma de verificare</t>
  </si>
  <si>
    <t>Nr. Credite</t>
  </si>
  <si>
    <t>C</t>
  </si>
  <si>
    <t>Total ore obligatorii pe săptămână</t>
  </si>
  <si>
    <t>Discipline opționale</t>
  </si>
  <si>
    <t>Total număr ore discipline opționale pe săptămână</t>
  </si>
  <si>
    <t>RECAPITULATIE</t>
  </si>
  <si>
    <t>ANUL II</t>
  </si>
  <si>
    <t>Practică</t>
  </si>
  <si>
    <t>Total ore discipline obligatorii pe săptămână</t>
  </si>
  <si>
    <t>Nr. credite</t>
  </si>
  <si>
    <t>Structura anului universitar</t>
  </si>
  <si>
    <t>Nr. săptămâni</t>
  </si>
  <si>
    <t>Anul de studiu</t>
  </si>
  <si>
    <t>* Discipline obligatorii și opționale</t>
  </si>
  <si>
    <t>Nr.</t>
  </si>
  <si>
    <t>CATEGORIA DISCIPLINEI</t>
  </si>
  <si>
    <t>Total nr. ore fizice</t>
  </si>
  <si>
    <t>realizat</t>
  </si>
  <si>
    <t>recomandat</t>
  </si>
  <si>
    <t>TOTAL obligatorii și opționale</t>
  </si>
  <si>
    <t>Discipline facultative</t>
  </si>
  <si>
    <t>TOTAL ore program de studiu</t>
  </si>
  <si>
    <t>Total număr ore fizice</t>
  </si>
  <si>
    <t>Nr. ore</t>
  </si>
  <si>
    <t>Curs</t>
  </si>
  <si>
    <t>Aplicații</t>
  </si>
  <si>
    <t>Discipline de sinteză</t>
  </si>
  <si>
    <t>Discipline de aprofundare</t>
  </si>
  <si>
    <t xml:space="preserve">Forma de </t>
  </si>
  <si>
    <t>Nr. forme de veriificare</t>
  </si>
  <si>
    <t>verificare</t>
  </si>
  <si>
    <t>Anul I</t>
  </si>
  <si>
    <t>Anul II</t>
  </si>
  <si>
    <t>Examen</t>
  </si>
  <si>
    <t>Colocviu</t>
  </si>
  <si>
    <t>Universitatea ”Ștefan cel Mare” din Suceava</t>
  </si>
  <si>
    <t>Universitatea "Ștefan cel Mare” din Suceava</t>
  </si>
  <si>
    <t>PLAN DE ÎNVĂȚĂMÂNT</t>
  </si>
  <si>
    <t>P</t>
  </si>
  <si>
    <t>DAP.01.05</t>
  </si>
  <si>
    <t>Sem. 3</t>
  </si>
  <si>
    <t>Sem. 4</t>
  </si>
  <si>
    <t>DAP.03.02</t>
  </si>
  <si>
    <t>DAP.04.06</t>
  </si>
  <si>
    <t>1E, 2C</t>
  </si>
  <si>
    <t>Obligatorii</t>
  </si>
  <si>
    <t>Optionale</t>
  </si>
  <si>
    <t>DAP</t>
  </si>
  <si>
    <t>DSI</t>
  </si>
  <si>
    <t>Management strategic în sectorul public</t>
  </si>
  <si>
    <t xml:space="preserve">Drept penal european </t>
  </si>
  <si>
    <t>DAP.02.09</t>
  </si>
  <si>
    <t>DAP.02.10</t>
  </si>
  <si>
    <t>Protecţia mediului în UE</t>
  </si>
  <si>
    <t>Informatică în administraţie</t>
  </si>
  <si>
    <t>Guvernare electronică</t>
  </si>
  <si>
    <t>DSI.02.13</t>
  </si>
  <si>
    <t>Descentralizarea serviciilor publice în UE</t>
  </si>
  <si>
    <t>Funcţia publică europeană</t>
  </si>
  <si>
    <t>Jurisdicţie comunitară</t>
  </si>
  <si>
    <t>Politici de marketing în administraţia publică</t>
  </si>
  <si>
    <t>DAP.04.07</t>
  </si>
  <si>
    <t>DSI.03.08</t>
  </si>
  <si>
    <t>Managementul proiectelor europene</t>
  </si>
  <si>
    <t>Cetățenia și dreptul european</t>
  </si>
  <si>
    <t>Protecţia juridică a drepturilor omului</t>
  </si>
  <si>
    <t>Guvernare europeană</t>
  </si>
  <si>
    <t>Conf. univ. dr. Gabriela NEMŢOI</t>
  </si>
  <si>
    <t>Construcţia comunitară europeană</t>
  </si>
  <si>
    <t>Riscuri psihiatrice ale funcționarului public</t>
  </si>
  <si>
    <t>Contencios comunitar european</t>
  </si>
  <si>
    <t>DSI.01.01</t>
  </si>
  <si>
    <t>1C</t>
  </si>
  <si>
    <t>4E, 3C</t>
  </si>
  <si>
    <t>-</t>
  </si>
  <si>
    <t>Director de departament,</t>
  </si>
  <si>
    <t>Răspunderea juridică în relațiile de muncă</t>
  </si>
  <si>
    <t>Modul DSPP</t>
  </si>
  <si>
    <t>Nr. Crt.</t>
  </si>
  <si>
    <t>I*</t>
  </si>
  <si>
    <t>Psihopedagogia adolescenţilor, tinerilor şi adulţilor</t>
  </si>
  <si>
    <t>Comunicare educaţională</t>
  </si>
  <si>
    <t>Consiliere şi orientare</t>
  </si>
  <si>
    <t>Educaţie integrată</t>
  </si>
  <si>
    <t>Metodologia cercetării educaţionale</t>
  </si>
  <si>
    <t>DSI.01.17</t>
  </si>
  <si>
    <t>Proiectarea şi managementul programelor educaţionale</t>
  </si>
  <si>
    <t>Didactica domeniului şi dezvoltări în didactica specialităţii (învăţământ liceal, postliceal, universitar)</t>
  </si>
  <si>
    <t>Total ore facultative pe săptămână</t>
  </si>
  <si>
    <t>2E</t>
  </si>
  <si>
    <t xml:space="preserve">Nr. Crt. </t>
  </si>
  <si>
    <t>E - examen; C - colocviu; L - laborator, S - seminar, I* - studiu individual</t>
  </si>
  <si>
    <t>Practică pedagogică  (în învăţământul liceal, postliceal şi universitar)</t>
  </si>
  <si>
    <t xml:space="preserve"> Sociologia educaţiei</t>
  </si>
  <si>
    <t xml:space="preserve"> Managementul organizaţiei şcolare</t>
  </si>
  <si>
    <t xml:space="preserve"> Politici educaţionale</t>
  </si>
  <si>
    <t xml:space="preserve"> Doctrine pedagogice contemporane</t>
  </si>
  <si>
    <t>DSI.03.15</t>
  </si>
  <si>
    <t xml:space="preserve"> Educaţie interculturală</t>
  </si>
  <si>
    <t>DSI.03.16</t>
  </si>
  <si>
    <t>1E+1C</t>
  </si>
  <si>
    <t>Nr. ore fizice pe săptămână*</t>
  </si>
  <si>
    <t>7</t>
  </si>
  <si>
    <t>DSI.01.18</t>
  </si>
  <si>
    <t>DSI.01.19</t>
  </si>
  <si>
    <t>DSI.01.20</t>
  </si>
  <si>
    <t>DSI.02.22</t>
  </si>
  <si>
    <t>DSI.03.17</t>
  </si>
  <si>
    <t>Forma de învățământ: cu frecvență</t>
  </si>
  <si>
    <t>Cerinţe pentru obţinerea diplomei de MASTER:</t>
  </si>
  <si>
    <t xml:space="preserve">       120 credite pentru discipline impuse (obligatorii și opționale)</t>
  </si>
  <si>
    <t xml:space="preserve">         10 credite pentru elaborarea, susținerea și promovarea examenului de disertație</t>
  </si>
  <si>
    <t>Facultatea de Drept și Științe Administrative</t>
  </si>
  <si>
    <t>Codul disciplinei USV.FDSA.MAE</t>
  </si>
  <si>
    <t xml:space="preserve">Etică și integritate academică </t>
  </si>
  <si>
    <t>Conf. univ. dr. Camelia IGNĂTESCU</t>
  </si>
  <si>
    <t>Prof.  univ. dr. hab. Antonio SANDU</t>
  </si>
  <si>
    <t xml:space="preserve">                        Decan, </t>
  </si>
  <si>
    <t>Legislaţie fiscală europeană</t>
  </si>
  <si>
    <t>Libertăți publice</t>
  </si>
  <si>
    <t>Procesul bugetar al UE</t>
  </si>
  <si>
    <t>DAP.01.02</t>
  </si>
  <si>
    <t>DAP.01.03</t>
  </si>
  <si>
    <t>DSI.01.07</t>
  </si>
  <si>
    <t>DAP.02.12</t>
  </si>
  <si>
    <t>DSI.01.21</t>
  </si>
  <si>
    <t>DSI.02.23</t>
  </si>
  <si>
    <t>Gestiunea personalului în sectorul public</t>
  </si>
  <si>
    <t>1E</t>
  </si>
  <si>
    <t>2E, 2C</t>
  </si>
  <si>
    <t>DSI.03.03</t>
  </si>
  <si>
    <t>DAP.04.05</t>
  </si>
  <si>
    <t>DSI.03.09</t>
  </si>
  <si>
    <t>DAP.04.11</t>
  </si>
  <si>
    <t>DAP.04.10</t>
  </si>
  <si>
    <t>DSI.03.14</t>
  </si>
  <si>
    <t>DAP.02.08</t>
  </si>
  <si>
    <t>DAP.02.14</t>
  </si>
  <si>
    <t>DAP.02.15</t>
  </si>
  <si>
    <t>DAP.02.16</t>
  </si>
  <si>
    <t>Raportul dintre numărul orelor aplicative și cele de curs</t>
  </si>
  <si>
    <t>3E, 1C</t>
  </si>
  <si>
    <t>25-30%</t>
  </si>
  <si>
    <t>60-70%</t>
  </si>
  <si>
    <t>Cercetare științifică</t>
  </si>
  <si>
    <t>DAP.01.04</t>
  </si>
  <si>
    <t>4E, 2C</t>
  </si>
  <si>
    <t>DSI.02.11</t>
  </si>
  <si>
    <t xml:space="preserve">Practica de specialitate - 126 ore
</t>
  </si>
  <si>
    <t>DSI.03.01</t>
  </si>
  <si>
    <t>Abuzul de drept în UE</t>
  </si>
  <si>
    <t xml:space="preserve">                   Conf. univ. dr. Camelia IGNĂTESCU</t>
  </si>
  <si>
    <t xml:space="preserve">        Responsabil program de studii,</t>
  </si>
  <si>
    <t xml:space="preserve">          Conf. univ. dr. Gabriela NEMTOI</t>
  </si>
  <si>
    <t xml:space="preserve">           Responsabil program de studii,</t>
  </si>
  <si>
    <t xml:space="preserve">            Conf. univ. dr. Gabriela NEMTOI</t>
  </si>
  <si>
    <t xml:space="preserve">                                           Decan, </t>
  </si>
  <si>
    <t xml:space="preserve">     Responsabil program de studii,</t>
  </si>
  <si>
    <t xml:space="preserve">    Conf. univ. dr. Gabriela NEMŢOI</t>
  </si>
  <si>
    <t>4E,  1C</t>
  </si>
  <si>
    <t>DSI.03.04</t>
  </si>
  <si>
    <t>DAP.01.06</t>
  </si>
  <si>
    <t>Valabil începând cu anul universitar 2022 - 2023</t>
  </si>
  <si>
    <t>Domeniul: Știinţe administrative</t>
  </si>
  <si>
    <t>Programul de studii: Management şi administraţie europeană</t>
  </si>
  <si>
    <t>Durata studiilor: 2 ani</t>
  </si>
  <si>
    <t>Domeniul: Științe administrative</t>
  </si>
  <si>
    <t>Programul de studii: Management și administrație europeană</t>
  </si>
  <si>
    <t>Competențe profesionale</t>
  </si>
  <si>
    <t>Competențe transversale</t>
  </si>
  <si>
    <t>CP1. Culegerea, analiza şi interpretarea de date şi informaţii din punct de vedere cantitativ si calitativ, din diverse surse alternative, respectiv din contexte profesionale reale şi din literatura de specialitate în domeniu, pentru formularea de argumente, decizii şi demersuri concrete.</t>
  </si>
  <si>
    <t>CP2. Utilizarea unor moduri diverse de comunicare scrisă şi orală, inclusiv în cel puţin una-două limbi de circulaţie internaţională (engleză, franceză).</t>
  </si>
  <si>
    <t>CP3. Utilizarea tehnologiilor informatice pentru activităţi specifice.</t>
  </si>
  <si>
    <t>CP4. Capacitatea de asumare a riscurilor şi responsabilităţilor de a elabora un program personal de autoperfecţionare.</t>
  </si>
  <si>
    <t>CP6. Culegerea, sintetizarea, analiza şi interpretarea datelor şi informaţiilor din domeniul public european.</t>
  </si>
  <si>
    <t>CP8. Dezvoltarea unor tehnici specializate de acţiune în domeniu (analiza statistică, evaluare etc).</t>
  </si>
  <si>
    <t>CP10. Atingerea nivelului de performanţă aşteptat în gestionarea reformei administraţiei publice europene.</t>
  </si>
  <si>
    <t>CP5. Capacitatea de a acţiona independent şi creativ, de a evalua obiectiv şi constructiv stări critice, de a rezolva creativ probleme şi de a comunica rezultatele în mod convingător.</t>
  </si>
  <si>
    <t>CP7. Aplicarea de tehnici şi strategii manageriale moderne pentru eficientizarea funcţionării serviciilor publice europene.</t>
  </si>
  <si>
    <t>CP9. Aplicarea aquis-ul comunitar.</t>
  </si>
  <si>
    <t>CT1. Aplicarea conceptelor, teoriilor şi metodelor de investigare fundamentale din domeniul de studiu, pentru formularea de proiecte şi demersuri profesionale specifice administraţiei comunitare.</t>
  </si>
  <si>
    <t>CT2. Capacitatea de sintetizare şi interpretare a politicilor şi programelor ale administraţiei publice europene, de rezolvare a unor probleme de bază şi de evaluare a concluziilor posibile.</t>
  </si>
  <si>
    <t>CT3. Analiza independentă a problemelor publice ale instituţiilor comunitare şi capacitatea de a comunica şi a demonstra soluţiile alese.</t>
  </si>
  <si>
    <t>CT4. Capacitatea de a evalua probleme complexe din sfera instituţional-europeană şi de a comunica în mod demonstrativ rezultatele evaluării proprii.</t>
  </si>
  <si>
    <t>CT5. Abilitatea de identificare, formulare, analiză şi rezolvare de probleme din domeniul economiei şi administraţiei europene.</t>
  </si>
  <si>
    <t>CT6. Formularea şi implementarea strategiilor de management public din statele europene şi abilitatea de a descoperi modalităţile de adaptare şi transfer de know-how-lui în sistemul românesc.</t>
  </si>
  <si>
    <t>Sem. I</t>
  </si>
  <si>
    <t>Sem. II</t>
  </si>
  <si>
    <t>Nr. ore practică</t>
  </si>
  <si>
    <t>Rector,</t>
  </si>
  <si>
    <t>Prof. univ. dr. ing. Valentin POPA</t>
  </si>
  <si>
    <t>Elaborarea lucrării de disertație - 28 ore</t>
  </si>
  <si>
    <t>DAP.04.12</t>
  </si>
  <si>
    <t>DAP.03.13</t>
  </si>
  <si>
    <t>DSI.03.18</t>
  </si>
  <si>
    <t>Afaceri internaționale</t>
  </si>
  <si>
    <t>Dreptul familiei în UE</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</si>
</sst>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 #,##0\ _L_E_I_-;\-* #,##0\ _L_E_I_-;_-* &quot;-&quot;\ _L_E_I_-;_-@_-"/>
    <numFmt numFmtId="181" formatCode="_-* #,##0.00\ _L_E_I_-;\-* #,##0.00\ _L_E_I_-;_-* &quot;-&quot;??\ _L_E_I_-;_-@_-"/>
    <numFmt numFmtId="182" formatCode="0.00;[Red]0.00"/>
    <numFmt numFmtId="183" formatCode="[$-418]d\ mmmm\ yyyy"/>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59">
    <font>
      <sz val="10"/>
      <name val="Arial"/>
      <family val="0"/>
    </font>
    <font>
      <sz val="8"/>
      <name val="Arial"/>
      <family val="2"/>
    </font>
    <font>
      <b/>
      <sz val="8"/>
      <name val="Arial"/>
      <family val="2"/>
    </font>
    <font>
      <b/>
      <sz val="10"/>
      <name val="Arial"/>
      <family val="2"/>
    </font>
    <font>
      <sz val="10"/>
      <name val="Times New Roman CE"/>
      <family val="1"/>
    </font>
    <font>
      <u val="single"/>
      <sz val="10"/>
      <color indexed="12"/>
      <name val="Arial"/>
      <family val="2"/>
    </font>
    <font>
      <u val="single"/>
      <sz val="10"/>
      <color indexed="36"/>
      <name val="Arial"/>
      <family val="2"/>
    </font>
    <font>
      <b/>
      <sz val="10"/>
      <name val="Times New Roman CE"/>
      <family val="0"/>
    </font>
    <font>
      <sz val="10"/>
      <name val="Times New Roman"/>
      <family val="1"/>
    </font>
    <font>
      <b/>
      <sz val="8"/>
      <name val="Times New Roman"/>
      <family val="1"/>
    </font>
    <font>
      <b/>
      <sz val="10"/>
      <name val="Times New Roman"/>
      <family val="1"/>
    </font>
    <font>
      <b/>
      <sz val="14"/>
      <name val="Times New Roman"/>
      <family val="1"/>
    </font>
    <font>
      <b/>
      <sz val="12"/>
      <name val="Times New Roman"/>
      <family val="1"/>
    </font>
    <font>
      <sz val="8"/>
      <name val="Times New Roman"/>
      <family val="1"/>
    </font>
    <font>
      <sz val="8"/>
      <name val="Times New Roman CE"/>
      <family val="1"/>
    </font>
    <font>
      <sz val="12"/>
      <name val="Times New Roman"/>
      <family val="1"/>
    </font>
    <font>
      <sz val="11"/>
      <name val="Times New Roman"/>
      <family val="1"/>
    </font>
    <font>
      <b/>
      <sz val="11"/>
      <name val="Times New Roman"/>
      <family val="1"/>
    </font>
    <font>
      <sz val="10"/>
      <color indexed="8"/>
      <name val="Times New Roman"/>
      <family val="1"/>
    </font>
    <font>
      <sz val="10"/>
      <color indexed="10"/>
      <name val="Times New Roman"/>
      <family val="1"/>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9"/>
      <name val="Arial"/>
      <family val="2"/>
    </font>
    <font>
      <sz val="10"/>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10"/>
      <color theme="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81" fontId="0" fillId="0" borderId="0" applyFont="0" applyFill="0" applyBorder="0" applyAlignment="0" applyProtection="0"/>
    <xf numFmtId="180"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66">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1" fillId="0" borderId="0" xfId="0" applyFont="1" applyAlignment="1">
      <alignment horizontal="centerContinuous"/>
    </xf>
    <xf numFmtId="0" fontId="3" fillId="0" borderId="0" xfId="0" applyFont="1" applyAlignment="1">
      <alignment horizontal="centerContinuous"/>
    </xf>
    <xf numFmtId="0" fontId="8" fillId="0" borderId="0" xfId="0" applyFont="1" applyAlignment="1">
      <alignment/>
    </xf>
    <xf numFmtId="0" fontId="8" fillId="0" borderId="0" xfId="0" applyFont="1" applyAlignment="1">
      <alignment horizontal="center"/>
    </xf>
    <xf numFmtId="0" fontId="9" fillId="0" borderId="0" xfId="0" applyFont="1" applyAlignment="1">
      <alignment horizontal="centerContinuous"/>
    </xf>
    <xf numFmtId="0" fontId="10" fillId="0" borderId="0" xfId="0" applyFont="1" applyAlignment="1">
      <alignment horizontal="centerContinuous"/>
    </xf>
    <xf numFmtId="0" fontId="11" fillId="0" borderId="0" xfId="0" applyFont="1" applyBorder="1" applyAlignment="1">
      <alignment horizontal="centerContinuous"/>
    </xf>
    <xf numFmtId="0" fontId="12" fillId="0" borderId="0" xfId="0" applyFont="1" applyBorder="1" applyAlignment="1">
      <alignment horizontal="centerContinuous"/>
    </xf>
    <xf numFmtId="0" fontId="8" fillId="0" borderId="10" xfId="0" applyFont="1" applyBorder="1" applyAlignment="1">
      <alignment horizontal="center" vertical="top"/>
    </xf>
    <xf numFmtId="0" fontId="8" fillId="0" borderId="10" xfId="0" applyFont="1" applyBorder="1" applyAlignment="1">
      <alignment vertical="top"/>
    </xf>
    <xf numFmtId="0" fontId="8" fillId="0" borderId="0" xfId="0" applyFont="1" applyAlignment="1">
      <alignment vertical="top"/>
    </xf>
    <xf numFmtId="0" fontId="8" fillId="0" borderId="0" xfId="0" applyFont="1" applyAlignment="1">
      <alignment horizontal="center" vertical="top"/>
    </xf>
    <xf numFmtId="0" fontId="0" fillId="0" borderId="0" xfId="0" applyAlignment="1">
      <alignment vertical="top"/>
    </xf>
    <xf numFmtId="0" fontId="0" fillId="0" borderId="0" xfId="0" applyAlignment="1">
      <alignment horizontal="center" vertical="top"/>
    </xf>
    <xf numFmtId="0" fontId="8" fillId="0" borderId="10" xfId="0" applyFont="1" applyBorder="1" applyAlignment="1">
      <alignment horizontal="center" vertical="center"/>
    </xf>
    <xf numFmtId="0" fontId="8" fillId="0" borderId="0" xfId="0" applyFont="1" applyAlignment="1">
      <alignment vertical="top" wrapText="1"/>
    </xf>
    <xf numFmtId="0" fontId="10" fillId="0" borderId="10" xfId="0" applyFont="1" applyBorder="1" applyAlignment="1">
      <alignment horizontal="center" vertical="top"/>
    </xf>
    <xf numFmtId="0" fontId="10" fillId="0" borderId="10" xfId="0" applyFont="1" applyBorder="1" applyAlignment="1">
      <alignment horizontal="center" vertical="center"/>
    </xf>
    <xf numFmtId="0" fontId="10" fillId="0" borderId="10" xfId="0" applyFont="1" applyBorder="1" applyAlignment="1">
      <alignment vertical="top"/>
    </xf>
    <xf numFmtId="0" fontId="8" fillId="0" borderId="11" xfId="0" applyFont="1" applyBorder="1" applyAlignment="1">
      <alignment vertical="top"/>
    </xf>
    <xf numFmtId="0" fontId="0" fillId="0" borderId="0" xfId="0" applyFont="1" applyBorder="1" applyAlignment="1">
      <alignment vertical="top"/>
    </xf>
    <xf numFmtId="0" fontId="8" fillId="0" borderId="0" xfId="0" applyFont="1" applyBorder="1" applyAlignment="1">
      <alignment horizontal="center" vertical="top"/>
    </xf>
    <xf numFmtId="0" fontId="8" fillId="0" borderId="0" xfId="0" applyFont="1" applyBorder="1" applyAlignment="1">
      <alignment vertical="top"/>
    </xf>
    <xf numFmtId="0" fontId="8" fillId="0" borderId="0" xfId="0" applyFont="1" applyBorder="1" applyAlignment="1">
      <alignment horizontal="left" vertical="top"/>
    </xf>
    <xf numFmtId="0" fontId="12" fillId="0" borderId="0" xfId="0" applyFont="1" applyAlignment="1">
      <alignment horizontal="centerContinuous"/>
    </xf>
    <xf numFmtId="0" fontId="15" fillId="0" borderId="0" xfId="0" applyFont="1" applyAlignment="1">
      <alignment/>
    </xf>
    <xf numFmtId="0" fontId="17" fillId="0" borderId="0" xfId="0" applyFont="1" applyAlignment="1">
      <alignment horizontal="centerContinuous"/>
    </xf>
    <xf numFmtId="0" fontId="16" fillId="0" borderId="0" xfId="0" applyFont="1" applyAlignment="1">
      <alignment/>
    </xf>
    <xf numFmtId="0" fontId="13" fillId="0" borderId="0" xfId="0" applyFont="1" applyAlignment="1">
      <alignment horizontal="centerContinuous"/>
    </xf>
    <xf numFmtId="0" fontId="10" fillId="0" borderId="0" xfId="0" applyFont="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8" fillId="0" borderId="10" xfId="0" applyFont="1" applyFill="1" applyBorder="1" applyAlignment="1">
      <alignment horizontal="center" vertical="top" wrapText="1"/>
    </xf>
    <xf numFmtId="0" fontId="4" fillId="0" borderId="10" xfId="0" applyFont="1" applyFill="1" applyBorder="1" applyAlignment="1">
      <alignment horizontal="center" vertical="top"/>
    </xf>
    <xf numFmtId="0" fontId="8" fillId="0" borderId="10" xfId="0" applyFont="1" applyFill="1" applyBorder="1" applyAlignment="1">
      <alignment vertical="top" wrapText="1"/>
    </xf>
    <xf numFmtId="0" fontId="8" fillId="0" borderId="10" xfId="0" applyFont="1" applyFill="1" applyBorder="1" applyAlignment="1">
      <alignment horizontal="center" vertical="top"/>
    </xf>
    <xf numFmtId="0" fontId="0" fillId="0" borderId="11" xfId="0" applyFont="1" applyFill="1" applyBorder="1" applyAlignment="1">
      <alignment vertical="top"/>
    </xf>
    <xf numFmtId="0" fontId="8" fillId="0" borderId="11" xfId="0" applyFont="1" applyFill="1" applyBorder="1" applyAlignment="1">
      <alignment horizontal="center" vertical="top"/>
    </xf>
    <xf numFmtId="0" fontId="8" fillId="0" borderId="10" xfId="0" applyFont="1" applyFill="1" applyBorder="1" applyAlignment="1">
      <alignment horizontal="center" vertical="center"/>
    </xf>
    <xf numFmtId="0" fontId="10" fillId="0" borderId="0" xfId="0" applyFont="1" applyFill="1" applyAlignment="1">
      <alignment/>
    </xf>
    <xf numFmtId="0" fontId="8" fillId="0" borderId="0" xfId="0" applyFont="1" applyFill="1" applyAlignment="1">
      <alignment/>
    </xf>
    <xf numFmtId="0" fontId="8" fillId="0" borderId="0" xfId="0" applyFont="1" applyFill="1" applyAlignment="1">
      <alignment horizontal="center"/>
    </xf>
    <xf numFmtId="0" fontId="0" fillId="0" borderId="0" xfId="0" applyFill="1" applyAlignment="1">
      <alignment/>
    </xf>
    <xf numFmtId="0" fontId="17" fillId="0" borderId="0" xfId="0" applyFont="1" applyFill="1" applyAlignment="1">
      <alignment horizontal="centerContinuous"/>
    </xf>
    <xf numFmtId="0" fontId="10" fillId="0" borderId="0" xfId="0" applyFont="1" applyFill="1" applyAlignment="1">
      <alignment horizontal="centerContinuous"/>
    </xf>
    <xf numFmtId="0" fontId="3" fillId="0" borderId="0" xfId="0" applyFont="1" applyFill="1" applyAlignment="1">
      <alignment horizontal="centerContinuous"/>
    </xf>
    <xf numFmtId="0" fontId="13" fillId="0" borderId="0" xfId="0" applyFont="1" applyFill="1" applyAlignment="1">
      <alignment horizontal="centerContinuous"/>
    </xf>
    <xf numFmtId="0" fontId="1" fillId="0" borderId="0" xfId="0" applyFont="1" applyFill="1" applyAlignment="1">
      <alignment horizontal="centerContinuous"/>
    </xf>
    <xf numFmtId="0" fontId="2" fillId="0" borderId="0" xfId="0" applyFont="1" applyFill="1" applyAlignment="1">
      <alignment horizontal="center"/>
    </xf>
    <xf numFmtId="0" fontId="9" fillId="0" borderId="0" xfId="0" applyFont="1" applyFill="1" applyAlignment="1">
      <alignment horizontal="centerContinuous"/>
    </xf>
    <xf numFmtId="0" fontId="12" fillId="0" borderId="0" xfId="0" applyFont="1" applyFill="1" applyBorder="1" applyAlignment="1">
      <alignment horizontal="centerContinuous"/>
    </xf>
    <xf numFmtId="0" fontId="11" fillId="0" borderId="0" xfId="0" applyFont="1" applyFill="1" applyBorder="1" applyAlignment="1">
      <alignment horizontal="centerContinuous"/>
    </xf>
    <xf numFmtId="0" fontId="4" fillId="0" borderId="10" xfId="0" applyFont="1" applyFill="1" applyBorder="1" applyAlignment="1">
      <alignment vertical="top" wrapText="1"/>
    </xf>
    <xf numFmtId="0" fontId="4" fillId="0" borderId="10" xfId="0" applyFont="1" applyFill="1" applyBorder="1" applyAlignment="1">
      <alignment/>
    </xf>
    <xf numFmtId="0" fontId="4" fillId="0" borderId="10" xfId="0" applyFont="1" applyFill="1" applyBorder="1" applyAlignment="1">
      <alignment horizontal="center"/>
    </xf>
    <xf numFmtId="0" fontId="4" fillId="0" borderId="10" xfId="0" applyFont="1" applyFill="1" applyBorder="1" applyAlignment="1">
      <alignment vertical="center"/>
    </xf>
    <xf numFmtId="0" fontId="4" fillId="0" borderId="10" xfId="0" applyFont="1" applyFill="1" applyBorder="1" applyAlignment="1">
      <alignment horizontal="justify" vertical="top" wrapText="1"/>
    </xf>
    <xf numFmtId="0" fontId="4" fillId="0" borderId="10" xfId="0" applyFont="1" applyFill="1" applyBorder="1" applyAlignment="1">
      <alignment horizontal="left" wrapText="1"/>
    </xf>
    <xf numFmtId="0" fontId="0" fillId="0" borderId="0" xfId="0" applyFill="1" applyBorder="1" applyAlignment="1">
      <alignment/>
    </xf>
    <xf numFmtId="0" fontId="7" fillId="0" borderId="10" xfId="0" applyFont="1" applyFill="1" applyBorder="1" applyAlignment="1">
      <alignment horizontal="center"/>
    </xf>
    <xf numFmtId="0" fontId="0" fillId="0" borderId="0" xfId="0" applyFill="1" applyBorder="1" applyAlignment="1">
      <alignment horizontal="center"/>
    </xf>
    <xf numFmtId="0" fontId="4" fillId="0" borderId="11" xfId="0" applyFont="1" applyFill="1" applyBorder="1" applyAlignment="1">
      <alignment horizontal="center"/>
    </xf>
    <xf numFmtId="0" fontId="4" fillId="0" borderId="11" xfId="0" applyFont="1" applyFill="1" applyBorder="1" applyAlignment="1">
      <alignment horizontal="center" vertical="top" wrapText="1"/>
    </xf>
    <xf numFmtId="0" fontId="4" fillId="0" borderId="11" xfId="0" applyFont="1" applyFill="1" applyBorder="1" applyAlignment="1">
      <alignment/>
    </xf>
    <xf numFmtId="0" fontId="8" fillId="0" borderId="10" xfId="0" applyFont="1" applyFill="1" applyBorder="1" applyAlignment="1">
      <alignment horizontal="left" vertical="center" wrapText="1"/>
    </xf>
    <xf numFmtId="0" fontId="7" fillId="0" borderId="10" xfId="0" applyFont="1" applyFill="1" applyBorder="1" applyAlignment="1">
      <alignment vertical="center"/>
    </xf>
    <xf numFmtId="0" fontId="7" fillId="0" borderId="12"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3" xfId="0" applyFont="1" applyFill="1" applyBorder="1" applyAlignment="1">
      <alignment horizontal="center" vertical="center"/>
    </xf>
    <xf numFmtId="0" fontId="4" fillId="0" borderId="13" xfId="0" applyFont="1" applyFill="1" applyBorder="1" applyAlignment="1">
      <alignment horizontal="center"/>
    </xf>
    <xf numFmtId="0" fontId="4" fillId="0" borderId="13" xfId="0" applyFont="1" applyFill="1" applyBorder="1" applyAlignment="1">
      <alignment/>
    </xf>
    <xf numFmtId="0" fontId="4" fillId="0" borderId="13" xfId="0" applyFont="1" applyFill="1" applyBorder="1" applyAlignment="1">
      <alignment horizontal="center" vertical="center"/>
    </xf>
    <xf numFmtId="0" fontId="0" fillId="0" borderId="0" xfId="0" applyFont="1" applyFill="1" applyBorder="1" applyAlignment="1">
      <alignment vertical="top"/>
    </xf>
    <xf numFmtId="0" fontId="8" fillId="0" borderId="0" xfId="0" applyFont="1" applyFill="1" applyBorder="1" applyAlignment="1">
      <alignment horizontal="center" vertical="top"/>
    </xf>
    <xf numFmtId="0" fontId="8" fillId="0" borderId="0" xfId="0" applyFont="1" applyFill="1" applyBorder="1" applyAlignment="1">
      <alignment vertical="top"/>
    </xf>
    <xf numFmtId="0" fontId="0" fillId="0" borderId="0" xfId="0" applyFont="1" applyAlignment="1">
      <alignment/>
    </xf>
    <xf numFmtId="0" fontId="3" fillId="0" borderId="10" xfId="0" applyFont="1" applyBorder="1" applyAlignment="1">
      <alignment/>
    </xf>
    <xf numFmtId="0" fontId="3" fillId="0" borderId="10" xfId="0" applyFont="1" applyFill="1" applyBorder="1" applyAlignment="1">
      <alignment/>
    </xf>
    <xf numFmtId="0" fontId="57" fillId="0" borderId="0" xfId="0" applyFont="1" applyBorder="1" applyAlignment="1">
      <alignment vertical="top"/>
    </xf>
    <xf numFmtId="0" fontId="58" fillId="0" borderId="0" xfId="0" applyFont="1" applyBorder="1" applyAlignment="1">
      <alignment horizontal="center" vertical="top"/>
    </xf>
    <xf numFmtId="2" fontId="58" fillId="0" borderId="0" xfId="0" applyNumberFormat="1" applyFont="1" applyBorder="1" applyAlignment="1">
      <alignment vertical="top"/>
    </xf>
    <xf numFmtId="0" fontId="58" fillId="0" borderId="0" xfId="0" applyFont="1" applyBorder="1" applyAlignment="1">
      <alignment vertical="top"/>
    </xf>
    <xf numFmtId="0" fontId="57" fillId="0" borderId="0" xfId="0" applyFont="1" applyAlignment="1">
      <alignment/>
    </xf>
    <xf numFmtId="0" fontId="9" fillId="0" borderId="0" xfId="0" applyFont="1" applyAlignment="1">
      <alignment horizontal="center"/>
    </xf>
    <xf numFmtId="0" fontId="17" fillId="0" borderId="0" xfId="0" applyFont="1" applyAlignment="1">
      <alignment horizontal="left"/>
    </xf>
    <xf numFmtId="0" fontId="17" fillId="0" borderId="0" xfId="0" applyFont="1" applyAlignment="1">
      <alignment horizontal="center"/>
    </xf>
    <xf numFmtId="0" fontId="10" fillId="0" borderId="0" xfId="0" applyFont="1" applyAlignment="1">
      <alignment horizontal="center"/>
    </xf>
    <xf numFmtId="0" fontId="18" fillId="0" borderId="10" xfId="0" applyFont="1" applyBorder="1" applyAlignment="1">
      <alignment horizontal="justify" vertical="top"/>
    </xf>
    <xf numFmtId="0" fontId="10" fillId="0" borderId="0" xfId="0" applyFont="1" applyAlignment="1">
      <alignment horizontal="left" vertical="top"/>
    </xf>
    <xf numFmtId="0" fontId="10" fillId="0" borderId="0" xfId="0" applyFont="1" applyAlignment="1">
      <alignment vertical="top"/>
    </xf>
    <xf numFmtId="0" fontId="8" fillId="0" borderId="10" xfId="0" applyFont="1" applyBorder="1" applyAlignment="1">
      <alignment horizontal="justify" vertical="top"/>
    </xf>
    <xf numFmtId="0" fontId="19" fillId="0" borderId="0" xfId="0" applyFont="1" applyAlignment="1">
      <alignment horizontal="justify" vertical="top"/>
    </xf>
    <xf numFmtId="0" fontId="10" fillId="0" borderId="0" xfId="0" applyFont="1" applyAlignment="1">
      <alignment horizontal="center" vertical="top"/>
    </xf>
    <xf numFmtId="0" fontId="10" fillId="0" borderId="0" xfId="0" applyFont="1" applyAlignment="1">
      <alignment vertical="top" wrapText="1"/>
    </xf>
    <xf numFmtId="0" fontId="8" fillId="0" borderId="0" xfId="0" applyNumberFormat="1" applyFont="1" applyAlignment="1">
      <alignment wrapText="1"/>
    </xf>
    <xf numFmtId="0" fontId="8" fillId="0" borderId="0" xfId="0" applyNumberFormat="1" applyFont="1" applyAlignment="1">
      <alignment/>
    </xf>
    <xf numFmtId="0" fontId="8" fillId="0" borderId="0" xfId="0" applyFont="1" applyAlignment="1">
      <alignment wrapText="1"/>
    </xf>
    <xf numFmtId="0" fontId="16" fillId="0" borderId="0" xfId="0" applyFont="1" applyFill="1" applyAlignment="1">
      <alignment horizontal="left" wrapText="1"/>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16" fillId="0" borderId="0" xfId="0" applyFont="1" applyAlignment="1">
      <alignment horizontal="left" wrapText="1"/>
    </xf>
    <xf numFmtId="0" fontId="8" fillId="0" borderId="10" xfId="0" applyFont="1" applyFill="1" applyBorder="1" applyAlignment="1">
      <alignment horizontal="center" vertical="center" wrapText="1"/>
    </xf>
    <xf numFmtId="0" fontId="8" fillId="0" borderId="0" xfId="0" applyFont="1" applyBorder="1" applyAlignment="1">
      <alignment/>
    </xf>
    <xf numFmtId="0" fontId="8" fillId="0" borderId="0" xfId="0" applyFont="1" applyBorder="1" applyAlignment="1">
      <alignment horizontal="center"/>
    </xf>
    <xf numFmtId="0" fontId="8" fillId="0" borderId="0" xfId="0" applyFont="1" applyBorder="1" applyAlignment="1">
      <alignment horizontal="justify" vertical="top" wrapText="1"/>
    </xf>
    <xf numFmtId="2" fontId="8" fillId="0" borderId="0" xfId="0" applyNumberFormat="1" applyFont="1" applyBorder="1" applyAlignment="1">
      <alignment horizontal="center" vertical="top" wrapText="1"/>
    </xf>
    <xf numFmtId="0" fontId="8" fillId="0" borderId="0" xfId="0" applyFont="1" applyBorder="1" applyAlignment="1">
      <alignment horizontal="center" vertical="top" wrapText="1"/>
    </xf>
    <xf numFmtId="0" fontId="13" fillId="0" borderId="0" xfId="0" applyFont="1" applyBorder="1" applyAlignment="1">
      <alignment vertical="top" wrapText="1"/>
    </xf>
    <xf numFmtId="0" fontId="13" fillId="0" borderId="0" xfId="0" applyFont="1" applyBorder="1" applyAlignment="1">
      <alignment horizontal="center" vertical="top" wrapText="1"/>
    </xf>
    <xf numFmtId="0" fontId="15" fillId="0" borderId="0" xfId="0" applyFont="1" applyAlignment="1">
      <alignment horizontal="center"/>
    </xf>
    <xf numFmtId="0" fontId="8" fillId="0" borderId="0" xfId="0" applyFont="1" applyBorder="1" applyAlignment="1">
      <alignment horizontal="left" vertical="center" wrapText="1"/>
    </xf>
    <xf numFmtId="0" fontId="12" fillId="0" borderId="0" xfId="0" applyFont="1" applyAlignment="1">
      <alignment/>
    </xf>
    <xf numFmtId="0" fontId="8" fillId="0" borderId="10" xfId="0" applyFont="1" applyBorder="1" applyAlignment="1">
      <alignment/>
    </xf>
    <xf numFmtId="49" fontId="8" fillId="0" borderId="10" xfId="0" applyNumberFormat="1" applyFont="1" applyBorder="1" applyAlignment="1">
      <alignment vertical="top" wrapText="1"/>
    </xf>
    <xf numFmtId="0" fontId="8" fillId="0" borderId="10" xfId="0" applyFont="1" applyBorder="1" applyAlignment="1">
      <alignment horizontal="center" vertical="center" wrapText="1"/>
    </xf>
    <xf numFmtId="0" fontId="8" fillId="0" borderId="0" xfId="0" applyFont="1" applyFill="1" applyBorder="1" applyAlignment="1">
      <alignment/>
    </xf>
    <xf numFmtId="0" fontId="13" fillId="0" borderId="0" xfId="0" applyFont="1" applyBorder="1" applyAlignment="1">
      <alignment horizontal="center"/>
    </xf>
    <xf numFmtId="0" fontId="8" fillId="0" borderId="10" xfId="0" applyFont="1" applyBorder="1" applyAlignment="1">
      <alignment horizontal="justify" vertical="top" wrapText="1"/>
    </xf>
    <xf numFmtId="0" fontId="8" fillId="0" borderId="10" xfId="0" applyFont="1" applyBorder="1" applyAlignment="1">
      <alignment horizontal="center" vertical="top" wrapText="1"/>
    </xf>
    <xf numFmtId="2" fontId="8"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0" fontId="8" fillId="0" borderId="10" xfId="0" applyFont="1" applyFill="1" applyBorder="1" applyAlignment="1">
      <alignment horizontal="justify" vertical="top" wrapText="1"/>
    </xf>
    <xf numFmtId="2" fontId="8" fillId="0" borderId="10" xfId="0" applyNumberFormat="1" applyFont="1" applyBorder="1" applyAlignment="1">
      <alignment horizontal="center" vertical="center"/>
    </xf>
    <xf numFmtId="0" fontId="8" fillId="0" borderId="10" xfId="0" applyFont="1" applyBorder="1" applyAlignment="1">
      <alignment horizontal="center"/>
    </xf>
    <xf numFmtId="0" fontId="8" fillId="0" borderId="10" xfId="0" applyFont="1" applyBorder="1" applyAlignment="1">
      <alignment horizontal="left" vertical="center" wrapText="1"/>
    </xf>
    <xf numFmtId="2" fontId="8" fillId="0" borderId="10" xfId="0" applyNumberFormat="1" applyFont="1" applyBorder="1" applyAlignment="1">
      <alignment horizontal="center" vertical="top" wrapText="1"/>
    </xf>
    <xf numFmtId="0" fontId="10" fillId="0" borderId="10" xfId="0" applyFont="1" applyBorder="1" applyAlignment="1">
      <alignment horizontal="center" vertical="top" wrapText="1"/>
    </xf>
    <xf numFmtId="2" fontId="10" fillId="0" borderId="10" xfId="0" applyNumberFormat="1" applyFont="1" applyBorder="1" applyAlignment="1">
      <alignment horizontal="center"/>
    </xf>
    <xf numFmtId="0" fontId="10" fillId="0" borderId="10" xfId="0" applyFont="1" applyBorder="1" applyAlignment="1">
      <alignment horizontal="center"/>
    </xf>
    <xf numFmtId="0" fontId="8" fillId="0" borderId="10" xfId="0" applyFont="1" applyBorder="1" applyAlignment="1">
      <alignment horizontal="center" wrapText="1"/>
    </xf>
    <xf numFmtId="0" fontId="8" fillId="0" borderId="10" xfId="57" applyFont="1" applyBorder="1" applyAlignment="1">
      <alignment horizontal="center" vertical="center"/>
      <protection/>
    </xf>
    <xf numFmtId="0" fontId="8" fillId="0" borderId="10" xfId="57" applyFont="1" applyBorder="1" applyAlignment="1">
      <alignment wrapText="1"/>
      <protection/>
    </xf>
    <xf numFmtId="0" fontId="8" fillId="0" borderId="10" xfId="57" applyFont="1" applyFill="1" applyBorder="1" applyAlignment="1">
      <alignment horizontal="center" vertical="center" wrapText="1"/>
      <protection/>
    </xf>
    <xf numFmtId="49" fontId="8" fillId="0" borderId="10" xfId="57" applyNumberFormat="1" applyFont="1" applyBorder="1" applyAlignment="1">
      <alignment horizontal="center" vertical="center"/>
      <protection/>
    </xf>
    <xf numFmtId="0" fontId="8" fillId="0" borderId="10" xfId="57" applyFont="1" applyBorder="1">
      <alignment/>
      <protection/>
    </xf>
    <xf numFmtId="1" fontId="8" fillId="0" borderId="10" xfId="57" applyNumberFormat="1" applyFont="1" applyBorder="1" applyAlignment="1">
      <alignment horizontal="center" vertical="center" wrapText="1"/>
      <protection/>
    </xf>
    <xf numFmtId="49" fontId="8" fillId="0" borderId="10" xfId="57" applyNumberFormat="1" applyFont="1" applyBorder="1" applyAlignment="1">
      <alignment wrapText="1"/>
      <protection/>
    </xf>
    <xf numFmtId="0" fontId="10" fillId="0" borderId="0" xfId="0" applyFont="1" applyFill="1" applyBorder="1" applyAlignment="1">
      <alignment horizontal="center" vertical="top"/>
    </xf>
    <xf numFmtId="0" fontId="10" fillId="0" borderId="0" xfId="0" applyFont="1" applyFill="1" applyBorder="1" applyAlignment="1">
      <alignment horizontal="center" vertical="top"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5" fillId="0" borderId="0" xfId="0" applyFont="1" applyAlignment="1">
      <alignment horizontal="centerContinuous"/>
    </xf>
    <xf numFmtId="0" fontId="3" fillId="0" borderId="0" xfId="0" applyFont="1" applyBorder="1" applyAlignment="1">
      <alignment/>
    </xf>
    <xf numFmtId="188" fontId="10" fillId="0" borderId="10" xfId="0" applyNumberFormat="1" applyFont="1" applyBorder="1" applyAlignment="1">
      <alignment horizontal="center" vertical="top"/>
    </xf>
    <xf numFmtId="188" fontId="8" fillId="0" borderId="10" xfId="0" applyNumberFormat="1" applyFont="1" applyBorder="1" applyAlignment="1">
      <alignment horizontal="center" vertical="top"/>
    </xf>
    <xf numFmtId="0" fontId="4" fillId="0" borderId="14" xfId="0" applyFont="1" applyFill="1" applyBorder="1" applyAlignment="1">
      <alignment horizontal="center" vertical="center"/>
    </xf>
    <xf numFmtId="0" fontId="20" fillId="0" borderId="10" xfId="0" applyFont="1" applyFill="1" applyBorder="1" applyAlignment="1">
      <alignment vertical="top" wrapText="1"/>
    </xf>
    <xf numFmtId="2" fontId="8" fillId="0" borderId="10" xfId="0" applyNumberFormat="1" applyFont="1" applyFill="1" applyBorder="1" applyAlignment="1">
      <alignment horizontal="center" vertical="top" wrapText="1"/>
    </xf>
    <xf numFmtId="0" fontId="8" fillId="0" borderId="10" xfId="0" applyFont="1" applyBorder="1" applyAlignment="1">
      <alignment vertical="center"/>
    </xf>
    <xf numFmtId="0" fontId="0" fillId="0" borderId="10" xfId="0" applyFill="1" applyBorder="1" applyAlignment="1">
      <alignment/>
    </xf>
    <xf numFmtId="0" fontId="8" fillId="0" borderId="10" xfId="0" applyFont="1" applyFill="1" applyBorder="1" applyAlignment="1">
      <alignment vertical="top"/>
    </xf>
    <xf numFmtId="0" fontId="8" fillId="0" borderId="10" xfId="0" applyFont="1" applyFill="1" applyBorder="1" applyAlignment="1">
      <alignment horizontal="left" vertical="top" wrapText="1"/>
    </xf>
    <xf numFmtId="188" fontId="8" fillId="0" borderId="10" xfId="0" applyNumberFormat="1" applyFont="1" applyFill="1" applyBorder="1" applyAlignment="1">
      <alignment horizontal="center" vertical="center"/>
    </xf>
    <xf numFmtId="0" fontId="3" fillId="0" borderId="0" xfId="0" applyFont="1" applyFill="1" applyBorder="1" applyAlignment="1">
      <alignment/>
    </xf>
    <xf numFmtId="0" fontId="12" fillId="0" borderId="0" xfId="0" applyFont="1" applyAlignment="1">
      <alignment horizontal="center"/>
    </xf>
    <xf numFmtId="0" fontId="8" fillId="0" borderId="0" xfId="0" applyFont="1" applyAlignment="1">
      <alignment/>
    </xf>
    <xf numFmtId="0" fontId="17" fillId="0" borderId="0" xfId="0" applyFont="1" applyAlignment="1">
      <alignment/>
    </xf>
    <xf numFmtId="0" fontId="17" fillId="0" borderId="0" xfId="0" applyFont="1" applyFill="1" applyAlignment="1">
      <alignment/>
    </xf>
    <xf numFmtId="0" fontId="17" fillId="0" borderId="0" xfId="0" applyFont="1" applyFill="1" applyAlignment="1">
      <alignment horizontal="center"/>
    </xf>
    <xf numFmtId="2" fontId="10" fillId="0" borderId="0" xfId="0" applyNumberFormat="1" applyFont="1" applyBorder="1" applyAlignment="1">
      <alignment horizontal="center"/>
    </xf>
    <xf numFmtId="0" fontId="10" fillId="0" borderId="0" xfId="0" applyFont="1" applyBorder="1" applyAlignment="1">
      <alignment horizontal="center" vertical="top"/>
    </xf>
    <xf numFmtId="0" fontId="20" fillId="0" borderId="0" xfId="0" applyFont="1" applyFill="1" applyBorder="1" applyAlignment="1">
      <alignment vertical="top" wrapText="1"/>
    </xf>
    <xf numFmtId="2" fontId="8" fillId="0" borderId="0" xfId="0" applyNumberFormat="1" applyFont="1" applyFill="1" applyBorder="1" applyAlignment="1">
      <alignment horizontal="center" vertical="top" wrapText="1"/>
    </xf>
    <xf numFmtId="0" fontId="8" fillId="0" borderId="15" xfId="0" applyFont="1" applyBorder="1" applyAlignment="1">
      <alignment horizontal="center"/>
    </xf>
    <xf numFmtId="0" fontId="8" fillId="0" borderId="10" xfId="0" applyFont="1" applyFill="1" applyBorder="1" applyAlignment="1">
      <alignment horizontal="center"/>
    </xf>
    <xf numFmtId="0" fontId="8" fillId="0" borderId="16" xfId="0" applyFont="1" applyBorder="1" applyAlignment="1">
      <alignment horizontal="center"/>
    </xf>
    <xf numFmtId="0" fontId="8" fillId="0" borderId="12" xfId="0" applyFont="1" applyBorder="1" applyAlignment="1">
      <alignment horizontal="center"/>
    </xf>
    <xf numFmtId="0" fontId="12" fillId="0" borderId="0" xfId="0" applyFont="1" applyAlignment="1">
      <alignment horizontal="left" wrapText="1"/>
    </xf>
    <xf numFmtId="0" fontId="12" fillId="0" borderId="0" xfId="0" applyFont="1" applyAlignment="1">
      <alignment horizontal="center"/>
    </xf>
    <xf numFmtId="0" fontId="12" fillId="0" borderId="0" xfId="0" applyFont="1" applyAlignment="1">
      <alignment horizontal="left"/>
    </xf>
    <xf numFmtId="0" fontId="15" fillId="0" borderId="0" xfId="0" applyFont="1" applyFill="1" applyAlignment="1">
      <alignment/>
    </xf>
    <xf numFmtId="0" fontId="15" fillId="0" borderId="0" xfId="0" applyFont="1" applyAlignment="1">
      <alignment/>
    </xf>
    <xf numFmtId="0" fontId="8" fillId="0" borderId="10" xfId="0" applyFont="1" applyBorder="1" applyAlignment="1">
      <alignment horizontal="center" vertical="top"/>
    </xf>
    <xf numFmtId="0" fontId="13" fillId="0" borderId="10" xfId="0" applyFont="1" applyFill="1" applyBorder="1" applyAlignment="1">
      <alignment horizontal="center" vertical="center" wrapText="1"/>
    </xf>
    <xf numFmtId="0" fontId="10" fillId="0" borderId="10" xfId="0" applyFont="1" applyBorder="1" applyAlignment="1">
      <alignment horizontal="center" vertical="top"/>
    </xf>
    <xf numFmtId="0" fontId="8" fillId="0" borderId="10" xfId="0" applyFont="1" applyBorder="1" applyAlignment="1">
      <alignment horizontal="center" vertical="center"/>
    </xf>
    <xf numFmtId="0" fontId="8"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14" fillId="0" borderId="10" xfId="0" applyFont="1" applyFill="1" applyBorder="1" applyAlignment="1">
      <alignment horizontal="center" vertical="center" wrapText="1"/>
    </xf>
    <xf numFmtId="0" fontId="10" fillId="0" borderId="10" xfId="0" applyFont="1" applyBorder="1" applyAlignment="1">
      <alignment horizontal="center" vertical="center"/>
    </xf>
    <xf numFmtId="0" fontId="1" fillId="0" borderId="10" xfId="0" applyFont="1" applyBorder="1" applyAlignment="1">
      <alignment horizontal="center" vertical="center" wrapText="1"/>
    </xf>
    <xf numFmtId="0" fontId="13" fillId="0" borderId="10" xfId="57" applyFont="1" applyFill="1" applyBorder="1" applyAlignment="1">
      <alignment horizontal="center" vertical="center" wrapText="1"/>
      <protection/>
    </xf>
    <xf numFmtId="0" fontId="1" fillId="0" borderId="10" xfId="57" applyFont="1" applyBorder="1" applyAlignment="1">
      <alignment horizontal="center" vertical="center" wrapText="1"/>
      <protection/>
    </xf>
    <xf numFmtId="0" fontId="10" fillId="0" borderId="0" xfId="0" applyFont="1" applyBorder="1" applyAlignment="1">
      <alignment horizontal="center" vertical="top"/>
    </xf>
    <xf numFmtId="0" fontId="8" fillId="0" borderId="0" xfId="0" applyFont="1" applyBorder="1" applyAlignment="1">
      <alignment horizontal="center" vertical="top"/>
    </xf>
    <xf numFmtId="0" fontId="8" fillId="0" borderId="10" xfId="57" applyFont="1" applyBorder="1" applyAlignment="1">
      <alignment horizontal="center" vertical="center"/>
      <protection/>
    </xf>
    <xf numFmtId="0" fontId="10" fillId="0" borderId="10" xfId="57" applyFont="1" applyBorder="1" applyAlignment="1">
      <alignment horizontal="center" vertical="center"/>
      <protection/>
    </xf>
    <xf numFmtId="0" fontId="8" fillId="0" borderId="13" xfId="0" applyFont="1" applyBorder="1" applyAlignment="1">
      <alignment horizontal="left" vertical="top"/>
    </xf>
    <xf numFmtId="0" fontId="13" fillId="0" borderId="10" xfId="57" applyFont="1" applyFill="1" applyBorder="1" applyAlignment="1">
      <alignment horizontal="center" vertical="top" wrapText="1"/>
      <protection/>
    </xf>
    <xf numFmtId="49" fontId="8" fillId="0" borderId="10" xfId="0" applyNumberFormat="1" applyFont="1" applyBorder="1" applyAlignment="1">
      <alignment horizontal="center" vertical="top"/>
    </xf>
    <xf numFmtId="0" fontId="17" fillId="0" borderId="0" xfId="0" applyFont="1" applyAlignment="1">
      <alignment horizontal="left" wrapText="1"/>
    </xf>
    <xf numFmtId="0" fontId="8" fillId="0" borderId="20" xfId="57" applyFont="1" applyBorder="1" applyAlignment="1">
      <alignment horizontal="left"/>
      <protection/>
    </xf>
    <xf numFmtId="0" fontId="10" fillId="0" borderId="10" xfId="0" applyFont="1" applyFill="1" applyBorder="1" applyAlignment="1">
      <alignment horizontal="center" vertical="center"/>
    </xf>
    <xf numFmtId="0" fontId="8" fillId="0" borderId="0" xfId="0" applyFont="1" applyBorder="1" applyAlignment="1">
      <alignment horizontal="center" vertical="center"/>
    </xf>
    <xf numFmtId="0" fontId="8" fillId="0" borderId="22" xfId="0" applyFont="1" applyBorder="1" applyAlignment="1">
      <alignment horizontal="center" vertical="center"/>
    </xf>
    <xf numFmtId="0" fontId="14" fillId="0" borderId="10" xfId="57" applyFont="1" applyFill="1" applyBorder="1" applyAlignment="1">
      <alignment horizontal="center" vertical="center" wrapText="1"/>
      <protection/>
    </xf>
    <xf numFmtId="0" fontId="9" fillId="0" borderId="10" xfId="57" applyFont="1" applyFill="1" applyBorder="1" applyAlignment="1">
      <alignment horizontal="center" vertical="center" wrapText="1"/>
      <protection/>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7" fillId="0" borderId="15" xfId="0" applyFont="1" applyFill="1" applyBorder="1" applyAlignment="1">
      <alignment horizontal="center"/>
    </xf>
    <xf numFmtId="0" fontId="7" fillId="0" borderId="11" xfId="0" applyFont="1" applyFill="1" applyBorder="1" applyAlignment="1">
      <alignment horizontal="center"/>
    </xf>
    <xf numFmtId="0" fontId="7" fillId="0" borderId="23" xfId="0" applyFont="1" applyFill="1" applyBorder="1" applyAlignment="1">
      <alignment horizontal="center"/>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0" xfId="0" applyFont="1" applyFill="1" applyBorder="1" applyAlignment="1">
      <alignment horizontal="center" vertical="top"/>
    </xf>
    <xf numFmtId="0" fontId="10" fillId="0" borderId="16"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12"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1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Fill="1" applyBorder="1" applyAlignment="1">
      <alignment horizontal="center" vertical="center"/>
    </xf>
    <xf numFmtId="0" fontId="10" fillId="0" borderId="15" xfId="0" applyFont="1" applyFill="1" applyBorder="1" applyAlignment="1">
      <alignment horizontal="center" vertical="top"/>
    </xf>
    <xf numFmtId="0" fontId="10" fillId="0" borderId="11" xfId="0" applyFont="1" applyFill="1" applyBorder="1" applyAlignment="1">
      <alignment horizontal="center" vertical="top"/>
    </xf>
    <xf numFmtId="0" fontId="10" fillId="0" borderId="23" xfId="0" applyFont="1" applyFill="1" applyBorder="1" applyAlignment="1">
      <alignment horizontal="center" vertical="top"/>
    </xf>
    <xf numFmtId="0" fontId="7" fillId="0" borderId="15"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22"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7" fillId="0" borderId="0" xfId="0" applyFont="1" applyFill="1" applyAlignment="1">
      <alignment horizontal="left" wrapText="1"/>
    </xf>
    <xf numFmtId="0" fontId="10" fillId="0" borderId="0" xfId="0" applyFont="1" applyFill="1" applyBorder="1" applyAlignment="1">
      <alignment horizontal="center" vertical="top"/>
    </xf>
    <xf numFmtId="0" fontId="4" fillId="0" borderId="24"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8" fillId="0" borderId="20" xfId="0" applyFont="1" applyBorder="1" applyAlignment="1">
      <alignment/>
    </xf>
    <xf numFmtId="0" fontId="13" fillId="0" borderId="10" xfId="0" applyFont="1" applyFill="1" applyBorder="1" applyAlignment="1">
      <alignment horizontal="center" vertical="top" wrapText="1"/>
    </xf>
    <xf numFmtId="0" fontId="13" fillId="0" borderId="16"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1" fillId="0" borderId="0" xfId="0" applyFont="1" applyAlignment="1">
      <alignment/>
    </xf>
    <xf numFmtId="0" fontId="8" fillId="0" borderId="0" xfId="0" applyFont="1" applyAlignment="1">
      <alignment/>
    </xf>
    <xf numFmtId="0" fontId="8" fillId="0" borderId="10" xfId="0" applyFont="1" applyBorder="1" applyAlignment="1">
      <alignment horizontal="center" vertical="top" wrapText="1"/>
    </xf>
    <xf numFmtId="0" fontId="8" fillId="0" borderId="10" xfId="0" applyFont="1" applyBorder="1" applyAlignment="1">
      <alignment horizontal="center" vertical="center" wrapText="1"/>
    </xf>
    <xf numFmtId="2" fontId="8" fillId="0" borderId="10" xfId="0" applyNumberFormat="1" applyFont="1" applyBorder="1" applyAlignment="1">
      <alignment horizontal="center" vertical="center" wrapText="1"/>
    </xf>
    <xf numFmtId="0" fontId="8" fillId="0" borderId="15" xfId="0" applyFont="1" applyBorder="1" applyAlignment="1">
      <alignment horizontal="center"/>
    </xf>
    <xf numFmtId="0" fontId="8" fillId="0" borderId="23" xfId="0" applyFont="1" applyBorder="1" applyAlignment="1">
      <alignment horizontal="center"/>
    </xf>
    <xf numFmtId="0" fontId="8" fillId="0" borderId="10" xfId="0" applyFont="1" applyBorder="1" applyAlignment="1">
      <alignment horizontal="center"/>
    </xf>
    <xf numFmtId="0" fontId="10" fillId="0" borderId="0" xfId="0" applyFont="1" applyBorder="1" applyAlignment="1">
      <alignment horizontal="left" vertical="top"/>
    </xf>
    <xf numFmtId="0" fontId="8" fillId="0" borderId="0" xfId="0" applyFont="1" applyBorder="1" applyAlignment="1">
      <alignment horizontal="left" vertical="top"/>
    </xf>
    <xf numFmtId="0" fontId="10" fillId="0" borderId="0" xfId="0" applyFont="1" applyAlignment="1">
      <alignment horizontal="center"/>
    </xf>
    <xf numFmtId="0" fontId="8" fillId="0" borderId="15" xfId="0" applyFont="1" applyBorder="1" applyAlignment="1">
      <alignment horizontal="center" vertical="center" wrapText="1"/>
    </xf>
    <xf numFmtId="0" fontId="8" fillId="0" borderId="23" xfId="0" applyFont="1" applyBorder="1" applyAlignment="1">
      <alignment horizontal="center" vertical="center" wrapText="1"/>
    </xf>
    <xf numFmtId="0" fontId="18" fillId="0" borderId="10" xfId="0" applyFont="1" applyBorder="1" applyAlignment="1">
      <alignment horizontal="justify" vertical="top"/>
    </xf>
    <xf numFmtId="0" fontId="17" fillId="0" borderId="0" xfId="0" applyFont="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AM32"/>
  <sheetViews>
    <sheetView view="pageBreakPreview" zoomScaleSheetLayoutView="100" workbookViewId="0" topLeftCell="A1">
      <selection activeCell="A31" sqref="A31:AM31"/>
    </sheetView>
  </sheetViews>
  <sheetFormatPr defaultColWidth="9.140625" defaultRowHeight="12.75"/>
  <cols>
    <col min="1" max="1" width="19.28125" style="28" customWidth="1"/>
    <col min="2" max="2" width="24.28125" style="28" customWidth="1"/>
    <col min="3" max="3" width="21.8515625" style="28" customWidth="1"/>
    <col min="4" max="4" width="12.140625" style="28" customWidth="1"/>
    <col min="5" max="16384" width="9.140625" style="28" customWidth="1"/>
  </cols>
  <sheetData>
    <row r="3" spans="1:2" ht="15">
      <c r="A3" s="114" t="s">
        <v>54</v>
      </c>
      <c r="B3" s="112"/>
    </row>
    <row r="4" spans="1:2" ht="15">
      <c r="A4" s="114" t="s">
        <v>131</v>
      </c>
      <c r="B4" s="112"/>
    </row>
    <row r="5" ht="15">
      <c r="B5" s="112"/>
    </row>
    <row r="6" ht="15">
      <c r="B6" s="112"/>
    </row>
    <row r="7" spans="1:4" ht="15">
      <c r="A7" s="27"/>
      <c r="B7" s="27"/>
      <c r="C7" s="27"/>
      <c r="D7" s="27"/>
    </row>
    <row r="8" spans="1:4" ht="15">
      <c r="A8" s="27"/>
      <c r="B8" s="27"/>
      <c r="C8" s="27"/>
      <c r="D8" s="27"/>
    </row>
    <row r="10" ht="15">
      <c r="D10" s="144"/>
    </row>
    <row r="11" ht="15">
      <c r="B11" s="112"/>
    </row>
    <row r="12" ht="15">
      <c r="B12" s="112"/>
    </row>
    <row r="13" ht="15">
      <c r="B13" s="112"/>
    </row>
    <row r="14" spans="1:4" ht="15">
      <c r="A14" s="171" t="s">
        <v>15</v>
      </c>
      <c r="B14" s="171"/>
      <c r="C14" s="171"/>
      <c r="D14" s="171"/>
    </row>
    <row r="15" spans="1:4" ht="15">
      <c r="A15" s="27"/>
      <c r="B15" s="27"/>
      <c r="C15" s="27"/>
      <c r="D15" s="27"/>
    </row>
    <row r="16" spans="1:4" ht="15">
      <c r="A16" s="27"/>
      <c r="B16" s="27"/>
      <c r="C16" s="27"/>
      <c r="D16" s="27"/>
    </row>
    <row r="17" spans="1:4" ht="15">
      <c r="A17" s="27"/>
      <c r="B17" s="27"/>
      <c r="C17" s="27"/>
      <c r="D17" s="27"/>
    </row>
    <row r="18" spans="1:4" ht="15">
      <c r="A18" s="27"/>
      <c r="B18" s="27"/>
      <c r="C18" s="27"/>
      <c r="D18" s="27"/>
    </row>
    <row r="19" spans="1:4" ht="15">
      <c r="A19" s="27"/>
      <c r="B19" s="27"/>
      <c r="C19" s="27"/>
      <c r="D19" s="27"/>
    </row>
    <row r="21" spans="1:4" ht="15">
      <c r="A21" s="114" t="s">
        <v>182</v>
      </c>
      <c r="B21" s="114"/>
      <c r="C21" s="114"/>
      <c r="D21" s="27"/>
    </row>
    <row r="22" spans="1:4" ht="15.75" customHeight="1">
      <c r="A22" s="170" t="s">
        <v>183</v>
      </c>
      <c r="B22" s="170"/>
      <c r="C22" s="170"/>
      <c r="D22" s="170"/>
    </row>
    <row r="23" spans="1:4" ht="15">
      <c r="A23" s="114" t="s">
        <v>127</v>
      </c>
      <c r="B23" s="157"/>
      <c r="C23" s="27"/>
      <c r="D23" s="27"/>
    </row>
    <row r="24" spans="1:4" ht="15">
      <c r="A24" s="114" t="s">
        <v>184</v>
      </c>
      <c r="B24" s="157"/>
      <c r="C24" s="114"/>
      <c r="D24" s="114"/>
    </row>
    <row r="25" spans="1:4" ht="15">
      <c r="A25" s="114" t="s">
        <v>181</v>
      </c>
      <c r="B25" s="157"/>
      <c r="C25" s="114"/>
      <c r="D25" s="114"/>
    </row>
    <row r="29" spans="1:39" ht="15">
      <c r="A29" s="172" t="s">
        <v>128</v>
      </c>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row>
    <row r="31" spans="1:39" ht="15">
      <c r="A31" s="173" t="s">
        <v>129</v>
      </c>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row>
    <row r="32" spans="1:39" ht="15">
      <c r="A32" s="174" t="s">
        <v>130</v>
      </c>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row>
  </sheetData>
  <sheetProtection/>
  <mergeCells count="5">
    <mergeCell ref="A22:D22"/>
    <mergeCell ref="A14:D14"/>
    <mergeCell ref="A29:AM29"/>
    <mergeCell ref="A31:AM31"/>
    <mergeCell ref="A32:AM32"/>
  </mergeCells>
  <printOptions/>
  <pageMargins left="0.7086614173228347" right="0.31496062992125984" top="0.5511811023622047"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X67"/>
  <sheetViews>
    <sheetView tabSelected="1" view="pageBreakPreview" zoomScaleNormal="110" zoomScaleSheetLayoutView="100" workbookViewId="0" topLeftCell="A1">
      <selection activeCell="B25" sqref="B25"/>
    </sheetView>
  </sheetViews>
  <sheetFormatPr defaultColWidth="9.140625" defaultRowHeight="12.75"/>
  <cols>
    <col min="1" max="1" width="3.7109375" style="0" customWidth="1"/>
    <col min="2" max="2" width="31.8515625" style="0" customWidth="1"/>
    <col min="3" max="3" width="12.7109375" style="1" customWidth="1"/>
    <col min="4" max="5" width="3.7109375" style="0" customWidth="1"/>
    <col min="6" max="6" width="2.7109375" style="0" customWidth="1"/>
    <col min="7" max="8" width="2.57421875" style="0" customWidth="1"/>
    <col min="9" max="9" width="7.140625" style="0" customWidth="1"/>
    <col min="10" max="10" width="6.28125" style="0" customWidth="1"/>
    <col min="11" max="11" width="2.7109375" style="0" customWidth="1"/>
    <col min="12" max="12" width="3.140625" style="0" customWidth="1"/>
    <col min="13" max="15" width="2.421875" style="0" customWidth="1"/>
    <col min="16" max="16" width="7.00390625" style="0" customWidth="1"/>
    <col min="17" max="17" width="6.7109375" style="0" customWidth="1"/>
  </cols>
  <sheetData>
    <row r="1" spans="1:8" ht="12.75">
      <c r="A1" s="32" t="s">
        <v>55</v>
      </c>
      <c r="B1" s="5"/>
      <c r="C1" s="6"/>
      <c r="D1" s="5"/>
      <c r="E1" s="5"/>
      <c r="F1" s="5"/>
      <c r="G1" s="5"/>
      <c r="H1" s="5"/>
    </row>
    <row r="2" spans="1:8" ht="12.75">
      <c r="A2" s="32" t="s">
        <v>131</v>
      </c>
      <c r="B2" s="5"/>
      <c r="C2" s="6"/>
      <c r="D2" s="5"/>
      <c r="E2" s="5"/>
      <c r="F2" s="5"/>
      <c r="G2" s="5"/>
      <c r="H2" s="5"/>
    </row>
    <row r="3" spans="1:8" ht="6.75" customHeight="1">
      <c r="A3" s="5"/>
      <c r="B3" s="5"/>
      <c r="C3" s="6"/>
      <c r="D3" s="5"/>
      <c r="E3" s="5"/>
      <c r="F3" s="5"/>
      <c r="G3" s="5"/>
      <c r="H3" s="5"/>
    </row>
    <row r="4" spans="1:17" ht="13.5">
      <c r="A4" s="29" t="s">
        <v>56</v>
      </c>
      <c r="B4" s="8"/>
      <c r="C4" s="8"/>
      <c r="D4" s="8"/>
      <c r="E4" s="8"/>
      <c r="F4" s="8"/>
      <c r="G4" s="8"/>
      <c r="H4" s="8"/>
      <c r="I4" s="4"/>
      <c r="J4" s="4"/>
      <c r="K4" s="4"/>
      <c r="L4" s="4"/>
      <c r="M4" s="4"/>
      <c r="N4" s="4"/>
      <c r="O4" s="4"/>
      <c r="P4" s="4"/>
      <c r="Q4" s="4"/>
    </row>
    <row r="5" spans="1:8" ht="8.25" customHeight="1">
      <c r="A5" s="5"/>
      <c r="B5" s="5"/>
      <c r="C5" s="5"/>
      <c r="D5" s="5"/>
      <c r="E5" s="5"/>
      <c r="F5" s="5"/>
      <c r="G5" s="5"/>
      <c r="H5" s="5"/>
    </row>
    <row r="6" spans="1:18" ht="13.5">
      <c r="A6" s="159" t="s">
        <v>185</v>
      </c>
      <c r="B6" s="159"/>
      <c r="C6" s="159"/>
      <c r="D6" s="32"/>
      <c r="E6" s="32"/>
      <c r="F6" s="32"/>
      <c r="G6" s="32"/>
      <c r="H6" s="5"/>
      <c r="I6" s="3"/>
      <c r="J6" s="3"/>
      <c r="K6" s="3"/>
      <c r="L6" s="3"/>
      <c r="M6" s="3"/>
      <c r="N6" s="3"/>
      <c r="O6" s="3"/>
      <c r="P6" s="3"/>
      <c r="Q6" s="3"/>
      <c r="R6" s="2"/>
    </row>
    <row r="7" spans="1:17" ht="15" customHeight="1">
      <c r="A7" s="199" t="s">
        <v>186</v>
      </c>
      <c r="B7" s="199"/>
      <c r="C7" s="199"/>
      <c r="D7" s="199"/>
      <c r="E7" s="199"/>
      <c r="F7" s="199"/>
      <c r="G7" s="199"/>
      <c r="H7" s="103"/>
      <c r="I7" s="7"/>
      <c r="J7" s="7"/>
      <c r="K7" s="7"/>
      <c r="L7" s="7"/>
      <c r="M7" s="7"/>
      <c r="N7" s="7"/>
      <c r="O7" s="7"/>
      <c r="P7" s="7"/>
      <c r="Q7" s="7"/>
    </row>
    <row r="8" spans="1:18" ht="13.5" customHeight="1">
      <c r="A8" s="159" t="s">
        <v>127</v>
      </c>
      <c r="B8" s="88"/>
      <c r="C8" s="29"/>
      <c r="D8" s="8"/>
      <c r="E8" s="8"/>
      <c r="F8" s="8"/>
      <c r="G8" s="8"/>
      <c r="H8" s="8"/>
      <c r="I8" s="8"/>
      <c r="J8" s="8"/>
      <c r="K8" s="8"/>
      <c r="L8" s="8"/>
      <c r="M8" s="8"/>
      <c r="N8" s="8"/>
      <c r="O8" s="8"/>
      <c r="P8" s="8"/>
      <c r="Q8" s="8"/>
      <c r="R8" s="2"/>
    </row>
    <row r="9" spans="1:17" ht="12" customHeight="1">
      <c r="A9" s="159" t="s">
        <v>184</v>
      </c>
      <c r="B9" s="88"/>
      <c r="C9" s="159"/>
      <c r="D9" s="32"/>
      <c r="E9" s="32"/>
      <c r="F9" s="32"/>
      <c r="G9" s="32"/>
      <c r="H9" s="5"/>
      <c r="I9" s="5"/>
      <c r="J9" s="5"/>
      <c r="K9" s="5"/>
      <c r="L9" s="5"/>
      <c r="M9" s="5"/>
      <c r="N9" s="5"/>
      <c r="O9" s="5"/>
      <c r="P9" s="5"/>
      <c r="Q9" s="5"/>
    </row>
    <row r="10" spans="1:17" ht="13.5">
      <c r="A10" s="159" t="s">
        <v>181</v>
      </c>
      <c r="B10" s="88"/>
      <c r="C10" s="159"/>
      <c r="D10" s="32"/>
      <c r="E10" s="32"/>
      <c r="F10" s="32"/>
      <c r="G10" s="32"/>
      <c r="H10" s="5"/>
      <c r="I10" s="5"/>
      <c r="J10" s="5"/>
      <c r="K10" s="5"/>
      <c r="L10" s="5"/>
      <c r="M10" s="5"/>
      <c r="N10" s="5"/>
      <c r="O10" s="5"/>
      <c r="P10" s="5"/>
      <c r="Q10" s="5"/>
    </row>
    <row r="11" spans="1:17" ht="15.75" customHeight="1">
      <c r="A11" s="10" t="s">
        <v>16</v>
      </c>
      <c r="B11" s="9"/>
      <c r="C11" s="10"/>
      <c r="D11" s="9"/>
      <c r="E11" s="9"/>
      <c r="F11" s="9"/>
      <c r="G11" s="9"/>
      <c r="H11" s="9"/>
      <c r="I11" s="9"/>
      <c r="J11" s="9"/>
      <c r="K11" s="9"/>
      <c r="L11" s="9"/>
      <c r="M11" s="9"/>
      <c r="N11" s="9"/>
      <c r="O11" s="9"/>
      <c r="P11" s="9"/>
      <c r="Q11" s="9"/>
    </row>
    <row r="12" spans="1:22" ht="12.75" customHeight="1">
      <c r="A12" s="187" t="s">
        <v>109</v>
      </c>
      <c r="B12" s="180" t="s">
        <v>17</v>
      </c>
      <c r="C12" s="180" t="s">
        <v>132</v>
      </c>
      <c r="D12" s="176" t="s">
        <v>0</v>
      </c>
      <c r="E12" s="176"/>
      <c r="F12" s="176"/>
      <c r="G12" s="176"/>
      <c r="H12" s="176"/>
      <c r="I12" s="176"/>
      <c r="J12" s="176"/>
      <c r="K12" s="176" t="s">
        <v>1</v>
      </c>
      <c r="L12" s="176"/>
      <c r="M12" s="176"/>
      <c r="N12" s="176"/>
      <c r="O12" s="176"/>
      <c r="P12" s="176"/>
      <c r="Q12" s="176"/>
      <c r="T12" t="s">
        <v>64</v>
      </c>
      <c r="U12">
        <f>(D29+K29)*14</f>
        <v>364</v>
      </c>
      <c r="V12" s="79">
        <f>U12+U13</f>
        <v>392</v>
      </c>
    </row>
    <row r="13" spans="1:24" ht="12.75" customHeight="1">
      <c r="A13" s="187"/>
      <c r="B13" s="176"/>
      <c r="C13" s="176"/>
      <c r="D13" s="176" t="s">
        <v>20</v>
      </c>
      <c r="E13" s="176" t="s">
        <v>2</v>
      </c>
      <c r="F13" s="176" t="s">
        <v>3</v>
      </c>
      <c r="G13" s="176" t="s">
        <v>57</v>
      </c>
      <c r="H13" s="176" t="s">
        <v>98</v>
      </c>
      <c r="I13" s="176" t="s">
        <v>18</v>
      </c>
      <c r="J13" s="176" t="s">
        <v>19</v>
      </c>
      <c r="K13" s="176" t="s">
        <v>20</v>
      </c>
      <c r="L13" s="176" t="s">
        <v>2</v>
      </c>
      <c r="M13" s="176" t="s">
        <v>3</v>
      </c>
      <c r="N13" s="176" t="s">
        <v>57</v>
      </c>
      <c r="O13" s="176" t="s">
        <v>98</v>
      </c>
      <c r="P13" s="176" t="s">
        <v>18</v>
      </c>
      <c r="Q13" s="176" t="s">
        <v>19</v>
      </c>
      <c r="T13" t="s">
        <v>65</v>
      </c>
      <c r="U13">
        <f>K38*14</f>
        <v>28</v>
      </c>
      <c r="W13" t="s">
        <v>43</v>
      </c>
      <c r="X13" t="s">
        <v>44</v>
      </c>
    </row>
    <row r="14" spans="1:24" ht="17.25" customHeight="1">
      <c r="A14" s="187"/>
      <c r="B14" s="176"/>
      <c r="C14" s="176"/>
      <c r="D14" s="176"/>
      <c r="E14" s="176"/>
      <c r="F14" s="176"/>
      <c r="G14" s="176"/>
      <c r="H14" s="176"/>
      <c r="I14" s="176"/>
      <c r="J14" s="176"/>
      <c r="K14" s="176"/>
      <c r="L14" s="176"/>
      <c r="M14" s="176"/>
      <c r="N14" s="176"/>
      <c r="O14" s="176"/>
      <c r="P14" s="176"/>
      <c r="Q14" s="176"/>
      <c r="T14" t="s">
        <v>66</v>
      </c>
      <c r="U14">
        <f>SUM(D18:F21,K23:M26)*14</f>
        <v>210</v>
      </c>
      <c r="W14">
        <f>SUM(D18:D21,K23:K26)*14</f>
        <v>119</v>
      </c>
      <c r="X14">
        <f>SUM(E18:E21,L23:L26)*14</f>
        <v>91</v>
      </c>
    </row>
    <row r="15" spans="1:24" ht="12.75">
      <c r="A15" s="36">
        <v>1</v>
      </c>
      <c r="B15" s="37" t="s">
        <v>87</v>
      </c>
      <c r="C15" s="38" t="s">
        <v>90</v>
      </c>
      <c r="D15" s="41">
        <v>1</v>
      </c>
      <c r="E15" s="41">
        <v>1</v>
      </c>
      <c r="F15" s="41"/>
      <c r="G15" s="41"/>
      <c r="H15" s="41"/>
      <c r="I15" s="38" t="s">
        <v>5</v>
      </c>
      <c r="J15" s="38">
        <v>5</v>
      </c>
      <c r="K15" s="153"/>
      <c r="L15" s="12"/>
      <c r="M15" s="12"/>
      <c r="N15" s="12"/>
      <c r="O15" s="12"/>
      <c r="P15" s="12"/>
      <c r="Q15" s="12"/>
      <c r="T15" s="78" t="s">
        <v>67</v>
      </c>
      <c r="U15">
        <f>SUM(D16:F21,K22:M22,K27:M27,K34:M36)*14</f>
        <v>252</v>
      </c>
      <c r="W15">
        <f>SUM(D16:D21,K22,K27,K34)*14</f>
        <v>133</v>
      </c>
      <c r="X15">
        <f>SUM(E16:E21,L22,L27,M34)*14</f>
        <v>91</v>
      </c>
    </row>
    <row r="16" spans="1:20" ht="12.75">
      <c r="A16" s="36">
        <v>2</v>
      </c>
      <c r="B16" s="37" t="s">
        <v>68</v>
      </c>
      <c r="C16" s="38" t="s">
        <v>140</v>
      </c>
      <c r="D16" s="41">
        <v>1</v>
      </c>
      <c r="E16" s="41">
        <v>1</v>
      </c>
      <c r="F16" s="41"/>
      <c r="G16" s="41"/>
      <c r="H16" s="41"/>
      <c r="I16" s="38" t="s">
        <v>5</v>
      </c>
      <c r="J16" s="38">
        <v>5</v>
      </c>
      <c r="K16" s="153"/>
      <c r="L16" s="12"/>
      <c r="M16" s="12"/>
      <c r="N16" s="12"/>
      <c r="O16" s="12"/>
      <c r="P16" s="12"/>
      <c r="Q16" s="12"/>
      <c r="T16" s="78"/>
    </row>
    <row r="17" spans="1:20" ht="12.75">
      <c r="A17" s="36">
        <v>3</v>
      </c>
      <c r="B17" s="37" t="s">
        <v>69</v>
      </c>
      <c r="C17" s="41" t="s">
        <v>141</v>
      </c>
      <c r="D17" s="41">
        <v>1</v>
      </c>
      <c r="E17" s="41">
        <v>1</v>
      </c>
      <c r="F17" s="41"/>
      <c r="G17" s="41"/>
      <c r="H17" s="41"/>
      <c r="I17" s="41" t="s">
        <v>20</v>
      </c>
      <c r="J17" s="41">
        <v>4</v>
      </c>
      <c r="K17" s="153"/>
      <c r="L17" s="12"/>
      <c r="M17" s="12"/>
      <c r="N17" s="12"/>
      <c r="O17" s="12"/>
      <c r="P17" s="12"/>
      <c r="Q17" s="12"/>
      <c r="T17" s="78"/>
    </row>
    <row r="18" spans="1:17" ht="12.75">
      <c r="A18" s="36">
        <v>4</v>
      </c>
      <c r="B18" s="37" t="s">
        <v>138</v>
      </c>
      <c r="C18" s="38" t="s">
        <v>164</v>
      </c>
      <c r="D18" s="41">
        <v>2</v>
      </c>
      <c r="E18" s="41"/>
      <c r="F18" s="41"/>
      <c r="G18" s="41">
        <v>1</v>
      </c>
      <c r="H18" s="41"/>
      <c r="I18" s="38" t="s">
        <v>5</v>
      </c>
      <c r="J18" s="38">
        <v>4</v>
      </c>
      <c r="K18" s="153"/>
      <c r="L18" s="12"/>
      <c r="M18" s="12"/>
      <c r="N18" s="12"/>
      <c r="O18" s="12"/>
      <c r="P18" s="12"/>
      <c r="Q18" s="12"/>
    </row>
    <row r="19" spans="1:24" ht="12.75">
      <c r="A19" s="36">
        <v>5</v>
      </c>
      <c r="B19" s="37" t="s">
        <v>169</v>
      </c>
      <c r="C19" s="38" t="s">
        <v>58</v>
      </c>
      <c r="D19" s="41">
        <v>1</v>
      </c>
      <c r="E19" s="41">
        <v>1</v>
      </c>
      <c r="F19" s="41"/>
      <c r="G19" s="41"/>
      <c r="H19" s="41"/>
      <c r="I19" s="38" t="s">
        <v>5</v>
      </c>
      <c r="J19" s="38">
        <v>4</v>
      </c>
      <c r="K19" s="153"/>
      <c r="L19" s="12"/>
      <c r="M19" s="12"/>
      <c r="N19" s="12"/>
      <c r="O19" s="12"/>
      <c r="P19" s="11"/>
      <c r="Q19" s="11"/>
      <c r="U19" s="79">
        <f>SUM(U14:U17)</f>
        <v>462</v>
      </c>
      <c r="X19" s="79" t="e">
        <f>#REF!+#REF!</f>
        <v>#REF!</v>
      </c>
    </row>
    <row r="20" spans="1:24" s="45" customFormat="1" ht="12.75">
      <c r="A20" s="36">
        <v>6</v>
      </c>
      <c r="B20" s="37" t="s">
        <v>77</v>
      </c>
      <c r="C20" s="38" t="s">
        <v>180</v>
      </c>
      <c r="D20" s="41">
        <v>1</v>
      </c>
      <c r="E20" s="41">
        <v>1</v>
      </c>
      <c r="F20" s="41"/>
      <c r="G20" s="41"/>
      <c r="H20" s="41"/>
      <c r="I20" s="38" t="s">
        <v>20</v>
      </c>
      <c r="J20" s="38">
        <v>4</v>
      </c>
      <c r="K20" s="153"/>
      <c r="L20" s="153"/>
      <c r="M20" s="153"/>
      <c r="N20" s="153"/>
      <c r="O20" s="153"/>
      <c r="P20" s="38"/>
      <c r="Q20" s="38"/>
      <c r="U20" s="156"/>
      <c r="X20" s="156"/>
    </row>
    <row r="21" spans="1:24" ht="12.75">
      <c r="A21" s="36">
        <v>7</v>
      </c>
      <c r="B21" s="154" t="s">
        <v>133</v>
      </c>
      <c r="C21" s="41" t="s">
        <v>142</v>
      </c>
      <c r="D21" s="155">
        <v>0.5</v>
      </c>
      <c r="E21" s="155">
        <v>0.5</v>
      </c>
      <c r="F21" s="41"/>
      <c r="G21" s="41"/>
      <c r="H21" s="152"/>
      <c r="I21" s="38" t="s">
        <v>20</v>
      </c>
      <c r="J21" s="38">
        <v>4</v>
      </c>
      <c r="K21" s="153"/>
      <c r="L21" s="12"/>
      <c r="M21" s="12"/>
      <c r="N21" s="12"/>
      <c r="O21" s="12"/>
      <c r="P21" s="11"/>
      <c r="Q21" s="11"/>
      <c r="U21" s="145"/>
      <c r="X21" s="145"/>
    </row>
    <row r="22" spans="1:17" s="45" customFormat="1" ht="15" customHeight="1">
      <c r="A22" s="36">
        <v>8</v>
      </c>
      <c r="B22" s="37" t="s">
        <v>137</v>
      </c>
      <c r="C22" s="38" t="s">
        <v>155</v>
      </c>
      <c r="D22" s="152"/>
      <c r="E22" s="152"/>
      <c r="F22" s="152"/>
      <c r="G22" s="152"/>
      <c r="H22" s="152"/>
      <c r="I22" s="152"/>
      <c r="J22" s="152"/>
      <c r="K22" s="41">
        <v>1</v>
      </c>
      <c r="L22" s="41">
        <v>1</v>
      </c>
      <c r="M22" s="41"/>
      <c r="N22" s="41"/>
      <c r="O22" s="41"/>
      <c r="P22" s="38" t="s">
        <v>20</v>
      </c>
      <c r="Q22" s="38">
        <v>4</v>
      </c>
    </row>
    <row r="23" spans="1:17" ht="12.75">
      <c r="A23" s="36">
        <v>9</v>
      </c>
      <c r="B23" s="37" t="s">
        <v>82</v>
      </c>
      <c r="C23" s="38" t="s">
        <v>70</v>
      </c>
      <c r="D23" s="38"/>
      <c r="E23" s="38"/>
      <c r="F23" s="38"/>
      <c r="G23" s="38"/>
      <c r="H23" s="38"/>
      <c r="I23" s="38"/>
      <c r="J23" s="38"/>
      <c r="K23" s="41">
        <v>1</v>
      </c>
      <c r="L23" s="17">
        <v>1</v>
      </c>
      <c r="M23" s="17"/>
      <c r="N23" s="17"/>
      <c r="O23" s="17"/>
      <c r="P23" s="11" t="s">
        <v>5</v>
      </c>
      <c r="Q23" s="11">
        <v>4</v>
      </c>
    </row>
    <row r="24" spans="1:17" s="45" customFormat="1" ht="12.75">
      <c r="A24" s="36">
        <v>10</v>
      </c>
      <c r="B24" s="37" t="s">
        <v>214</v>
      </c>
      <c r="C24" s="38" t="s">
        <v>71</v>
      </c>
      <c r="D24" s="38"/>
      <c r="E24" s="38"/>
      <c r="F24" s="38"/>
      <c r="G24" s="38"/>
      <c r="H24" s="38"/>
      <c r="I24" s="38"/>
      <c r="J24" s="38"/>
      <c r="K24" s="41">
        <v>1</v>
      </c>
      <c r="L24" s="41">
        <v>1</v>
      </c>
      <c r="M24" s="41"/>
      <c r="N24" s="41"/>
      <c r="O24" s="41"/>
      <c r="P24" s="38" t="s">
        <v>5</v>
      </c>
      <c r="Q24" s="38">
        <v>4</v>
      </c>
    </row>
    <row r="25" spans="1:17" ht="12.75">
      <c r="A25" s="36">
        <v>11</v>
      </c>
      <c r="B25" s="37" t="s">
        <v>215</v>
      </c>
      <c r="C25" s="38" t="s">
        <v>166</v>
      </c>
      <c r="D25" s="38"/>
      <c r="E25" s="38"/>
      <c r="F25" s="38"/>
      <c r="G25" s="38"/>
      <c r="H25" s="38"/>
      <c r="I25" s="38"/>
      <c r="J25" s="38"/>
      <c r="K25" s="41">
        <v>1</v>
      </c>
      <c r="L25" s="17">
        <v>1</v>
      </c>
      <c r="M25" s="17"/>
      <c r="N25" s="17"/>
      <c r="O25" s="17"/>
      <c r="P25" s="11" t="s">
        <v>5</v>
      </c>
      <c r="Q25" s="11">
        <v>5</v>
      </c>
    </row>
    <row r="26" spans="1:17" ht="12.75">
      <c r="A26" s="36">
        <v>12</v>
      </c>
      <c r="B26" s="37" t="s">
        <v>85</v>
      </c>
      <c r="C26" s="38" t="s">
        <v>143</v>
      </c>
      <c r="D26" s="38"/>
      <c r="E26" s="38"/>
      <c r="F26" s="38"/>
      <c r="G26" s="38"/>
      <c r="H26" s="38"/>
      <c r="I26" s="38"/>
      <c r="J26" s="38"/>
      <c r="K26" s="41">
        <v>1</v>
      </c>
      <c r="L26" s="17">
        <v>1</v>
      </c>
      <c r="M26" s="17"/>
      <c r="N26" s="17"/>
      <c r="O26" s="17"/>
      <c r="P26" s="11" t="s">
        <v>5</v>
      </c>
      <c r="Q26" s="11">
        <v>4</v>
      </c>
    </row>
    <row r="27" spans="1:17" ht="12.75">
      <c r="A27" s="36">
        <v>13</v>
      </c>
      <c r="B27" s="37" t="s">
        <v>78</v>
      </c>
      <c r="C27" s="38" t="s">
        <v>75</v>
      </c>
      <c r="D27" s="12"/>
      <c r="E27" s="12"/>
      <c r="F27" s="12"/>
      <c r="G27" s="12"/>
      <c r="H27" s="12"/>
      <c r="I27" s="12"/>
      <c r="J27" s="12"/>
      <c r="K27" s="17">
        <v>1</v>
      </c>
      <c r="L27" s="17">
        <v>1</v>
      </c>
      <c r="M27" s="17"/>
      <c r="N27" s="17"/>
      <c r="O27" s="17"/>
      <c r="P27" s="11" t="s">
        <v>20</v>
      </c>
      <c r="Q27" s="11">
        <v>4</v>
      </c>
    </row>
    <row r="28" spans="1:17" ht="12.75">
      <c r="A28" s="181" t="s">
        <v>21</v>
      </c>
      <c r="B28" s="182"/>
      <c r="C28" s="183"/>
      <c r="D28" s="146">
        <f>SUM(D15:D27)</f>
        <v>7.5</v>
      </c>
      <c r="E28" s="146">
        <f>SUM(E15:E27)</f>
        <v>5.5</v>
      </c>
      <c r="F28" s="19"/>
      <c r="G28" s="19">
        <f>SUM(G16:G27)</f>
        <v>1</v>
      </c>
      <c r="H28" s="177"/>
      <c r="I28" s="188" t="s">
        <v>92</v>
      </c>
      <c r="J28" s="188">
        <f>SUM(J15:J27)</f>
        <v>30</v>
      </c>
      <c r="K28" s="17">
        <f>SUM(K22:K27)</f>
        <v>6</v>
      </c>
      <c r="L28" s="20">
        <f>SUM(L22:L27)</f>
        <v>6</v>
      </c>
      <c r="M28" s="21"/>
      <c r="N28" s="21"/>
      <c r="O28" s="177"/>
      <c r="P28" s="188" t="s">
        <v>165</v>
      </c>
      <c r="Q28" s="188">
        <f>SUM(Q15:Q27)</f>
        <v>25</v>
      </c>
    </row>
    <row r="29" spans="1:17" ht="12.75">
      <c r="A29" s="184"/>
      <c r="B29" s="185"/>
      <c r="C29" s="186"/>
      <c r="D29" s="177">
        <f>SUM(D28:G28)</f>
        <v>14</v>
      </c>
      <c r="E29" s="177"/>
      <c r="F29" s="177"/>
      <c r="G29" s="177"/>
      <c r="H29" s="177"/>
      <c r="I29" s="188"/>
      <c r="J29" s="188"/>
      <c r="K29" s="177">
        <v>12</v>
      </c>
      <c r="L29" s="177"/>
      <c r="M29" s="177"/>
      <c r="N29" s="177"/>
      <c r="O29" s="177"/>
      <c r="P29" s="188"/>
      <c r="Q29" s="188"/>
    </row>
    <row r="30" spans="1:17" ht="12.75">
      <c r="A30" s="39"/>
      <c r="B30" s="40"/>
      <c r="C30" s="40"/>
      <c r="D30" s="22"/>
      <c r="E30" s="22"/>
      <c r="F30" s="22"/>
      <c r="G30" s="22"/>
      <c r="H30" s="22"/>
      <c r="I30" s="22"/>
      <c r="J30" s="22"/>
      <c r="K30" s="22"/>
      <c r="L30" s="22"/>
      <c r="M30" s="22"/>
      <c r="N30" s="22"/>
      <c r="O30" s="22"/>
      <c r="P30" s="22"/>
      <c r="Q30" s="22"/>
    </row>
    <row r="31" spans="1:17" ht="12.75" customHeight="1">
      <c r="A31" s="187" t="s">
        <v>109</v>
      </c>
      <c r="B31" s="180" t="s">
        <v>22</v>
      </c>
      <c r="C31" s="180" t="s">
        <v>132</v>
      </c>
      <c r="D31" s="176" t="s">
        <v>0</v>
      </c>
      <c r="E31" s="176"/>
      <c r="F31" s="176"/>
      <c r="G31" s="176"/>
      <c r="H31" s="176"/>
      <c r="I31" s="176"/>
      <c r="J31" s="176"/>
      <c r="K31" s="176" t="s">
        <v>1</v>
      </c>
      <c r="L31" s="176"/>
      <c r="M31" s="176"/>
      <c r="N31" s="176"/>
      <c r="O31" s="176"/>
      <c r="P31" s="176"/>
      <c r="Q31" s="176"/>
    </row>
    <row r="32" spans="1:17" ht="12.75" customHeight="1">
      <c r="A32" s="187"/>
      <c r="B32" s="176"/>
      <c r="C32" s="176"/>
      <c r="D32" s="176" t="s">
        <v>20</v>
      </c>
      <c r="E32" s="176" t="s">
        <v>2</v>
      </c>
      <c r="F32" s="176" t="s">
        <v>3</v>
      </c>
      <c r="G32" s="176" t="s">
        <v>57</v>
      </c>
      <c r="H32" s="176" t="s">
        <v>98</v>
      </c>
      <c r="I32" s="176" t="s">
        <v>18</v>
      </c>
      <c r="J32" s="176" t="s">
        <v>19</v>
      </c>
      <c r="K32" s="176" t="s">
        <v>20</v>
      </c>
      <c r="L32" s="176" t="s">
        <v>2</v>
      </c>
      <c r="M32" s="176" t="s">
        <v>3</v>
      </c>
      <c r="N32" s="176" t="s">
        <v>57</v>
      </c>
      <c r="O32" s="176" t="s">
        <v>98</v>
      </c>
      <c r="P32" s="176" t="s">
        <v>18</v>
      </c>
      <c r="Q32" s="176" t="s">
        <v>19</v>
      </c>
    </row>
    <row r="33" spans="1:17" ht="15.75" customHeight="1">
      <c r="A33" s="187"/>
      <c r="B33" s="176"/>
      <c r="C33" s="176"/>
      <c r="D33" s="176"/>
      <c r="E33" s="176"/>
      <c r="F33" s="189"/>
      <c r="G33" s="176"/>
      <c r="H33" s="176"/>
      <c r="I33" s="176"/>
      <c r="J33" s="176"/>
      <c r="K33" s="176"/>
      <c r="L33" s="176"/>
      <c r="M33" s="176"/>
      <c r="N33" s="176"/>
      <c r="O33" s="176"/>
      <c r="P33" s="176"/>
      <c r="Q33" s="176"/>
    </row>
    <row r="34" spans="1:17" ht="15" customHeight="1">
      <c r="A34" s="38">
        <v>14</v>
      </c>
      <c r="B34" s="37" t="s">
        <v>139</v>
      </c>
      <c r="C34" s="41" t="s">
        <v>156</v>
      </c>
      <c r="D34" s="175"/>
      <c r="E34" s="175"/>
      <c r="F34" s="175"/>
      <c r="G34" s="175"/>
      <c r="H34" s="175"/>
      <c r="I34" s="175"/>
      <c r="J34" s="175"/>
      <c r="K34" s="179">
        <v>1</v>
      </c>
      <c r="L34" s="151">
        <v>1</v>
      </c>
      <c r="M34" s="151"/>
      <c r="N34" s="178"/>
      <c r="O34" s="178"/>
      <c r="P34" s="178" t="s">
        <v>20</v>
      </c>
      <c r="Q34" s="178">
        <v>5</v>
      </c>
    </row>
    <row r="35" spans="1:17" ht="15" customHeight="1">
      <c r="A35" s="38">
        <v>15</v>
      </c>
      <c r="B35" s="37" t="s">
        <v>73</v>
      </c>
      <c r="C35" s="41" t="s">
        <v>157</v>
      </c>
      <c r="D35" s="175"/>
      <c r="E35" s="175"/>
      <c r="F35" s="175"/>
      <c r="G35" s="175"/>
      <c r="H35" s="175"/>
      <c r="I35" s="175"/>
      <c r="J35" s="175"/>
      <c r="K35" s="179"/>
      <c r="L35" s="151"/>
      <c r="M35" s="178">
        <v>1</v>
      </c>
      <c r="N35" s="178"/>
      <c r="O35" s="178"/>
      <c r="P35" s="178"/>
      <c r="Q35" s="178"/>
    </row>
    <row r="36" spans="1:17" ht="15" customHeight="1">
      <c r="A36" s="38">
        <v>16</v>
      </c>
      <c r="B36" s="37" t="s">
        <v>74</v>
      </c>
      <c r="C36" s="41" t="s">
        <v>158</v>
      </c>
      <c r="D36" s="175"/>
      <c r="E36" s="175"/>
      <c r="F36" s="175"/>
      <c r="G36" s="175"/>
      <c r="H36" s="175"/>
      <c r="I36" s="175"/>
      <c r="J36" s="175"/>
      <c r="K36" s="179"/>
      <c r="L36" s="151"/>
      <c r="M36" s="178"/>
      <c r="N36" s="178"/>
      <c r="O36" s="178"/>
      <c r="P36" s="178"/>
      <c r="Q36" s="178"/>
    </row>
    <row r="37" spans="1:17" ht="12.75">
      <c r="A37" s="201" t="s">
        <v>23</v>
      </c>
      <c r="B37" s="201"/>
      <c r="C37" s="201"/>
      <c r="D37" s="21"/>
      <c r="E37" s="21"/>
      <c r="F37" s="21"/>
      <c r="G37" s="21"/>
      <c r="H37" s="177"/>
      <c r="I37" s="188"/>
      <c r="J37" s="188"/>
      <c r="K37" s="21">
        <v>1</v>
      </c>
      <c r="L37" s="177">
        <v>1</v>
      </c>
      <c r="M37" s="177"/>
      <c r="N37" s="21"/>
      <c r="O37" s="177"/>
      <c r="P37" s="188" t="s">
        <v>91</v>
      </c>
      <c r="Q37" s="188">
        <f>Q34</f>
        <v>5</v>
      </c>
    </row>
    <row r="38" spans="1:17" ht="12.75">
      <c r="A38" s="201"/>
      <c r="B38" s="201"/>
      <c r="C38" s="201"/>
      <c r="D38" s="177"/>
      <c r="E38" s="177"/>
      <c r="F38" s="177"/>
      <c r="G38" s="177"/>
      <c r="H38" s="177"/>
      <c r="I38" s="188"/>
      <c r="J38" s="188"/>
      <c r="K38" s="177">
        <v>2</v>
      </c>
      <c r="L38" s="177"/>
      <c r="M38" s="177"/>
      <c r="N38" s="177"/>
      <c r="O38" s="177"/>
      <c r="P38" s="188"/>
      <c r="Q38" s="188"/>
    </row>
    <row r="39" spans="1:17" ht="12.75">
      <c r="A39" s="23"/>
      <c r="B39" s="196" t="s">
        <v>110</v>
      </c>
      <c r="C39" s="196"/>
      <c r="D39" s="196"/>
      <c r="E39" s="196"/>
      <c r="F39" s="196"/>
      <c r="G39" s="196"/>
      <c r="H39" s="196"/>
      <c r="I39" s="196"/>
      <c r="J39" s="196"/>
      <c r="K39" s="196"/>
      <c r="L39" s="196"/>
      <c r="M39" s="196"/>
      <c r="N39" s="196"/>
      <c r="O39" s="196"/>
      <c r="P39" s="196"/>
      <c r="Q39" s="25"/>
    </row>
    <row r="40" spans="1:17" ht="12.75">
      <c r="A40" s="23"/>
      <c r="B40" s="26"/>
      <c r="C40" s="26"/>
      <c r="D40" s="26"/>
      <c r="E40" s="26"/>
      <c r="F40" s="26"/>
      <c r="G40" s="26"/>
      <c r="H40" s="26"/>
      <c r="I40" s="26"/>
      <c r="J40" s="26"/>
      <c r="K40" s="26"/>
      <c r="L40" s="26"/>
      <c r="M40" s="26"/>
      <c r="N40" s="26"/>
      <c r="O40" s="26"/>
      <c r="P40" s="26"/>
      <c r="Q40" s="25"/>
    </row>
    <row r="41" spans="1:17" ht="12.75">
      <c r="A41" s="23"/>
      <c r="B41" s="202" t="s">
        <v>24</v>
      </c>
      <c r="C41" s="203"/>
      <c r="D41" s="147">
        <f>D28</f>
        <v>7.5</v>
      </c>
      <c r="E41" s="147">
        <f>E28</f>
        <v>5.5</v>
      </c>
      <c r="F41" s="11"/>
      <c r="G41" s="11">
        <f>G28+G37</f>
        <v>1</v>
      </c>
      <c r="H41" s="175"/>
      <c r="I41" s="188" t="s">
        <v>92</v>
      </c>
      <c r="J41" s="188">
        <f>J28+J37</f>
        <v>30</v>
      </c>
      <c r="K41" s="11">
        <f>K28+K37</f>
        <v>7</v>
      </c>
      <c r="L41" s="198" t="s">
        <v>121</v>
      </c>
      <c r="M41" s="198"/>
      <c r="N41" s="11"/>
      <c r="O41" s="175"/>
      <c r="P41" s="188" t="s">
        <v>92</v>
      </c>
      <c r="Q41" s="188">
        <f>Q28+Q37</f>
        <v>30</v>
      </c>
    </row>
    <row r="42" spans="1:17" ht="12.75">
      <c r="A42" s="23"/>
      <c r="B42" s="202"/>
      <c r="C42" s="203"/>
      <c r="D42" s="177">
        <f>SUM(D41:G41)</f>
        <v>14</v>
      </c>
      <c r="E42" s="177"/>
      <c r="F42" s="177"/>
      <c r="G42" s="177"/>
      <c r="H42" s="175"/>
      <c r="I42" s="188"/>
      <c r="J42" s="188"/>
      <c r="K42" s="177">
        <f>K38+K29</f>
        <v>14</v>
      </c>
      <c r="L42" s="177"/>
      <c r="M42" s="177"/>
      <c r="N42" s="177"/>
      <c r="O42" s="175"/>
      <c r="P42" s="188"/>
      <c r="Q42" s="188"/>
    </row>
    <row r="43" spans="1:17" ht="12.75">
      <c r="A43" s="200" t="s">
        <v>96</v>
      </c>
      <c r="B43" s="200"/>
      <c r="C43" s="200"/>
      <c r="D43" s="200"/>
      <c r="E43" s="200"/>
      <c r="F43" s="200"/>
      <c r="G43" s="200"/>
      <c r="H43" s="200"/>
      <c r="I43" s="200"/>
      <c r="J43" s="200"/>
      <c r="K43" s="200"/>
      <c r="L43" s="200"/>
      <c r="M43" s="200"/>
      <c r="N43" s="200"/>
      <c r="O43" s="200"/>
      <c r="P43" s="200"/>
      <c r="Q43" s="200"/>
    </row>
    <row r="44" spans="1:17" ht="12.75" customHeight="1">
      <c r="A44" s="204" t="s">
        <v>97</v>
      </c>
      <c r="B44" s="205" t="s">
        <v>39</v>
      </c>
      <c r="C44" s="180" t="s">
        <v>132</v>
      </c>
      <c r="D44" s="197" t="s">
        <v>0</v>
      </c>
      <c r="E44" s="197"/>
      <c r="F44" s="197"/>
      <c r="G44" s="197"/>
      <c r="H44" s="197"/>
      <c r="I44" s="197"/>
      <c r="J44" s="197"/>
      <c r="K44" s="197" t="s">
        <v>1</v>
      </c>
      <c r="L44" s="197"/>
      <c r="M44" s="197"/>
      <c r="N44" s="197"/>
      <c r="O44" s="197"/>
      <c r="P44" s="197"/>
      <c r="Q44" s="197"/>
    </row>
    <row r="45" spans="1:17" ht="12.75">
      <c r="A45" s="204"/>
      <c r="B45" s="190"/>
      <c r="C45" s="176"/>
      <c r="D45" s="190" t="s">
        <v>20</v>
      </c>
      <c r="E45" s="190" t="s">
        <v>2</v>
      </c>
      <c r="F45" s="190" t="s">
        <v>3</v>
      </c>
      <c r="G45" s="190" t="s">
        <v>57</v>
      </c>
      <c r="H45" s="190" t="s">
        <v>98</v>
      </c>
      <c r="I45" s="190" t="s">
        <v>18</v>
      </c>
      <c r="J45" s="190" t="s">
        <v>19</v>
      </c>
      <c r="K45" s="190" t="s">
        <v>20</v>
      </c>
      <c r="L45" s="190" t="s">
        <v>2</v>
      </c>
      <c r="M45" s="190" t="s">
        <v>3</v>
      </c>
      <c r="N45" s="190" t="s">
        <v>57</v>
      </c>
      <c r="O45" s="190" t="s">
        <v>98</v>
      </c>
      <c r="P45" s="190" t="s">
        <v>18</v>
      </c>
      <c r="Q45" s="190" t="s">
        <v>19</v>
      </c>
    </row>
    <row r="46" spans="1:17" ht="16.5" customHeight="1">
      <c r="A46" s="204"/>
      <c r="B46" s="190"/>
      <c r="C46" s="176"/>
      <c r="D46" s="190"/>
      <c r="E46" s="190"/>
      <c r="F46" s="191"/>
      <c r="G46" s="190"/>
      <c r="H46" s="190"/>
      <c r="I46" s="190"/>
      <c r="J46" s="190"/>
      <c r="K46" s="190"/>
      <c r="L46" s="190"/>
      <c r="M46" s="190"/>
      <c r="N46" s="190"/>
      <c r="O46" s="190"/>
      <c r="P46" s="190"/>
      <c r="Q46" s="190"/>
    </row>
    <row r="47" spans="1:17" ht="26.25">
      <c r="A47" s="135">
        <v>17</v>
      </c>
      <c r="B47" s="134" t="s">
        <v>99</v>
      </c>
      <c r="C47" s="136" t="s">
        <v>104</v>
      </c>
      <c r="D47" s="133">
        <v>2</v>
      </c>
      <c r="E47" s="133">
        <v>1</v>
      </c>
      <c r="F47" s="133"/>
      <c r="G47" s="133"/>
      <c r="H47" s="133">
        <v>3</v>
      </c>
      <c r="I47" s="133" t="s">
        <v>5</v>
      </c>
      <c r="J47" s="133">
        <v>5</v>
      </c>
      <c r="K47" s="133"/>
      <c r="L47" s="135"/>
      <c r="M47" s="135"/>
      <c r="N47" s="135"/>
      <c r="O47" s="135"/>
      <c r="P47" s="135"/>
      <c r="Q47" s="135"/>
    </row>
    <row r="48" spans="1:17" ht="12.75">
      <c r="A48" s="133">
        <v>18</v>
      </c>
      <c r="B48" s="137" t="s">
        <v>100</v>
      </c>
      <c r="C48" s="133" t="s">
        <v>122</v>
      </c>
      <c r="D48" s="194">
        <v>1</v>
      </c>
      <c r="E48" s="194">
        <v>2</v>
      </c>
      <c r="F48" s="194"/>
      <c r="G48" s="194"/>
      <c r="H48" s="194">
        <v>3</v>
      </c>
      <c r="I48" s="194" t="s">
        <v>5</v>
      </c>
      <c r="J48" s="194">
        <v>5</v>
      </c>
      <c r="K48" s="194"/>
      <c r="L48" s="194"/>
      <c r="M48" s="194"/>
      <c r="N48" s="194"/>
      <c r="O48" s="194"/>
      <c r="P48" s="194"/>
      <c r="Q48" s="194"/>
    </row>
    <row r="49" spans="1:17" ht="12.75">
      <c r="A49" s="133">
        <v>19</v>
      </c>
      <c r="B49" s="137" t="s">
        <v>101</v>
      </c>
      <c r="C49" s="133" t="s">
        <v>123</v>
      </c>
      <c r="D49" s="194"/>
      <c r="E49" s="194"/>
      <c r="F49" s="194"/>
      <c r="G49" s="194"/>
      <c r="H49" s="194"/>
      <c r="I49" s="194"/>
      <c r="J49" s="194"/>
      <c r="K49" s="194"/>
      <c r="L49" s="194"/>
      <c r="M49" s="194"/>
      <c r="N49" s="194"/>
      <c r="O49" s="194"/>
      <c r="P49" s="194"/>
      <c r="Q49" s="194"/>
    </row>
    <row r="50" spans="1:17" ht="12.75">
      <c r="A50" s="133">
        <v>20</v>
      </c>
      <c r="B50" s="137" t="s">
        <v>102</v>
      </c>
      <c r="C50" s="133" t="s">
        <v>124</v>
      </c>
      <c r="D50" s="194"/>
      <c r="E50" s="194"/>
      <c r="F50" s="194"/>
      <c r="G50" s="194"/>
      <c r="H50" s="194"/>
      <c r="I50" s="194"/>
      <c r="J50" s="194"/>
      <c r="K50" s="194"/>
      <c r="L50" s="194"/>
      <c r="M50" s="194"/>
      <c r="N50" s="194"/>
      <c r="O50" s="194"/>
      <c r="P50" s="194"/>
      <c r="Q50" s="194"/>
    </row>
    <row r="51" spans="1:17" ht="12.75">
      <c r="A51" s="133">
        <v>21</v>
      </c>
      <c r="B51" s="137" t="s">
        <v>103</v>
      </c>
      <c r="C51" s="133" t="s">
        <v>144</v>
      </c>
      <c r="D51" s="194"/>
      <c r="E51" s="194"/>
      <c r="F51" s="194"/>
      <c r="G51" s="194"/>
      <c r="H51" s="194"/>
      <c r="I51" s="194"/>
      <c r="J51" s="194"/>
      <c r="K51" s="194"/>
      <c r="L51" s="194"/>
      <c r="M51" s="194"/>
      <c r="N51" s="194"/>
      <c r="O51" s="194"/>
      <c r="P51" s="194"/>
      <c r="Q51" s="194"/>
    </row>
    <row r="52" spans="1:17" ht="26.25">
      <c r="A52" s="135">
        <v>22</v>
      </c>
      <c r="B52" s="134" t="s">
        <v>105</v>
      </c>
      <c r="C52" s="133" t="s">
        <v>125</v>
      </c>
      <c r="D52" s="133"/>
      <c r="E52" s="133"/>
      <c r="F52" s="133"/>
      <c r="G52" s="133"/>
      <c r="H52" s="133"/>
      <c r="I52" s="133"/>
      <c r="J52" s="133"/>
      <c r="K52" s="138">
        <v>2</v>
      </c>
      <c r="L52" s="138">
        <v>1</v>
      </c>
      <c r="M52" s="138"/>
      <c r="N52" s="138"/>
      <c r="O52" s="138">
        <v>3</v>
      </c>
      <c r="P52" s="138" t="s">
        <v>5</v>
      </c>
      <c r="Q52" s="138">
        <v>5</v>
      </c>
    </row>
    <row r="53" spans="1:17" ht="39">
      <c r="A53" s="135">
        <v>23</v>
      </c>
      <c r="B53" s="139" t="s">
        <v>106</v>
      </c>
      <c r="C53" s="133" t="s">
        <v>145</v>
      </c>
      <c r="D53" s="133"/>
      <c r="E53" s="133"/>
      <c r="F53" s="133"/>
      <c r="G53" s="133"/>
      <c r="H53" s="133"/>
      <c r="I53" s="133"/>
      <c r="J53" s="133"/>
      <c r="K53" s="138">
        <v>2</v>
      </c>
      <c r="L53" s="138">
        <v>1</v>
      </c>
      <c r="M53" s="138"/>
      <c r="N53" s="138"/>
      <c r="O53" s="138">
        <v>3</v>
      </c>
      <c r="P53" s="138" t="s">
        <v>5</v>
      </c>
      <c r="Q53" s="138">
        <v>5</v>
      </c>
    </row>
    <row r="54" spans="1:17" ht="12.75">
      <c r="A54" s="195" t="s">
        <v>107</v>
      </c>
      <c r="B54" s="195"/>
      <c r="C54" s="195"/>
      <c r="D54" s="133">
        <v>3</v>
      </c>
      <c r="E54" s="133">
        <v>3</v>
      </c>
      <c r="F54" s="133"/>
      <c r="G54" s="133"/>
      <c r="H54" s="194">
        <v>6</v>
      </c>
      <c r="I54" s="195" t="s">
        <v>108</v>
      </c>
      <c r="J54" s="195">
        <v>10</v>
      </c>
      <c r="K54" s="133">
        <v>4</v>
      </c>
      <c r="L54" s="133">
        <v>2</v>
      </c>
      <c r="M54" s="133"/>
      <c r="N54" s="133"/>
      <c r="O54" s="194">
        <v>6</v>
      </c>
      <c r="P54" s="195" t="s">
        <v>108</v>
      </c>
      <c r="Q54" s="195">
        <v>10</v>
      </c>
    </row>
    <row r="55" spans="1:17" ht="12.75">
      <c r="A55" s="195"/>
      <c r="B55" s="195"/>
      <c r="C55" s="195"/>
      <c r="D55" s="195">
        <v>6</v>
      </c>
      <c r="E55" s="195"/>
      <c r="F55" s="195"/>
      <c r="G55" s="195"/>
      <c r="H55" s="194"/>
      <c r="I55" s="195"/>
      <c r="J55" s="195"/>
      <c r="K55" s="195">
        <v>6</v>
      </c>
      <c r="L55" s="195"/>
      <c r="M55" s="195"/>
      <c r="N55" s="195"/>
      <c r="O55" s="194"/>
      <c r="P55" s="195"/>
      <c r="Q55" s="195"/>
    </row>
    <row r="56" spans="1:17" s="85" customFormat="1" ht="12.75">
      <c r="A56" s="81"/>
      <c r="B56" s="82"/>
      <c r="C56" s="82"/>
      <c r="D56" s="83">
        <f>D41*2.5</f>
        <v>18.75</v>
      </c>
      <c r="E56" s="83">
        <f>E41*1.5</f>
        <v>8.25</v>
      </c>
      <c r="F56" s="83"/>
      <c r="G56" s="83"/>
      <c r="H56" s="83"/>
      <c r="I56" s="83"/>
      <c r="J56" s="83"/>
      <c r="K56" s="83">
        <f>K41*2.5</f>
        <v>17.5</v>
      </c>
      <c r="L56" s="83">
        <f>L41*1.5</f>
        <v>10.5</v>
      </c>
      <c r="M56" s="83"/>
      <c r="N56" s="84"/>
      <c r="O56" s="84"/>
      <c r="P56" s="84"/>
      <c r="Q56" s="84"/>
    </row>
    <row r="57" spans="1:17" ht="12.75">
      <c r="A57" s="23"/>
      <c r="B57" s="163" t="s">
        <v>208</v>
      </c>
      <c r="C57" s="24"/>
      <c r="D57" s="25"/>
      <c r="E57" s="25"/>
      <c r="F57" s="25"/>
      <c r="G57" s="25"/>
      <c r="H57" s="25"/>
      <c r="I57" s="192" t="s">
        <v>13</v>
      </c>
      <c r="J57" s="192"/>
      <c r="K57" s="192"/>
      <c r="L57" s="192"/>
      <c r="M57" s="192"/>
      <c r="N57" s="192"/>
      <c r="O57" s="192"/>
      <c r="P57" s="192"/>
      <c r="Q57" s="192"/>
    </row>
    <row r="58" spans="1:17" ht="12.75">
      <c r="A58" s="23"/>
      <c r="B58" s="24" t="s">
        <v>209</v>
      </c>
      <c r="C58" s="24"/>
      <c r="D58" s="25"/>
      <c r="E58" s="25"/>
      <c r="F58" s="25"/>
      <c r="G58" s="25"/>
      <c r="H58" s="25"/>
      <c r="I58" s="193" t="s">
        <v>134</v>
      </c>
      <c r="J58" s="193"/>
      <c r="K58" s="193"/>
      <c r="L58" s="193"/>
      <c r="M58" s="193"/>
      <c r="N58" s="193"/>
      <c r="O58" s="193"/>
      <c r="P58" s="193"/>
      <c r="Q58" s="193"/>
    </row>
    <row r="59" spans="1:17" ht="12.75">
      <c r="A59" s="23"/>
      <c r="B59" s="24"/>
      <c r="C59" s="24"/>
      <c r="D59" s="25"/>
      <c r="E59" s="25"/>
      <c r="F59" s="25"/>
      <c r="G59" s="25"/>
      <c r="H59" s="25"/>
      <c r="I59" s="25"/>
      <c r="J59" s="25"/>
      <c r="K59" s="25"/>
      <c r="L59" s="25"/>
      <c r="M59" s="25"/>
      <c r="N59" s="25"/>
      <c r="O59" s="25"/>
      <c r="P59" s="25"/>
      <c r="Q59" s="25"/>
    </row>
    <row r="60" spans="1:17" ht="12.75">
      <c r="A60" s="23"/>
      <c r="B60" s="163" t="s">
        <v>94</v>
      </c>
      <c r="C60" s="24"/>
      <c r="D60" s="25"/>
      <c r="E60" s="25"/>
      <c r="F60" s="25"/>
      <c r="G60" s="25"/>
      <c r="H60" s="25"/>
      <c r="I60" s="192" t="s">
        <v>171</v>
      </c>
      <c r="J60" s="192"/>
      <c r="K60" s="192"/>
      <c r="L60" s="192"/>
      <c r="M60" s="192"/>
      <c r="N60" s="192"/>
      <c r="O60" s="192"/>
      <c r="P60" s="192"/>
      <c r="Q60" s="25"/>
    </row>
    <row r="61" spans="1:17" ht="12.75">
      <c r="A61" s="23"/>
      <c r="B61" s="24" t="s">
        <v>135</v>
      </c>
      <c r="C61" s="24"/>
      <c r="D61" s="25"/>
      <c r="E61" s="25"/>
      <c r="F61" s="25"/>
      <c r="G61" s="25"/>
      <c r="H61" s="25"/>
      <c r="I61" s="193" t="s">
        <v>172</v>
      </c>
      <c r="J61" s="193"/>
      <c r="K61" s="193"/>
      <c r="L61" s="193"/>
      <c r="M61" s="193"/>
      <c r="N61" s="193"/>
      <c r="O61" s="193"/>
      <c r="P61" s="193"/>
      <c r="Q61" s="25"/>
    </row>
    <row r="62" spans="1:17" ht="12.75">
      <c r="A62" s="23"/>
      <c r="B62" s="24"/>
      <c r="C62" s="24"/>
      <c r="D62" s="25"/>
      <c r="E62" s="25"/>
      <c r="F62" s="25"/>
      <c r="G62" s="25"/>
      <c r="H62" s="25"/>
      <c r="I62" s="25"/>
      <c r="J62" s="25"/>
      <c r="K62" s="25"/>
      <c r="L62" s="25"/>
      <c r="M62" s="25"/>
      <c r="N62" s="25"/>
      <c r="O62" s="25"/>
      <c r="P62" s="25"/>
      <c r="Q62" s="25"/>
    </row>
    <row r="63" spans="1:17" ht="12.75">
      <c r="A63" s="23"/>
      <c r="B63" s="24"/>
      <c r="C63" s="24"/>
      <c r="D63" s="25"/>
      <c r="E63" s="25"/>
      <c r="F63" s="25"/>
      <c r="G63" s="25"/>
      <c r="H63" s="25"/>
      <c r="I63" s="25"/>
      <c r="J63" s="25"/>
      <c r="K63" s="25"/>
      <c r="L63" s="25"/>
      <c r="M63" s="25"/>
      <c r="N63" s="25"/>
      <c r="O63" s="25"/>
      <c r="P63" s="25"/>
      <c r="Q63" s="25"/>
    </row>
    <row r="64" spans="1:17" ht="12.75">
      <c r="A64" s="15"/>
      <c r="B64" s="13"/>
      <c r="C64" s="14"/>
      <c r="D64" s="13"/>
      <c r="E64" s="13"/>
      <c r="F64" s="13"/>
      <c r="G64" s="13"/>
      <c r="H64" s="13"/>
      <c r="I64" s="13"/>
      <c r="J64" s="13"/>
      <c r="K64" s="13"/>
      <c r="L64" s="13"/>
      <c r="M64" s="13"/>
      <c r="N64" s="13"/>
      <c r="O64" s="13"/>
      <c r="P64" s="13"/>
      <c r="Q64" s="13"/>
    </row>
    <row r="65" spans="1:17" ht="12.75">
      <c r="A65" s="15"/>
      <c r="B65" s="13"/>
      <c r="C65" s="14"/>
      <c r="D65" s="13"/>
      <c r="E65" s="13"/>
      <c r="F65" s="13"/>
      <c r="G65" s="13"/>
      <c r="H65" s="13"/>
      <c r="I65" s="13"/>
      <c r="J65" s="13"/>
      <c r="K65" s="13"/>
      <c r="L65" s="13"/>
      <c r="M65" s="13"/>
      <c r="N65" s="13"/>
      <c r="O65" s="13"/>
      <c r="P65" s="13"/>
      <c r="Q65" s="13"/>
    </row>
    <row r="66" spans="1:17" ht="12.75">
      <c r="A66" s="15"/>
      <c r="B66" s="18"/>
      <c r="C66" s="16"/>
      <c r="D66" s="15"/>
      <c r="E66" s="15"/>
      <c r="F66" s="15"/>
      <c r="G66" s="15"/>
      <c r="H66" s="15"/>
      <c r="I66" s="15"/>
      <c r="J66" s="15"/>
      <c r="K66" s="15"/>
      <c r="L66" s="15"/>
      <c r="M66" s="15"/>
      <c r="N66" s="15"/>
      <c r="O66" s="15"/>
      <c r="P66" s="15"/>
      <c r="Q66" s="15"/>
    </row>
    <row r="67" spans="1:17" ht="12.75">
      <c r="A67" s="15"/>
      <c r="B67" s="15"/>
      <c r="C67" s="16"/>
      <c r="D67" s="15"/>
      <c r="E67" s="15"/>
      <c r="F67" s="15"/>
      <c r="G67" s="15"/>
      <c r="H67" s="15"/>
      <c r="I67" s="15"/>
      <c r="J67" s="15"/>
      <c r="K67" s="15"/>
      <c r="L67" s="15"/>
      <c r="M67" s="15"/>
      <c r="N67" s="15"/>
      <c r="O67" s="15"/>
      <c r="P67" s="15"/>
      <c r="Q67" s="15"/>
    </row>
  </sheetData>
  <sheetProtection/>
  <mergeCells count="129">
    <mergeCell ref="I45:I46"/>
    <mergeCell ref="J45:J46"/>
    <mergeCell ref="D48:D51"/>
    <mergeCell ref="E48:E51"/>
    <mergeCell ref="F48:F51"/>
    <mergeCell ref="H48:H51"/>
    <mergeCell ref="I48:I51"/>
    <mergeCell ref="D45:D46"/>
    <mergeCell ref="G48:G51"/>
    <mergeCell ref="E45:E46"/>
    <mergeCell ref="K38:N38"/>
    <mergeCell ref="A43:Q43"/>
    <mergeCell ref="Q45:Q46"/>
    <mergeCell ref="A37:C38"/>
    <mergeCell ref="B41:C42"/>
    <mergeCell ref="O37:O38"/>
    <mergeCell ref="A44:A46"/>
    <mergeCell ref="I41:I42"/>
    <mergeCell ref="B44:B46"/>
    <mergeCell ref="C44:C46"/>
    <mergeCell ref="P48:P51"/>
    <mergeCell ref="A54:C55"/>
    <mergeCell ref="H54:H55"/>
    <mergeCell ref="I54:I55"/>
    <mergeCell ref="J54:J55"/>
    <mergeCell ref="O54:O55"/>
    <mergeCell ref="P54:P55"/>
    <mergeCell ref="D55:G55"/>
    <mergeCell ref="J48:J51"/>
    <mergeCell ref="K48:K51"/>
    <mergeCell ref="K45:K46"/>
    <mergeCell ref="L45:L46"/>
    <mergeCell ref="M45:M46"/>
    <mergeCell ref="H37:H38"/>
    <mergeCell ref="A7:G7"/>
    <mergeCell ref="G34:G36"/>
    <mergeCell ref="I34:I36"/>
    <mergeCell ref="J34:J36"/>
    <mergeCell ref="D32:D33"/>
    <mergeCell ref="L37:M37"/>
    <mergeCell ref="L48:L51"/>
    <mergeCell ref="K13:K14"/>
    <mergeCell ref="H45:H46"/>
    <mergeCell ref="K55:N55"/>
    <mergeCell ref="M13:M14"/>
    <mergeCell ref="N13:N14"/>
    <mergeCell ref="N34:N36"/>
    <mergeCell ref="I32:I33"/>
    <mergeCell ref="J41:J42"/>
    <mergeCell ref="K44:Q44"/>
    <mergeCell ref="K42:N42"/>
    <mergeCell ref="B39:P39"/>
    <mergeCell ref="H41:H42"/>
    <mergeCell ref="O41:O42"/>
    <mergeCell ref="D44:J44"/>
    <mergeCell ref="D42:G42"/>
    <mergeCell ref="L41:M41"/>
    <mergeCell ref="I61:P61"/>
    <mergeCell ref="N45:N46"/>
    <mergeCell ref="O45:O46"/>
    <mergeCell ref="I57:Q57"/>
    <mergeCell ref="I58:Q58"/>
    <mergeCell ref="Q48:Q51"/>
    <mergeCell ref="Q54:Q55"/>
    <mergeCell ref="M48:M51"/>
    <mergeCell ref="N48:N51"/>
    <mergeCell ref="O48:O51"/>
    <mergeCell ref="F45:F46"/>
    <mergeCell ref="I60:P60"/>
    <mergeCell ref="Q37:Q38"/>
    <mergeCell ref="P45:P46"/>
    <mergeCell ref="G45:G46"/>
    <mergeCell ref="D38:G38"/>
    <mergeCell ref="I37:I38"/>
    <mergeCell ref="P41:P42"/>
    <mergeCell ref="Q41:Q42"/>
    <mergeCell ref="J37:J38"/>
    <mergeCell ref="P37:P38"/>
    <mergeCell ref="K12:Q12"/>
    <mergeCell ref="Q28:Q29"/>
    <mergeCell ref="P28:P29"/>
    <mergeCell ref="P32:P33"/>
    <mergeCell ref="Q34:Q36"/>
    <mergeCell ref="P13:P14"/>
    <mergeCell ref="Q13:Q14"/>
    <mergeCell ref="O13:O14"/>
    <mergeCell ref="Q32:Q33"/>
    <mergeCell ref="O32:O33"/>
    <mergeCell ref="O28:O29"/>
    <mergeCell ref="K29:N29"/>
    <mergeCell ref="N32:N33"/>
    <mergeCell ref="M32:M33"/>
    <mergeCell ref="L32:L33"/>
    <mergeCell ref="E32:E33"/>
    <mergeCell ref="F32:F33"/>
    <mergeCell ref="D13:D14"/>
    <mergeCell ref="E13:E14"/>
    <mergeCell ref="J32:J33"/>
    <mergeCell ref="K32:K33"/>
    <mergeCell ref="A31:A33"/>
    <mergeCell ref="B31:B33"/>
    <mergeCell ref="C31:C33"/>
    <mergeCell ref="J13:J14"/>
    <mergeCell ref="G32:G33"/>
    <mergeCell ref="D31:J31"/>
    <mergeCell ref="J28:J29"/>
    <mergeCell ref="A12:A14"/>
    <mergeCell ref="B12:B14"/>
    <mergeCell ref="I28:I29"/>
    <mergeCell ref="C12:C14"/>
    <mergeCell ref="D12:J12"/>
    <mergeCell ref="I13:I14"/>
    <mergeCell ref="F13:F14"/>
    <mergeCell ref="F34:F36"/>
    <mergeCell ref="D29:G29"/>
    <mergeCell ref="A28:C29"/>
    <mergeCell ref="D34:D36"/>
    <mergeCell ref="E34:E36"/>
    <mergeCell ref="G13:G14"/>
    <mergeCell ref="H34:H36"/>
    <mergeCell ref="H32:H33"/>
    <mergeCell ref="H28:H29"/>
    <mergeCell ref="H13:H14"/>
    <mergeCell ref="P34:P36"/>
    <mergeCell ref="L13:L14"/>
    <mergeCell ref="K31:Q31"/>
    <mergeCell ref="K34:K36"/>
    <mergeCell ref="O34:O36"/>
    <mergeCell ref="M35:M36"/>
  </mergeCells>
  <printOptions/>
  <pageMargins left="0.5905511811023623" right="0.07874015748031496" top="0.31496062992125984" bottom="0.2755905511811024" header="0" footer="0"/>
  <pageSetup horizontalDpi="600" verticalDpi="600" orientation="portrait" paperSize="9" scale="94" r:id="rId1"/>
</worksheet>
</file>

<file path=xl/worksheets/sheet3.xml><?xml version="1.0" encoding="utf-8"?>
<worksheet xmlns="http://schemas.openxmlformats.org/spreadsheetml/2006/main" xmlns:r="http://schemas.openxmlformats.org/officeDocument/2006/relationships">
  <dimension ref="A1:X57"/>
  <sheetViews>
    <sheetView view="pageBreakPreview" zoomScale="110" zoomScaleNormal="110" zoomScaleSheetLayoutView="110" workbookViewId="0" topLeftCell="A1">
      <selection activeCell="K35" sqref="K35:N35"/>
    </sheetView>
  </sheetViews>
  <sheetFormatPr defaultColWidth="9.140625" defaultRowHeight="12.75"/>
  <cols>
    <col min="1" max="1" width="3.57421875" style="45" customWidth="1"/>
    <col min="2" max="2" width="32.57421875" style="45" customWidth="1"/>
    <col min="3" max="3" width="12.140625" style="45" customWidth="1"/>
    <col min="4" max="4" width="3.28125" style="45" customWidth="1"/>
    <col min="5" max="5" width="2.57421875" style="45" customWidth="1"/>
    <col min="6" max="6" width="3.00390625" style="45" customWidth="1"/>
    <col min="7" max="7" width="3.140625" style="45" customWidth="1"/>
    <col min="8" max="8" width="2.7109375" style="45" customWidth="1"/>
    <col min="9" max="9" width="7.57421875" style="45" customWidth="1"/>
    <col min="10" max="10" width="5.57421875" style="45" customWidth="1"/>
    <col min="11" max="11" width="4.7109375" style="45" customWidth="1"/>
    <col min="12" max="12" width="3.7109375" style="45" customWidth="1"/>
    <col min="13" max="13" width="2.57421875" style="45" customWidth="1"/>
    <col min="14" max="15" width="2.8515625" style="45" customWidth="1"/>
    <col min="16" max="16" width="7.00390625" style="45" customWidth="1"/>
    <col min="17" max="17" width="6.421875" style="45" customWidth="1"/>
    <col min="18" max="16384" width="9.140625" style="45" customWidth="1"/>
  </cols>
  <sheetData>
    <row r="1" spans="1:8" ht="12.75">
      <c r="A1" s="42" t="s">
        <v>55</v>
      </c>
      <c r="B1" s="43"/>
      <c r="C1" s="44"/>
      <c r="D1" s="43"/>
      <c r="E1" s="43"/>
      <c r="F1" s="43"/>
      <c r="G1" s="43"/>
      <c r="H1" s="43"/>
    </row>
    <row r="2" spans="1:8" ht="12.75">
      <c r="A2" s="42" t="s">
        <v>131</v>
      </c>
      <c r="B2" s="43"/>
      <c r="C2" s="44"/>
      <c r="D2" s="43"/>
      <c r="E2" s="43"/>
      <c r="F2" s="43"/>
      <c r="G2" s="43"/>
      <c r="H2" s="43"/>
    </row>
    <row r="3" spans="1:8" ht="7.5" customHeight="1">
      <c r="A3" s="43"/>
      <c r="B3" s="43"/>
      <c r="C3" s="44"/>
      <c r="D3" s="43"/>
      <c r="E3" s="43"/>
      <c r="F3" s="43"/>
      <c r="G3" s="43"/>
      <c r="H3" s="43"/>
    </row>
    <row r="4" spans="1:17" ht="13.5">
      <c r="A4" s="46" t="s">
        <v>56</v>
      </c>
      <c r="B4" s="47"/>
      <c r="C4" s="47"/>
      <c r="D4" s="47"/>
      <c r="E4" s="47"/>
      <c r="F4" s="47"/>
      <c r="G4" s="47"/>
      <c r="H4" s="47"/>
      <c r="I4" s="48"/>
      <c r="J4" s="48"/>
      <c r="K4" s="48"/>
      <c r="L4" s="48"/>
      <c r="M4" s="48"/>
      <c r="N4" s="48"/>
      <c r="O4" s="48"/>
      <c r="P4" s="48"/>
      <c r="Q4" s="48"/>
    </row>
    <row r="5" spans="1:8" ht="9.75" customHeight="1">
      <c r="A5" s="43"/>
      <c r="B5" s="43"/>
      <c r="C5" s="43"/>
      <c r="D5" s="43"/>
      <c r="E5" s="43"/>
      <c r="F5" s="43"/>
      <c r="G5" s="43"/>
      <c r="H5" s="43"/>
    </row>
    <row r="6" spans="1:18" ht="13.5">
      <c r="A6" s="160" t="s">
        <v>185</v>
      </c>
      <c r="B6" s="160"/>
      <c r="C6" s="160"/>
      <c r="D6" s="42"/>
      <c r="E6" s="42"/>
      <c r="F6" s="42"/>
      <c r="G6" s="42"/>
      <c r="H6" s="43"/>
      <c r="I6" s="49"/>
      <c r="J6" s="49"/>
      <c r="K6" s="49"/>
      <c r="L6" s="49"/>
      <c r="M6" s="49"/>
      <c r="N6" s="50"/>
      <c r="O6" s="50"/>
      <c r="P6" s="50"/>
      <c r="Q6" s="50"/>
      <c r="R6" s="51"/>
    </row>
    <row r="7" spans="1:17" ht="13.5" customHeight="1">
      <c r="A7" s="242" t="s">
        <v>186</v>
      </c>
      <c r="B7" s="242"/>
      <c r="C7" s="242"/>
      <c r="D7" s="242"/>
      <c r="E7" s="242"/>
      <c r="F7" s="242"/>
      <c r="G7" s="242"/>
      <c r="H7" s="100"/>
      <c r="I7" s="52"/>
      <c r="J7" s="52"/>
      <c r="K7" s="52"/>
      <c r="L7" s="52"/>
      <c r="M7" s="52"/>
      <c r="N7" s="52"/>
      <c r="O7" s="52"/>
      <c r="P7" s="52"/>
      <c r="Q7" s="52"/>
    </row>
    <row r="8" spans="1:18" ht="12.75" customHeight="1">
      <c r="A8" s="159" t="s">
        <v>127</v>
      </c>
      <c r="B8" s="161"/>
      <c r="C8" s="46"/>
      <c r="D8" s="47"/>
      <c r="E8" s="47"/>
      <c r="F8" s="47"/>
      <c r="G8" s="47"/>
      <c r="H8" s="47"/>
      <c r="I8" s="47"/>
      <c r="J8" s="47"/>
      <c r="K8" s="47"/>
      <c r="L8" s="47"/>
      <c r="M8" s="47"/>
      <c r="N8" s="47"/>
      <c r="O8" s="47"/>
      <c r="P8" s="47"/>
      <c r="Q8" s="47"/>
      <c r="R8" s="51"/>
    </row>
    <row r="9" spans="1:17" ht="13.5">
      <c r="A9" s="160" t="s">
        <v>184</v>
      </c>
      <c r="B9" s="161"/>
      <c r="C9" s="160"/>
      <c r="D9" s="42"/>
      <c r="E9" s="42"/>
      <c r="F9" s="42"/>
      <c r="G9" s="42"/>
      <c r="H9" s="43"/>
      <c r="I9" s="43"/>
      <c r="J9" s="43"/>
      <c r="K9" s="43"/>
      <c r="L9" s="43"/>
      <c r="M9" s="43"/>
      <c r="N9" s="43"/>
      <c r="O9" s="43"/>
      <c r="P9" s="43"/>
      <c r="Q9" s="43"/>
    </row>
    <row r="10" spans="1:17" ht="13.5">
      <c r="A10" s="160" t="s">
        <v>181</v>
      </c>
      <c r="B10" s="161"/>
      <c r="C10" s="160"/>
      <c r="D10" s="42"/>
      <c r="E10" s="42"/>
      <c r="F10" s="42"/>
      <c r="G10" s="42"/>
      <c r="H10" s="43"/>
      <c r="I10" s="43"/>
      <c r="J10" s="43"/>
      <c r="K10" s="43"/>
      <c r="L10" s="43"/>
      <c r="M10" s="43"/>
      <c r="N10" s="43"/>
      <c r="O10" s="43"/>
      <c r="P10" s="43"/>
      <c r="Q10" s="43"/>
    </row>
    <row r="11" spans="1:17" ht="15.75" customHeight="1">
      <c r="A11" s="53" t="s">
        <v>25</v>
      </c>
      <c r="B11" s="54"/>
      <c r="C11" s="53"/>
      <c r="D11" s="54"/>
      <c r="E11" s="54"/>
      <c r="F11" s="54"/>
      <c r="G11" s="54"/>
      <c r="H11" s="54"/>
      <c r="I11" s="54"/>
      <c r="J11" s="54"/>
      <c r="K11" s="54"/>
      <c r="L11" s="54"/>
      <c r="M11" s="54"/>
      <c r="N11" s="54"/>
      <c r="O11" s="54"/>
      <c r="P11" s="54"/>
      <c r="Q11" s="54"/>
    </row>
    <row r="12" spans="1:22" ht="12.75" customHeight="1">
      <c r="A12" s="207" t="s">
        <v>4</v>
      </c>
      <c r="B12" s="234" t="s">
        <v>17</v>
      </c>
      <c r="C12" s="180" t="s">
        <v>132</v>
      </c>
      <c r="D12" s="207" t="s">
        <v>59</v>
      </c>
      <c r="E12" s="207"/>
      <c r="F12" s="207"/>
      <c r="G12" s="207"/>
      <c r="H12" s="207"/>
      <c r="I12" s="207"/>
      <c r="J12" s="207"/>
      <c r="K12" s="207" t="s">
        <v>60</v>
      </c>
      <c r="L12" s="207"/>
      <c r="M12" s="207"/>
      <c r="N12" s="207"/>
      <c r="O12" s="207"/>
      <c r="P12" s="207"/>
      <c r="Q12" s="207"/>
      <c r="T12" s="45" t="s">
        <v>64</v>
      </c>
      <c r="U12" s="45" t="e">
        <f>(D24+K24)*14-#REF!</f>
        <v>#REF!</v>
      </c>
      <c r="V12" s="80" t="e">
        <f>U12+U13</f>
        <v>#REF!</v>
      </c>
    </row>
    <row r="13" spans="1:24" ht="12.75" customHeight="1">
      <c r="A13" s="207"/>
      <c r="B13" s="234"/>
      <c r="C13" s="176"/>
      <c r="D13" s="207" t="s">
        <v>20</v>
      </c>
      <c r="E13" s="207" t="s">
        <v>2</v>
      </c>
      <c r="F13" s="207" t="s">
        <v>3</v>
      </c>
      <c r="G13" s="207" t="s">
        <v>57</v>
      </c>
      <c r="H13" s="245" t="s">
        <v>98</v>
      </c>
      <c r="I13" s="187" t="s">
        <v>18</v>
      </c>
      <c r="J13" s="187" t="s">
        <v>19</v>
      </c>
      <c r="K13" s="207" t="s">
        <v>20</v>
      </c>
      <c r="L13" s="207" t="s">
        <v>2</v>
      </c>
      <c r="M13" s="207" t="s">
        <v>3</v>
      </c>
      <c r="N13" s="207" t="s">
        <v>57</v>
      </c>
      <c r="O13" s="245" t="s">
        <v>98</v>
      </c>
      <c r="P13" s="187" t="s">
        <v>18</v>
      </c>
      <c r="Q13" s="187" t="s">
        <v>19</v>
      </c>
      <c r="T13" s="45" t="s">
        <v>65</v>
      </c>
      <c r="U13" s="45">
        <f>D35*14</f>
        <v>28</v>
      </c>
      <c r="W13" s="45" t="s">
        <v>43</v>
      </c>
      <c r="X13" s="45" t="s">
        <v>44</v>
      </c>
    </row>
    <row r="14" spans="1:24" ht="21" customHeight="1">
      <c r="A14" s="207"/>
      <c r="B14" s="234"/>
      <c r="C14" s="176"/>
      <c r="D14" s="207"/>
      <c r="E14" s="207"/>
      <c r="F14" s="207"/>
      <c r="G14" s="207"/>
      <c r="H14" s="246"/>
      <c r="I14" s="187"/>
      <c r="J14" s="187"/>
      <c r="K14" s="207"/>
      <c r="L14" s="207"/>
      <c r="M14" s="207"/>
      <c r="N14" s="207"/>
      <c r="O14" s="246"/>
      <c r="P14" s="187"/>
      <c r="Q14" s="187"/>
      <c r="T14" s="45" t="s">
        <v>66</v>
      </c>
      <c r="U14" s="45">
        <f>SUM(D15:E16,K20:L20,D31:E33)*14</f>
        <v>70</v>
      </c>
      <c r="W14" s="45">
        <f>(D15+D16+K20+D31)*14</f>
        <v>56</v>
      </c>
      <c r="X14" s="45">
        <f>(E15+E16+L20+E31)*14</f>
        <v>14</v>
      </c>
    </row>
    <row r="15" spans="1:17" ht="12.75" customHeight="1">
      <c r="A15" s="34">
        <v>1</v>
      </c>
      <c r="B15" s="55" t="s">
        <v>76</v>
      </c>
      <c r="C15" s="33" t="s">
        <v>168</v>
      </c>
      <c r="D15" s="34">
        <v>2</v>
      </c>
      <c r="E15" s="34">
        <v>1</v>
      </c>
      <c r="F15" s="34"/>
      <c r="G15" s="34"/>
      <c r="H15" s="34"/>
      <c r="I15" s="34" t="s">
        <v>5</v>
      </c>
      <c r="J15" s="34">
        <v>7</v>
      </c>
      <c r="K15" s="56"/>
      <c r="L15" s="56"/>
      <c r="M15" s="56"/>
      <c r="N15" s="56"/>
      <c r="O15" s="56"/>
      <c r="P15" s="56"/>
      <c r="Q15" s="56"/>
    </row>
    <row r="16" spans="1:24" ht="12.75">
      <c r="A16" s="34">
        <v>2</v>
      </c>
      <c r="B16" s="37" t="s">
        <v>146</v>
      </c>
      <c r="C16" s="33" t="s">
        <v>61</v>
      </c>
      <c r="D16" s="34">
        <v>2</v>
      </c>
      <c r="E16" s="34"/>
      <c r="F16" s="34"/>
      <c r="G16" s="34">
        <v>2</v>
      </c>
      <c r="H16" s="34"/>
      <c r="I16" s="34" t="s">
        <v>5</v>
      </c>
      <c r="J16" s="148">
        <v>6</v>
      </c>
      <c r="K16" s="56"/>
      <c r="L16" s="56"/>
      <c r="M16" s="56"/>
      <c r="N16" s="56"/>
      <c r="O16" s="56"/>
      <c r="P16" s="56"/>
      <c r="Q16" s="56"/>
      <c r="U16" s="80">
        <f>SUM(U14:U15)</f>
        <v>70</v>
      </c>
      <c r="X16" s="80" t="e">
        <f>#REF!+#REF!</f>
        <v>#REF!</v>
      </c>
    </row>
    <row r="17" spans="1:17" ht="12.75">
      <c r="A17" s="34">
        <v>3</v>
      </c>
      <c r="B17" s="55" t="s">
        <v>83</v>
      </c>
      <c r="C17" s="33" t="s">
        <v>149</v>
      </c>
      <c r="D17" s="34">
        <v>2</v>
      </c>
      <c r="E17" s="34">
        <v>1</v>
      </c>
      <c r="F17" s="34"/>
      <c r="G17" s="34"/>
      <c r="H17" s="34"/>
      <c r="I17" s="34" t="s">
        <v>5</v>
      </c>
      <c r="J17" s="34">
        <v>7</v>
      </c>
      <c r="K17" s="56"/>
      <c r="L17" s="56"/>
      <c r="M17" s="56"/>
      <c r="N17" s="56"/>
      <c r="O17" s="56"/>
      <c r="P17" s="56"/>
      <c r="Q17" s="56"/>
    </row>
    <row r="18" spans="1:17" ht="12.75">
      <c r="A18" s="34">
        <v>4</v>
      </c>
      <c r="B18" s="55" t="s">
        <v>163</v>
      </c>
      <c r="C18" s="34" t="s">
        <v>179</v>
      </c>
      <c r="D18" s="34">
        <v>1</v>
      </c>
      <c r="E18" s="34">
        <v>1</v>
      </c>
      <c r="F18" s="34"/>
      <c r="G18" s="34"/>
      <c r="H18" s="34"/>
      <c r="I18" s="34" t="s">
        <v>20</v>
      </c>
      <c r="J18" s="34">
        <v>6</v>
      </c>
      <c r="K18" s="56"/>
      <c r="L18" s="56"/>
      <c r="M18" s="56"/>
      <c r="N18" s="56"/>
      <c r="O18" s="56"/>
      <c r="P18" s="56"/>
      <c r="Q18" s="56"/>
    </row>
    <row r="19" spans="1:17" ht="12.75">
      <c r="A19" s="34">
        <v>5</v>
      </c>
      <c r="B19" s="55" t="s">
        <v>72</v>
      </c>
      <c r="C19" s="33" t="s">
        <v>150</v>
      </c>
      <c r="D19" s="34"/>
      <c r="E19" s="34"/>
      <c r="F19" s="34"/>
      <c r="G19" s="34"/>
      <c r="H19" s="34"/>
      <c r="I19" s="34"/>
      <c r="J19" s="34"/>
      <c r="K19" s="34">
        <v>0.5</v>
      </c>
      <c r="L19" s="34">
        <v>0.5</v>
      </c>
      <c r="M19" s="34"/>
      <c r="N19" s="34"/>
      <c r="O19" s="34"/>
      <c r="P19" s="34" t="s">
        <v>5</v>
      </c>
      <c r="Q19" s="34">
        <v>6</v>
      </c>
    </row>
    <row r="20" spans="1:17" ht="15.75" customHeight="1">
      <c r="A20" s="34">
        <v>6</v>
      </c>
      <c r="B20" s="55" t="s">
        <v>167</v>
      </c>
      <c r="C20" s="33" t="s">
        <v>62</v>
      </c>
      <c r="D20" s="56"/>
      <c r="E20" s="57"/>
      <c r="F20" s="57"/>
      <c r="G20" s="56"/>
      <c r="H20" s="56"/>
      <c r="I20" s="57"/>
      <c r="J20" s="57"/>
      <c r="K20" s="34"/>
      <c r="L20" s="34"/>
      <c r="M20" s="34"/>
      <c r="N20" s="34">
        <v>9</v>
      </c>
      <c r="O20" s="34"/>
      <c r="P20" s="34" t="s">
        <v>20</v>
      </c>
      <c r="Q20" s="34">
        <v>10</v>
      </c>
    </row>
    <row r="21" spans="1:17" ht="12.75">
      <c r="A21" s="34">
        <v>7</v>
      </c>
      <c r="B21" s="55" t="s">
        <v>210</v>
      </c>
      <c r="C21" s="33" t="s">
        <v>80</v>
      </c>
      <c r="D21" s="57"/>
      <c r="E21" s="57"/>
      <c r="F21" s="57"/>
      <c r="G21" s="56"/>
      <c r="H21" s="56"/>
      <c r="I21" s="56"/>
      <c r="J21" s="56"/>
      <c r="K21" s="58"/>
      <c r="L21" s="58"/>
      <c r="M21" s="34"/>
      <c r="N21" s="34">
        <v>2</v>
      </c>
      <c r="O21" s="34"/>
      <c r="P21" s="34" t="s">
        <v>20</v>
      </c>
      <c r="Q21" s="34">
        <v>10</v>
      </c>
    </row>
    <row r="22" spans="1:18" ht="12.75" customHeight="1" hidden="1">
      <c r="A22" s="57"/>
      <c r="B22" s="59"/>
      <c r="C22" s="60"/>
      <c r="D22" s="56"/>
      <c r="E22" s="56"/>
      <c r="F22" s="56"/>
      <c r="G22" s="56"/>
      <c r="H22" s="56"/>
      <c r="I22" s="56"/>
      <c r="J22" s="56"/>
      <c r="K22" s="56"/>
      <c r="L22" s="56"/>
      <c r="M22" s="56"/>
      <c r="N22" s="57"/>
      <c r="O22" s="57"/>
      <c r="P22" s="57"/>
      <c r="Q22" s="57"/>
      <c r="R22" s="61"/>
    </row>
    <row r="23" spans="1:18" ht="13.5" customHeight="1">
      <c r="A23" s="235" t="s">
        <v>27</v>
      </c>
      <c r="B23" s="236"/>
      <c r="C23" s="237"/>
      <c r="D23" s="62">
        <f>SUM(D15:D21)</f>
        <v>7</v>
      </c>
      <c r="E23" s="62">
        <f>SUM(E15:E21)</f>
        <v>3</v>
      </c>
      <c r="F23" s="62"/>
      <c r="G23" s="62">
        <f>SUM(G15:G21)</f>
        <v>2</v>
      </c>
      <c r="H23" s="213"/>
      <c r="I23" s="213" t="s">
        <v>160</v>
      </c>
      <c r="J23" s="213">
        <f>SUM(J15:J21)</f>
        <v>26</v>
      </c>
      <c r="K23" s="62">
        <f>SUM(K15:K21)</f>
        <v>0.5</v>
      </c>
      <c r="L23" s="62">
        <f>SUM(L15:L21)</f>
        <v>0.5</v>
      </c>
      <c r="M23" s="62"/>
      <c r="N23" s="62">
        <f>SUM(N15:N21)</f>
        <v>11</v>
      </c>
      <c r="O23" s="213"/>
      <c r="P23" s="213" t="s">
        <v>63</v>
      </c>
      <c r="Q23" s="213">
        <v>26</v>
      </c>
      <c r="R23" s="61"/>
    </row>
    <row r="24" spans="1:18" ht="13.5" customHeight="1">
      <c r="A24" s="238"/>
      <c r="B24" s="239"/>
      <c r="C24" s="240"/>
      <c r="D24" s="210">
        <f>SUM(D23:G23)</f>
        <v>12</v>
      </c>
      <c r="E24" s="211"/>
      <c r="F24" s="211"/>
      <c r="G24" s="212"/>
      <c r="H24" s="214"/>
      <c r="I24" s="214"/>
      <c r="J24" s="214"/>
      <c r="K24" s="210">
        <f>SUM(K23:N23)</f>
        <v>12</v>
      </c>
      <c r="L24" s="211"/>
      <c r="M24" s="211"/>
      <c r="N24" s="212"/>
      <c r="O24" s="214"/>
      <c r="P24" s="214"/>
      <c r="Q24" s="214"/>
      <c r="R24" s="63"/>
    </row>
    <row r="25" spans="1:18" ht="13.5" customHeight="1">
      <c r="A25" s="64"/>
      <c r="B25" s="65"/>
      <c r="C25" s="65"/>
      <c r="D25" s="66"/>
      <c r="E25" s="66"/>
      <c r="F25" s="66"/>
      <c r="G25" s="66"/>
      <c r="H25" s="66"/>
      <c r="I25" s="66"/>
      <c r="J25" s="64"/>
      <c r="K25" s="64"/>
      <c r="L25" s="64"/>
      <c r="M25" s="64"/>
      <c r="N25" s="64"/>
      <c r="O25" s="64"/>
      <c r="P25" s="64"/>
      <c r="Q25" s="64"/>
      <c r="R25" s="63"/>
    </row>
    <row r="26" spans="1:18" ht="13.5" customHeight="1">
      <c r="A26" s="207" t="s">
        <v>4</v>
      </c>
      <c r="B26" s="241" t="s">
        <v>22</v>
      </c>
      <c r="C26" s="180" t="s">
        <v>132</v>
      </c>
      <c r="D26" s="206" t="s">
        <v>59</v>
      </c>
      <c r="E26" s="206"/>
      <c r="F26" s="206"/>
      <c r="G26" s="206"/>
      <c r="H26" s="206"/>
      <c r="I26" s="206"/>
      <c r="J26" s="206"/>
      <c r="K26" s="206" t="s">
        <v>60</v>
      </c>
      <c r="L26" s="206"/>
      <c r="M26" s="206"/>
      <c r="N26" s="206"/>
      <c r="O26" s="206"/>
      <c r="P26" s="206"/>
      <c r="Q26" s="206"/>
      <c r="R26" s="63"/>
    </row>
    <row r="27" spans="1:18" ht="13.5" customHeight="1">
      <c r="A27" s="207"/>
      <c r="B27" s="206"/>
      <c r="C27" s="176"/>
      <c r="D27" s="206" t="s">
        <v>20</v>
      </c>
      <c r="E27" s="206" t="s">
        <v>2</v>
      </c>
      <c r="F27" s="208" t="s">
        <v>3</v>
      </c>
      <c r="G27" s="206" t="s">
        <v>57</v>
      </c>
      <c r="H27" s="208" t="s">
        <v>98</v>
      </c>
      <c r="I27" s="187" t="s">
        <v>18</v>
      </c>
      <c r="J27" s="176" t="s">
        <v>28</v>
      </c>
      <c r="K27" s="206" t="s">
        <v>20</v>
      </c>
      <c r="L27" s="206" t="s">
        <v>2</v>
      </c>
      <c r="M27" s="208" t="s">
        <v>3</v>
      </c>
      <c r="N27" s="206" t="s">
        <v>57</v>
      </c>
      <c r="O27" s="208" t="s">
        <v>98</v>
      </c>
      <c r="P27" s="187" t="s">
        <v>18</v>
      </c>
      <c r="Q27" s="176" t="s">
        <v>28</v>
      </c>
      <c r="R27" s="63"/>
    </row>
    <row r="28" spans="1:18" ht="19.5" customHeight="1">
      <c r="A28" s="207"/>
      <c r="B28" s="206"/>
      <c r="C28" s="176"/>
      <c r="D28" s="206"/>
      <c r="E28" s="206"/>
      <c r="F28" s="209"/>
      <c r="G28" s="206"/>
      <c r="H28" s="209"/>
      <c r="I28" s="187"/>
      <c r="J28" s="176"/>
      <c r="K28" s="206"/>
      <c r="L28" s="206"/>
      <c r="M28" s="209"/>
      <c r="N28" s="206"/>
      <c r="O28" s="209"/>
      <c r="P28" s="187"/>
      <c r="Q28" s="176"/>
      <c r="R28" s="63"/>
    </row>
    <row r="29" spans="1:18" ht="13.5" customHeight="1">
      <c r="A29" s="33">
        <v>8</v>
      </c>
      <c r="B29" s="67" t="s">
        <v>95</v>
      </c>
      <c r="C29" s="35" t="s">
        <v>81</v>
      </c>
      <c r="D29" s="224">
        <v>1</v>
      </c>
      <c r="E29" s="224">
        <v>1</v>
      </c>
      <c r="F29" s="224"/>
      <c r="G29" s="224"/>
      <c r="H29" s="224"/>
      <c r="I29" s="224" t="s">
        <v>5</v>
      </c>
      <c r="J29" s="224">
        <v>4</v>
      </c>
      <c r="K29" s="224"/>
      <c r="L29" s="224"/>
      <c r="M29" s="224"/>
      <c r="N29" s="224"/>
      <c r="O29" s="224"/>
      <c r="P29" s="224"/>
      <c r="Q29" s="224"/>
      <c r="R29" s="63"/>
    </row>
    <row r="30" spans="1:18" ht="26.25">
      <c r="A30" s="34">
        <v>9</v>
      </c>
      <c r="B30" s="55" t="s">
        <v>79</v>
      </c>
      <c r="C30" s="34" t="s">
        <v>151</v>
      </c>
      <c r="D30" s="225"/>
      <c r="E30" s="225"/>
      <c r="F30" s="225"/>
      <c r="G30" s="225"/>
      <c r="H30" s="225"/>
      <c r="I30" s="225"/>
      <c r="J30" s="225"/>
      <c r="K30" s="225"/>
      <c r="L30" s="225"/>
      <c r="M30" s="225"/>
      <c r="N30" s="225"/>
      <c r="O30" s="225"/>
      <c r="P30" s="225"/>
      <c r="Q30" s="225"/>
      <c r="R30" s="63"/>
    </row>
    <row r="31" spans="1:18" ht="12.75">
      <c r="A31" s="34">
        <v>10</v>
      </c>
      <c r="B31" s="55" t="s">
        <v>84</v>
      </c>
      <c r="C31" s="34" t="s">
        <v>153</v>
      </c>
      <c r="D31" s="224"/>
      <c r="E31" s="224"/>
      <c r="F31" s="224"/>
      <c r="G31" s="224"/>
      <c r="H31" s="224"/>
      <c r="I31" s="224"/>
      <c r="J31" s="224"/>
      <c r="K31" s="224">
        <v>1</v>
      </c>
      <c r="L31" s="224">
        <v>1</v>
      </c>
      <c r="M31" s="224"/>
      <c r="N31" s="224"/>
      <c r="O31" s="224"/>
      <c r="P31" s="224" t="s">
        <v>5</v>
      </c>
      <c r="Q31" s="224">
        <v>4</v>
      </c>
      <c r="R31" s="63"/>
    </row>
    <row r="32" spans="1:18" ht="12.75">
      <c r="A32" s="34">
        <v>11</v>
      </c>
      <c r="B32" s="55" t="s">
        <v>89</v>
      </c>
      <c r="C32" s="34" t="s">
        <v>152</v>
      </c>
      <c r="D32" s="244"/>
      <c r="E32" s="244"/>
      <c r="F32" s="244"/>
      <c r="G32" s="244"/>
      <c r="H32" s="244"/>
      <c r="I32" s="244"/>
      <c r="J32" s="244"/>
      <c r="K32" s="244"/>
      <c r="L32" s="244"/>
      <c r="M32" s="244"/>
      <c r="N32" s="244"/>
      <c r="O32" s="244"/>
      <c r="P32" s="244"/>
      <c r="Q32" s="244"/>
      <c r="R32" s="63"/>
    </row>
    <row r="33" spans="1:18" ht="15" customHeight="1">
      <c r="A33" s="34">
        <v>12</v>
      </c>
      <c r="B33" s="37" t="s">
        <v>88</v>
      </c>
      <c r="C33" s="34" t="s">
        <v>211</v>
      </c>
      <c r="D33" s="244"/>
      <c r="E33" s="244"/>
      <c r="F33" s="244"/>
      <c r="G33" s="244"/>
      <c r="H33" s="244"/>
      <c r="I33" s="244"/>
      <c r="J33" s="244"/>
      <c r="K33" s="225"/>
      <c r="L33" s="225"/>
      <c r="M33" s="225"/>
      <c r="N33" s="244"/>
      <c r="O33" s="244"/>
      <c r="P33" s="244"/>
      <c r="Q33" s="244"/>
      <c r="R33" s="63"/>
    </row>
    <row r="34" spans="1:18" ht="13.5" customHeight="1">
      <c r="A34" s="181" t="s">
        <v>27</v>
      </c>
      <c r="B34" s="182"/>
      <c r="C34" s="183"/>
      <c r="D34" s="68">
        <f>SUM(D29:D33)</f>
        <v>1</v>
      </c>
      <c r="E34" s="68">
        <f>SUM(E29:E33)</f>
        <v>1</v>
      </c>
      <c r="F34" s="68"/>
      <c r="G34" s="68"/>
      <c r="H34" s="220"/>
      <c r="I34" s="213" t="s">
        <v>147</v>
      </c>
      <c r="J34" s="220">
        <f>SUM(J29:J33)</f>
        <v>4</v>
      </c>
      <c r="K34" s="69">
        <f>SUM(K31)</f>
        <v>1</v>
      </c>
      <c r="L34" s="69">
        <v>1</v>
      </c>
      <c r="M34" s="69"/>
      <c r="N34" s="70"/>
      <c r="O34" s="220"/>
      <c r="P34" s="213" t="s">
        <v>147</v>
      </c>
      <c r="Q34" s="220">
        <v>4</v>
      </c>
      <c r="R34" s="63"/>
    </row>
    <row r="35" spans="1:18" ht="12.75" customHeight="1">
      <c r="A35" s="184"/>
      <c r="B35" s="185"/>
      <c r="C35" s="186"/>
      <c r="D35" s="229">
        <f>SUM(D34:G34)</f>
        <v>2</v>
      </c>
      <c r="E35" s="230"/>
      <c r="F35" s="230"/>
      <c r="G35" s="231"/>
      <c r="H35" s="221"/>
      <c r="I35" s="214"/>
      <c r="J35" s="221"/>
      <c r="K35" s="229">
        <v>2</v>
      </c>
      <c r="L35" s="230"/>
      <c r="M35" s="230"/>
      <c r="N35" s="231"/>
      <c r="O35" s="221"/>
      <c r="P35" s="214"/>
      <c r="Q35" s="221"/>
      <c r="R35" s="63"/>
    </row>
    <row r="36" spans="1:18" ht="12.75" customHeight="1">
      <c r="A36" s="71"/>
      <c r="B36" s="71"/>
      <c r="C36" s="71"/>
      <c r="D36" s="72"/>
      <c r="E36" s="72"/>
      <c r="F36" s="72"/>
      <c r="G36" s="72"/>
      <c r="H36" s="72"/>
      <c r="I36" s="73"/>
      <c r="J36" s="72"/>
      <c r="K36" s="74"/>
      <c r="L36" s="74"/>
      <c r="M36" s="74"/>
      <c r="N36" s="74"/>
      <c r="O36" s="74"/>
      <c r="P36" s="74"/>
      <c r="Q36" s="74"/>
      <c r="R36" s="63"/>
    </row>
    <row r="37" spans="1:18" ht="12.75" customHeight="1">
      <c r="A37" s="75"/>
      <c r="B37" s="232" t="s">
        <v>24</v>
      </c>
      <c r="C37" s="233"/>
      <c r="D37" s="38">
        <f>D23+D34</f>
        <v>8</v>
      </c>
      <c r="E37" s="38">
        <f>E23+E34</f>
        <v>4</v>
      </c>
      <c r="F37" s="38"/>
      <c r="G37" s="38">
        <f>G23+G34</f>
        <v>2</v>
      </c>
      <c r="H37" s="215"/>
      <c r="I37" s="218" t="s">
        <v>178</v>
      </c>
      <c r="J37" s="222">
        <f>J23+J34</f>
        <v>30</v>
      </c>
      <c r="K37" s="38">
        <f>K23+K34</f>
        <v>1.5</v>
      </c>
      <c r="L37" s="38">
        <f>L23+L34</f>
        <v>1.5</v>
      </c>
      <c r="M37" s="38"/>
      <c r="N37" s="38">
        <f>N23+N34</f>
        <v>11</v>
      </c>
      <c r="O37" s="215"/>
      <c r="P37" s="218" t="s">
        <v>148</v>
      </c>
      <c r="Q37" s="222">
        <f>Q23+Q31</f>
        <v>30</v>
      </c>
      <c r="R37" s="63"/>
    </row>
    <row r="38" spans="1:18" ht="12.75" customHeight="1">
      <c r="A38" s="75"/>
      <c r="B38" s="232"/>
      <c r="C38" s="233"/>
      <c r="D38" s="226">
        <f>SUM(D37:G37)</f>
        <v>14</v>
      </c>
      <c r="E38" s="227"/>
      <c r="F38" s="227"/>
      <c r="G38" s="228"/>
      <c r="H38" s="216"/>
      <c r="I38" s="219"/>
      <c r="J38" s="223"/>
      <c r="K38" s="226">
        <f>SUM(K37:N37)</f>
        <v>14</v>
      </c>
      <c r="L38" s="227"/>
      <c r="M38" s="227"/>
      <c r="N38" s="228"/>
      <c r="O38" s="216"/>
      <c r="P38" s="219"/>
      <c r="Q38" s="223"/>
      <c r="R38" s="63"/>
    </row>
    <row r="39" spans="1:18" ht="12.75" customHeight="1">
      <c r="A39" s="247" t="s">
        <v>96</v>
      </c>
      <c r="B39" s="247"/>
      <c r="C39" s="247"/>
      <c r="D39" s="247"/>
      <c r="E39" s="247"/>
      <c r="F39" s="247"/>
      <c r="G39" s="247"/>
      <c r="H39" s="247"/>
      <c r="I39" s="247"/>
      <c r="J39" s="247"/>
      <c r="K39" s="247"/>
      <c r="L39" s="247"/>
      <c r="M39" s="247"/>
      <c r="N39" s="247"/>
      <c r="O39" s="247"/>
      <c r="P39" s="247"/>
      <c r="Q39" s="247"/>
      <c r="R39" s="63"/>
    </row>
    <row r="40" spans="1:18" ht="12.75" customHeight="1">
      <c r="A40" s="187" t="s">
        <v>4</v>
      </c>
      <c r="B40" s="180" t="s">
        <v>39</v>
      </c>
      <c r="C40" s="180" t="s">
        <v>132</v>
      </c>
      <c r="D40" s="248" t="s">
        <v>59</v>
      </c>
      <c r="E40" s="248"/>
      <c r="F40" s="248"/>
      <c r="G40" s="248"/>
      <c r="H40" s="248"/>
      <c r="I40" s="248"/>
      <c r="J40" s="248"/>
      <c r="K40" s="248" t="s">
        <v>60</v>
      </c>
      <c r="L40" s="248"/>
      <c r="M40" s="248"/>
      <c r="N40" s="248"/>
      <c r="O40" s="248"/>
      <c r="P40" s="248"/>
      <c r="Q40" s="248"/>
      <c r="R40" s="63"/>
    </row>
    <row r="41" spans="1:18" ht="12.75" customHeight="1">
      <c r="A41" s="187"/>
      <c r="B41" s="176"/>
      <c r="C41" s="176"/>
      <c r="D41" s="176" t="s">
        <v>20</v>
      </c>
      <c r="E41" s="176" t="s">
        <v>2</v>
      </c>
      <c r="F41" s="249" t="s">
        <v>3</v>
      </c>
      <c r="G41" s="176" t="s">
        <v>57</v>
      </c>
      <c r="H41" s="249" t="s">
        <v>98</v>
      </c>
      <c r="I41" s="187" t="s">
        <v>18</v>
      </c>
      <c r="J41" s="176" t="s">
        <v>28</v>
      </c>
      <c r="K41" s="176" t="s">
        <v>20</v>
      </c>
      <c r="L41" s="176" t="s">
        <v>2</v>
      </c>
      <c r="M41" s="249" t="s">
        <v>3</v>
      </c>
      <c r="N41" s="176" t="s">
        <v>57</v>
      </c>
      <c r="O41" s="249" t="s">
        <v>98</v>
      </c>
      <c r="P41" s="187" t="s">
        <v>18</v>
      </c>
      <c r="Q41" s="176" t="s">
        <v>28</v>
      </c>
      <c r="R41" s="63"/>
    </row>
    <row r="42" spans="1:18" ht="18.75" customHeight="1">
      <c r="A42" s="187"/>
      <c r="B42" s="176"/>
      <c r="C42" s="176"/>
      <c r="D42" s="176"/>
      <c r="E42" s="176"/>
      <c r="F42" s="250"/>
      <c r="G42" s="176"/>
      <c r="H42" s="250"/>
      <c r="I42" s="187"/>
      <c r="J42" s="176"/>
      <c r="K42" s="176"/>
      <c r="L42" s="176"/>
      <c r="M42" s="250"/>
      <c r="N42" s="176"/>
      <c r="O42" s="250"/>
      <c r="P42" s="187"/>
      <c r="Q42" s="176"/>
      <c r="R42" s="63"/>
    </row>
    <row r="43" spans="1:18" ht="12.75" customHeight="1">
      <c r="A43" s="104">
        <v>13</v>
      </c>
      <c r="B43" s="116" t="s">
        <v>111</v>
      </c>
      <c r="C43" s="17" t="s">
        <v>212</v>
      </c>
      <c r="D43" s="117"/>
      <c r="E43" s="117"/>
      <c r="F43" s="117"/>
      <c r="G43" s="117">
        <v>3</v>
      </c>
      <c r="H43" s="117">
        <v>3</v>
      </c>
      <c r="I43" s="117" t="s">
        <v>20</v>
      </c>
      <c r="J43" s="117">
        <v>5</v>
      </c>
      <c r="K43" s="104"/>
      <c r="L43" s="104"/>
      <c r="M43" s="104"/>
      <c r="N43" s="104"/>
      <c r="O43" s="104"/>
      <c r="P43" s="104"/>
      <c r="Q43" s="104"/>
      <c r="R43" s="63"/>
    </row>
    <row r="44" spans="1:18" ht="12.75" customHeight="1">
      <c r="A44" s="17">
        <v>14</v>
      </c>
      <c r="B44" s="116" t="s">
        <v>112</v>
      </c>
      <c r="C44" s="17" t="s">
        <v>154</v>
      </c>
      <c r="D44" s="178">
        <v>1</v>
      </c>
      <c r="E44" s="178">
        <v>2</v>
      </c>
      <c r="F44" s="178"/>
      <c r="G44" s="178"/>
      <c r="H44" s="178">
        <v>3</v>
      </c>
      <c r="I44" s="178" t="s">
        <v>5</v>
      </c>
      <c r="J44" s="178">
        <v>5</v>
      </c>
      <c r="K44" s="178"/>
      <c r="L44" s="178"/>
      <c r="M44" s="178"/>
      <c r="N44" s="178"/>
      <c r="O44" s="178"/>
      <c r="P44" s="178"/>
      <c r="Q44" s="178"/>
      <c r="R44" s="63"/>
    </row>
    <row r="45" spans="1:18" ht="12.75" customHeight="1">
      <c r="A45" s="17">
        <v>15</v>
      </c>
      <c r="B45" s="116" t="s">
        <v>113</v>
      </c>
      <c r="C45" s="17" t="s">
        <v>116</v>
      </c>
      <c r="D45" s="178"/>
      <c r="E45" s="178"/>
      <c r="F45" s="178"/>
      <c r="G45" s="178"/>
      <c r="H45" s="178"/>
      <c r="I45" s="178"/>
      <c r="J45" s="178"/>
      <c r="K45" s="178"/>
      <c r="L45" s="178"/>
      <c r="M45" s="178"/>
      <c r="N45" s="178"/>
      <c r="O45" s="178"/>
      <c r="P45" s="178"/>
      <c r="Q45" s="178"/>
      <c r="R45" s="63"/>
    </row>
    <row r="46" spans="1:18" ht="12.75" customHeight="1">
      <c r="A46" s="17">
        <v>16</v>
      </c>
      <c r="B46" s="116" t="s">
        <v>114</v>
      </c>
      <c r="C46" s="17" t="s">
        <v>118</v>
      </c>
      <c r="D46" s="178"/>
      <c r="E46" s="178"/>
      <c r="F46" s="178"/>
      <c r="G46" s="178"/>
      <c r="H46" s="178"/>
      <c r="I46" s="178"/>
      <c r="J46" s="178"/>
      <c r="K46" s="178"/>
      <c r="L46" s="178"/>
      <c r="M46" s="178"/>
      <c r="N46" s="178"/>
      <c r="O46" s="178"/>
      <c r="P46" s="178"/>
      <c r="Q46" s="178"/>
      <c r="R46" s="63"/>
    </row>
    <row r="47" spans="1:18" ht="12.75" customHeight="1">
      <c r="A47" s="17">
        <v>17</v>
      </c>
      <c r="B47" s="116" t="s">
        <v>115</v>
      </c>
      <c r="C47" s="17" t="s">
        <v>126</v>
      </c>
      <c r="D47" s="178"/>
      <c r="E47" s="178"/>
      <c r="F47" s="178"/>
      <c r="G47" s="178"/>
      <c r="H47" s="178"/>
      <c r="I47" s="178"/>
      <c r="J47" s="178"/>
      <c r="K47" s="178"/>
      <c r="L47" s="178"/>
      <c r="M47" s="178"/>
      <c r="N47" s="178"/>
      <c r="O47" s="178"/>
      <c r="P47" s="178"/>
      <c r="Q47" s="178"/>
      <c r="R47" s="63"/>
    </row>
    <row r="48" spans="1:18" ht="12.75" customHeight="1">
      <c r="A48" s="17">
        <v>18</v>
      </c>
      <c r="B48" s="115" t="s">
        <v>117</v>
      </c>
      <c r="C48" s="17" t="s">
        <v>213</v>
      </c>
      <c r="D48" s="178"/>
      <c r="E48" s="178"/>
      <c r="F48" s="178"/>
      <c r="G48" s="178"/>
      <c r="H48" s="178"/>
      <c r="I48" s="178"/>
      <c r="J48" s="178"/>
      <c r="K48" s="178"/>
      <c r="L48" s="178"/>
      <c r="M48" s="178"/>
      <c r="N48" s="178"/>
      <c r="O48" s="178"/>
      <c r="P48" s="178"/>
      <c r="Q48" s="178"/>
      <c r="R48" s="63"/>
    </row>
    <row r="49" spans="1:18" ht="12.75" customHeight="1">
      <c r="A49" s="188" t="s">
        <v>107</v>
      </c>
      <c r="B49" s="188"/>
      <c r="C49" s="188"/>
      <c r="D49" s="17">
        <f>SUM(D43:D48)</f>
        <v>1</v>
      </c>
      <c r="E49" s="17">
        <f>SUM(E43:E48)</f>
        <v>2</v>
      </c>
      <c r="F49" s="17"/>
      <c r="G49" s="17">
        <f>SUM(G43:G48)</f>
        <v>3</v>
      </c>
      <c r="H49" s="178">
        <f>SUM(H43:H48)</f>
        <v>6</v>
      </c>
      <c r="I49" s="188" t="s">
        <v>119</v>
      </c>
      <c r="J49" s="188">
        <f>SUM(J43:J48)</f>
        <v>10</v>
      </c>
      <c r="K49" s="17"/>
      <c r="L49" s="17"/>
      <c r="M49" s="17"/>
      <c r="N49" s="17"/>
      <c r="O49" s="178"/>
      <c r="P49" s="178"/>
      <c r="Q49" s="188">
        <f>SUM(Q37:Q48)</f>
        <v>30</v>
      </c>
      <c r="R49" s="63"/>
    </row>
    <row r="50" spans="1:18" ht="12.75" customHeight="1">
      <c r="A50" s="188"/>
      <c r="B50" s="188"/>
      <c r="C50" s="188"/>
      <c r="D50" s="188">
        <f>SUM(D49:G49)</f>
        <v>6</v>
      </c>
      <c r="E50" s="188"/>
      <c r="F50" s="188"/>
      <c r="G50" s="188"/>
      <c r="H50" s="178"/>
      <c r="I50" s="188"/>
      <c r="J50" s="188"/>
      <c r="K50" s="188"/>
      <c r="L50" s="188"/>
      <c r="M50" s="188"/>
      <c r="N50" s="188"/>
      <c r="O50" s="178"/>
      <c r="P50" s="178"/>
      <c r="Q50" s="188"/>
      <c r="R50" s="63"/>
    </row>
    <row r="51" spans="1:18" ht="12.75" customHeight="1">
      <c r="A51" s="75"/>
      <c r="B51" s="101"/>
      <c r="C51" s="101"/>
      <c r="D51" s="140"/>
      <c r="E51" s="140"/>
      <c r="F51" s="140"/>
      <c r="G51" s="140"/>
      <c r="H51" s="140"/>
      <c r="I51" s="141"/>
      <c r="J51" s="142"/>
      <c r="K51" s="140"/>
      <c r="L51" s="140"/>
      <c r="M51" s="140"/>
      <c r="N51" s="140"/>
      <c r="O51" s="140"/>
      <c r="P51" s="143"/>
      <c r="Q51" s="142"/>
      <c r="R51" s="63"/>
    </row>
    <row r="52" spans="1:17" ht="12.75">
      <c r="A52" s="75"/>
      <c r="B52" s="163" t="s">
        <v>208</v>
      </c>
      <c r="C52" s="163"/>
      <c r="D52" s="77"/>
      <c r="E52" s="77"/>
      <c r="F52" s="77"/>
      <c r="G52" s="77"/>
      <c r="H52" s="77"/>
      <c r="I52" s="192" t="s">
        <v>13</v>
      </c>
      <c r="J52" s="192"/>
      <c r="K52" s="192"/>
      <c r="L52" s="192"/>
      <c r="M52" s="192"/>
      <c r="N52" s="192"/>
      <c r="O52" s="192"/>
      <c r="P52" s="192"/>
      <c r="Q52" s="192"/>
    </row>
    <row r="53" spans="1:17" ht="12.75">
      <c r="A53" s="75"/>
      <c r="B53" s="24" t="s">
        <v>209</v>
      </c>
      <c r="C53" s="24"/>
      <c r="D53" s="77"/>
      <c r="E53" s="77"/>
      <c r="F53" s="77"/>
      <c r="G53" s="77"/>
      <c r="H53" s="77"/>
      <c r="I53" s="193" t="s">
        <v>134</v>
      </c>
      <c r="J53" s="193"/>
      <c r="K53" s="193"/>
      <c r="L53" s="193"/>
      <c r="M53" s="193"/>
      <c r="N53" s="193"/>
      <c r="O53" s="193"/>
      <c r="P53" s="193"/>
      <c r="Q53" s="193"/>
    </row>
    <row r="54" spans="1:17" ht="12.75">
      <c r="A54" s="75"/>
      <c r="B54" s="76"/>
      <c r="C54" s="76"/>
      <c r="D54" s="77"/>
      <c r="E54" s="77"/>
      <c r="F54" s="77"/>
      <c r="G54" s="77"/>
      <c r="H54" s="77"/>
      <c r="J54" s="77"/>
      <c r="K54" s="77"/>
      <c r="L54" s="77"/>
      <c r="M54" s="77"/>
      <c r="N54" s="77"/>
      <c r="O54" s="77"/>
      <c r="P54" s="77"/>
      <c r="Q54" s="77"/>
    </row>
    <row r="55" spans="1:17" ht="12.75">
      <c r="A55" s="75"/>
      <c r="B55" s="76"/>
      <c r="C55" s="76"/>
      <c r="D55" s="77"/>
      <c r="E55" s="77"/>
      <c r="F55" s="77"/>
      <c r="G55" s="77"/>
      <c r="H55" s="77"/>
      <c r="I55" s="77"/>
      <c r="J55" s="77"/>
      <c r="K55" s="77"/>
      <c r="L55" s="77"/>
      <c r="M55" s="77"/>
      <c r="N55" s="77"/>
      <c r="O55" s="77"/>
      <c r="P55" s="77"/>
      <c r="Q55" s="77"/>
    </row>
    <row r="56" spans="1:17" ht="12.75">
      <c r="A56" s="75"/>
      <c r="B56" s="163" t="s">
        <v>94</v>
      </c>
      <c r="C56" s="76"/>
      <c r="D56" s="77"/>
      <c r="E56" s="77"/>
      <c r="F56" s="77"/>
      <c r="G56" s="77"/>
      <c r="H56" s="77"/>
      <c r="I56" s="243" t="s">
        <v>173</v>
      </c>
      <c r="J56" s="243"/>
      <c r="K56" s="243"/>
      <c r="L56" s="243"/>
      <c r="M56" s="243"/>
      <c r="N56" s="243"/>
      <c r="O56" s="243"/>
      <c r="P56" s="243"/>
      <c r="Q56" s="77"/>
    </row>
    <row r="57" spans="1:17" ht="12.75">
      <c r="A57" s="75"/>
      <c r="B57" s="24" t="s">
        <v>135</v>
      </c>
      <c r="C57" s="76"/>
      <c r="D57" s="77"/>
      <c r="E57" s="77"/>
      <c r="F57" s="77"/>
      <c r="G57" s="77"/>
      <c r="H57" s="77"/>
      <c r="I57" s="217" t="s">
        <v>174</v>
      </c>
      <c r="J57" s="217"/>
      <c r="K57" s="217"/>
      <c r="L57" s="217"/>
      <c r="M57" s="217"/>
      <c r="N57" s="217"/>
      <c r="O57" s="217"/>
      <c r="P57" s="217"/>
      <c r="Q57" s="77"/>
    </row>
  </sheetData>
  <sheetProtection/>
  <mergeCells count="141">
    <mergeCell ref="D50:G50"/>
    <mergeCell ref="K50:N50"/>
    <mergeCell ref="O44:O48"/>
    <mergeCell ref="P44:P48"/>
    <mergeCell ref="Q44:Q48"/>
    <mergeCell ref="A49:C50"/>
    <mergeCell ref="H49:H50"/>
    <mergeCell ref="I49:I50"/>
    <mergeCell ref="J49:J50"/>
    <mergeCell ref="O49:O50"/>
    <mergeCell ref="P49:P50"/>
    <mergeCell ref="Q49:Q50"/>
    <mergeCell ref="I44:I48"/>
    <mergeCell ref="J44:J48"/>
    <mergeCell ref="K44:K48"/>
    <mergeCell ref="L44:L48"/>
    <mergeCell ref="M44:M48"/>
    <mergeCell ref="N44:N48"/>
    <mergeCell ref="M41:M42"/>
    <mergeCell ref="N41:N42"/>
    <mergeCell ref="O41:O42"/>
    <mergeCell ref="P41:P42"/>
    <mergeCell ref="Q41:Q42"/>
    <mergeCell ref="D44:D48"/>
    <mergeCell ref="E44:E48"/>
    <mergeCell ref="F44:F48"/>
    <mergeCell ref="G44:G48"/>
    <mergeCell ref="H44:H48"/>
    <mergeCell ref="G41:G42"/>
    <mergeCell ref="H41:H42"/>
    <mergeCell ref="I41:I42"/>
    <mergeCell ref="J41:J42"/>
    <mergeCell ref="K41:K42"/>
    <mergeCell ref="L41:L42"/>
    <mergeCell ref="O37:O38"/>
    <mergeCell ref="A39:Q39"/>
    <mergeCell ref="A40:A42"/>
    <mergeCell ref="B40:B42"/>
    <mergeCell ref="C40:C42"/>
    <mergeCell ref="D40:J40"/>
    <mergeCell ref="K40:Q40"/>
    <mergeCell ref="D41:D42"/>
    <mergeCell ref="E41:E42"/>
    <mergeCell ref="F41:F42"/>
    <mergeCell ref="H29:H30"/>
    <mergeCell ref="O29:O30"/>
    <mergeCell ref="H31:H33"/>
    <mergeCell ref="O31:O33"/>
    <mergeCell ref="H34:H35"/>
    <mergeCell ref="O34:O35"/>
    <mergeCell ref="N31:N33"/>
    <mergeCell ref="I29:I30"/>
    <mergeCell ref="H13:H14"/>
    <mergeCell ref="O13:O14"/>
    <mergeCell ref="H23:H24"/>
    <mergeCell ref="O23:O24"/>
    <mergeCell ref="H27:H28"/>
    <mergeCell ref="O27:O28"/>
    <mergeCell ref="J23:J24"/>
    <mergeCell ref="J13:J14"/>
    <mergeCell ref="P31:P33"/>
    <mergeCell ref="Q31:Q33"/>
    <mergeCell ref="D31:D33"/>
    <mergeCell ref="E31:E33"/>
    <mergeCell ref="F31:F33"/>
    <mergeCell ref="G31:G33"/>
    <mergeCell ref="I31:I33"/>
    <mergeCell ref="Q29:Q30"/>
    <mergeCell ref="J29:J30"/>
    <mergeCell ref="K29:K30"/>
    <mergeCell ref="L29:L30"/>
    <mergeCell ref="M29:M30"/>
    <mergeCell ref="N29:N30"/>
    <mergeCell ref="P29:P30"/>
    <mergeCell ref="A7:G7"/>
    <mergeCell ref="I56:P56"/>
    <mergeCell ref="P23:P24"/>
    <mergeCell ref="K35:N35"/>
    <mergeCell ref="I37:I38"/>
    <mergeCell ref="K27:K28"/>
    <mergeCell ref="J31:J33"/>
    <mergeCell ref="K31:K33"/>
    <mergeCell ref="L31:L33"/>
    <mergeCell ref="M31:M33"/>
    <mergeCell ref="B12:B14"/>
    <mergeCell ref="A23:C24"/>
    <mergeCell ref="F13:F14"/>
    <mergeCell ref="A26:A28"/>
    <mergeCell ref="B26:B28"/>
    <mergeCell ref="D29:D30"/>
    <mergeCell ref="E29:E30"/>
    <mergeCell ref="F29:F30"/>
    <mergeCell ref="F27:F28"/>
    <mergeCell ref="G29:G30"/>
    <mergeCell ref="D38:G38"/>
    <mergeCell ref="K38:N38"/>
    <mergeCell ref="I53:Q53"/>
    <mergeCell ref="J37:J38"/>
    <mergeCell ref="A34:C35"/>
    <mergeCell ref="D35:G35"/>
    <mergeCell ref="B37:C38"/>
    <mergeCell ref="I34:I35"/>
    <mergeCell ref="J34:J35"/>
    <mergeCell ref="H37:H38"/>
    <mergeCell ref="I57:P57"/>
    <mergeCell ref="P37:P38"/>
    <mergeCell ref="Q34:Q35"/>
    <mergeCell ref="Q27:Q28"/>
    <mergeCell ref="Q23:Q24"/>
    <mergeCell ref="K24:N24"/>
    <mergeCell ref="I52:Q52"/>
    <mergeCell ref="P34:P35"/>
    <mergeCell ref="Q37:Q38"/>
    <mergeCell ref="Q13:Q14"/>
    <mergeCell ref="C26:C28"/>
    <mergeCell ref="D26:J26"/>
    <mergeCell ref="K26:Q26"/>
    <mergeCell ref="D27:D28"/>
    <mergeCell ref="E27:E28"/>
    <mergeCell ref="G27:G28"/>
    <mergeCell ref="I27:I28"/>
    <mergeCell ref="J27:J28"/>
    <mergeCell ref="C12:C14"/>
    <mergeCell ref="K12:Q12"/>
    <mergeCell ref="D13:D14"/>
    <mergeCell ref="A12:A14"/>
    <mergeCell ref="L27:L28"/>
    <mergeCell ref="D12:J12"/>
    <mergeCell ref="G13:G14"/>
    <mergeCell ref="I13:I14"/>
    <mergeCell ref="E13:E14"/>
    <mergeCell ref="D24:G24"/>
    <mergeCell ref="I23:I24"/>
    <mergeCell ref="P13:P14"/>
    <mergeCell ref="N27:N28"/>
    <mergeCell ref="P27:P28"/>
    <mergeCell ref="K13:K14"/>
    <mergeCell ref="L13:L14"/>
    <mergeCell ref="N13:N14"/>
    <mergeCell ref="M13:M14"/>
    <mergeCell ref="M27:M28"/>
  </mergeCells>
  <printOptions/>
  <pageMargins left="0.5905511811023623" right="0.2755905511811024" top="0.31496062992125984" bottom="0.4724409448818898" header="0" footer="0"/>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P50"/>
  <sheetViews>
    <sheetView view="pageBreakPreview" zoomScaleSheetLayoutView="100" workbookViewId="0" topLeftCell="A1">
      <selection activeCell="E25" sqref="E25"/>
    </sheetView>
  </sheetViews>
  <sheetFormatPr defaultColWidth="9.140625" defaultRowHeight="12.75"/>
  <cols>
    <col min="1" max="1" width="4.28125" style="5" customWidth="1"/>
    <col min="2" max="2" width="5.8515625" style="5" customWidth="1"/>
    <col min="3" max="3" width="22.8515625" style="5" customWidth="1"/>
    <col min="4" max="4" width="12.28125" style="5" customWidth="1"/>
    <col min="5" max="5" width="9.140625" style="5" customWidth="1"/>
    <col min="6" max="6" width="11.8515625" style="5" customWidth="1"/>
    <col min="7" max="16384" width="9.140625" style="5" customWidth="1"/>
  </cols>
  <sheetData>
    <row r="1" spans="1:2" ht="12.75">
      <c r="A1" s="32" t="s">
        <v>55</v>
      </c>
      <c r="B1" s="6"/>
    </row>
    <row r="2" spans="1:2" ht="12.75">
      <c r="A2" s="32" t="s">
        <v>131</v>
      </c>
      <c r="B2" s="6"/>
    </row>
    <row r="3" ht="12.75">
      <c r="B3" s="6"/>
    </row>
    <row r="4" spans="1:13" ht="12.75">
      <c r="A4" s="261" t="s">
        <v>56</v>
      </c>
      <c r="B4" s="261"/>
      <c r="C4" s="261"/>
      <c r="D4" s="261"/>
      <c r="E4" s="261"/>
      <c r="F4" s="261"/>
      <c r="G4" s="261"/>
      <c r="H4" s="261"/>
      <c r="I4" s="261"/>
      <c r="J4" s="8"/>
      <c r="K4" s="8"/>
      <c r="L4" s="8"/>
      <c r="M4" s="8"/>
    </row>
    <row r="5" spans="1:13" ht="12.75">
      <c r="A5" s="8"/>
      <c r="B5" s="8"/>
      <c r="C5" s="8"/>
      <c r="D5" s="8"/>
      <c r="E5" s="8"/>
      <c r="F5" s="8"/>
      <c r="G5" s="8"/>
      <c r="H5" s="8"/>
      <c r="I5" s="8"/>
      <c r="J5" s="8"/>
      <c r="K5" s="8"/>
      <c r="L5" s="8"/>
      <c r="M5" s="8"/>
    </row>
    <row r="7" spans="1:16" ht="13.5">
      <c r="A7" s="159" t="s">
        <v>185</v>
      </c>
      <c r="B7" s="159"/>
      <c r="C7" s="32"/>
      <c r="D7" s="32"/>
      <c r="E7" s="32"/>
      <c r="F7" s="32"/>
      <c r="G7" s="31"/>
      <c r="H7" s="31"/>
      <c r="I7" s="31"/>
      <c r="J7" s="31"/>
      <c r="K7" s="31"/>
      <c r="L7" s="31"/>
      <c r="M7" s="31"/>
      <c r="N7" s="31"/>
      <c r="O7" s="31"/>
      <c r="P7" s="86"/>
    </row>
    <row r="8" spans="1:15" ht="15" customHeight="1">
      <c r="A8" s="199" t="s">
        <v>186</v>
      </c>
      <c r="B8" s="199"/>
      <c r="C8" s="199"/>
      <c r="D8" s="199"/>
      <c r="E8" s="199"/>
      <c r="F8" s="199"/>
      <c r="G8" s="7"/>
      <c r="H8" s="7"/>
      <c r="I8" s="7"/>
      <c r="J8" s="7"/>
      <c r="K8" s="7"/>
      <c r="L8" s="7"/>
      <c r="M8" s="7"/>
      <c r="N8" s="7"/>
      <c r="O8" s="7"/>
    </row>
    <row r="9" spans="1:16" ht="13.5">
      <c r="A9" s="159" t="s">
        <v>127</v>
      </c>
      <c r="B9" s="29"/>
      <c r="C9" s="8"/>
      <c r="D9" s="8"/>
      <c r="E9" s="8"/>
      <c r="F9" s="8"/>
      <c r="G9" s="8"/>
      <c r="H9" s="8"/>
      <c r="I9" s="8"/>
      <c r="J9" s="8"/>
      <c r="K9" s="8"/>
      <c r="L9" s="8"/>
      <c r="M9" s="8"/>
      <c r="N9" s="8"/>
      <c r="O9" s="8"/>
      <c r="P9" s="86"/>
    </row>
    <row r="10" spans="1:6" ht="13.5">
      <c r="A10" s="159" t="s">
        <v>184</v>
      </c>
      <c r="B10" s="159"/>
      <c r="C10" s="32"/>
      <c r="D10" s="32"/>
      <c r="E10" s="32"/>
      <c r="F10" s="32"/>
    </row>
    <row r="11" spans="1:6" ht="13.5">
      <c r="A11" s="159" t="s">
        <v>181</v>
      </c>
      <c r="B11" s="159"/>
      <c r="C11" s="32"/>
      <c r="D11" s="32"/>
      <c r="E11" s="32"/>
      <c r="F11" s="32"/>
    </row>
    <row r="13" spans="3:9" ht="26.25">
      <c r="C13" s="123" t="s">
        <v>29</v>
      </c>
      <c r="D13" s="262" t="s">
        <v>30</v>
      </c>
      <c r="E13" s="263"/>
      <c r="F13" s="262" t="s">
        <v>207</v>
      </c>
      <c r="G13" s="263"/>
      <c r="H13" s="262" t="s">
        <v>120</v>
      </c>
      <c r="I13" s="263"/>
    </row>
    <row r="14" spans="3:9" ht="12.75">
      <c r="C14" s="132" t="s">
        <v>31</v>
      </c>
      <c r="D14" s="132" t="s">
        <v>205</v>
      </c>
      <c r="E14" s="132" t="s">
        <v>206</v>
      </c>
      <c r="F14" s="132" t="s">
        <v>205</v>
      </c>
      <c r="G14" s="132" t="s">
        <v>206</v>
      </c>
      <c r="H14" s="132" t="s">
        <v>205</v>
      </c>
      <c r="I14" s="132" t="s">
        <v>206</v>
      </c>
    </row>
    <row r="15" spans="3:9" ht="12.75">
      <c r="C15" s="126" t="s">
        <v>6</v>
      </c>
      <c r="D15" s="126">
        <v>14</v>
      </c>
      <c r="E15" s="126">
        <v>14</v>
      </c>
      <c r="F15" s="115"/>
      <c r="G15" s="115"/>
      <c r="H15" s="126">
        <v>14</v>
      </c>
      <c r="I15" s="126">
        <v>14</v>
      </c>
    </row>
    <row r="16" spans="3:9" ht="12.75">
      <c r="C16" s="126" t="s">
        <v>7</v>
      </c>
      <c r="D16" s="126">
        <v>14</v>
      </c>
      <c r="E16" s="126">
        <v>14</v>
      </c>
      <c r="F16" s="115"/>
      <c r="G16" s="167">
        <v>126</v>
      </c>
      <c r="H16" s="126">
        <v>14</v>
      </c>
      <c r="I16" s="126">
        <v>14</v>
      </c>
    </row>
    <row r="17" ht="12.75">
      <c r="C17" s="118" t="s">
        <v>32</v>
      </c>
    </row>
    <row r="18" ht="12.75">
      <c r="C18" s="118"/>
    </row>
    <row r="19" spans="3:8" ht="17.25">
      <c r="C19" s="251" t="s">
        <v>8</v>
      </c>
      <c r="D19" s="252"/>
      <c r="E19" s="252"/>
      <c r="F19" s="252"/>
      <c r="G19" s="252"/>
      <c r="H19" s="158"/>
    </row>
    <row r="21" spans="2:8" ht="12.75" customHeight="1">
      <c r="B21" s="254" t="s">
        <v>33</v>
      </c>
      <c r="C21" s="254" t="s">
        <v>34</v>
      </c>
      <c r="D21" s="253" t="s">
        <v>35</v>
      </c>
      <c r="E21" s="121" t="s">
        <v>9</v>
      </c>
      <c r="F21" s="121" t="s">
        <v>9</v>
      </c>
      <c r="G21" s="105"/>
      <c r="H21" s="105"/>
    </row>
    <row r="22" spans="2:8" ht="12.75">
      <c r="B22" s="254"/>
      <c r="C22" s="254"/>
      <c r="D22" s="253"/>
      <c r="E22" s="121" t="s">
        <v>36</v>
      </c>
      <c r="F22" s="121" t="s">
        <v>37</v>
      </c>
      <c r="G22" s="106"/>
      <c r="H22" s="106"/>
    </row>
    <row r="23" spans="2:8" ht="12.75">
      <c r="B23" s="178">
        <v>1</v>
      </c>
      <c r="C23" s="120" t="s">
        <v>17</v>
      </c>
      <c r="D23" s="41">
        <v>574</v>
      </c>
      <c r="E23" s="255">
        <f>(D23+D24)/D26*100</f>
        <v>89.28571428571429</v>
      </c>
      <c r="F23" s="255" t="s">
        <v>93</v>
      </c>
      <c r="G23" s="105"/>
      <c r="H23" s="105"/>
    </row>
    <row r="24" spans="2:8" ht="12.75">
      <c r="B24" s="178"/>
      <c r="C24" s="120" t="s">
        <v>26</v>
      </c>
      <c r="D24" s="17">
        <v>126</v>
      </c>
      <c r="E24" s="255"/>
      <c r="F24" s="255"/>
      <c r="G24" s="105"/>
      <c r="H24" s="105"/>
    </row>
    <row r="25" spans="2:8" ht="12.75">
      <c r="B25" s="17">
        <v>2</v>
      </c>
      <c r="C25" s="120" t="s">
        <v>22</v>
      </c>
      <c r="D25" s="41">
        <v>84</v>
      </c>
      <c r="E25" s="122">
        <f>D25/D26*100</f>
        <v>10.714285714285714</v>
      </c>
      <c r="F25" s="122" t="s">
        <v>93</v>
      </c>
      <c r="G25" s="105"/>
      <c r="H25" s="105"/>
    </row>
    <row r="26" spans="2:8" ht="26.25">
      <c r="B26" s="17"/>
      <c r="C26" s="123" t="s">
        <v>38</v>
      </c>
      <c r="D26" s="20">
        <f>SUM(D23:D25)</f>
        <v>784</v>
      </c>
      <c r="E26" s="122">
        <v>100</v>
      </c>
      <c r="F26" s="122" t="s">
        <v>93</v>
      </c>
      <c r="G26" s="105"/>
      <c r="H26" s="105"/>
    </row>
    <row r="27" spans="2:8" ht="12.75">
      <c r="B27" s="41">
        <v>3</v>
      </c>
      <c r="C27" s="124" t="s">
        <v>39</v>
      </c>
      <c r="D27" s="17">
        <f>18*14</f>
        <v>252</v>
      </c>
      <c r="E27" s="125" t="s">
        <v>93</v>
      </c>
      <c r="F27" s="125" t="s">
        <v>93</v>
      </c>
      <c r="G27" s="105"/>
      <c r="H27" s="105"/>
    </row>
    <row r="28" spans="2:8" ht="26.25">
      <c r="B28" s="17"/>
      <c r="C28" s="123" t="s">
        <v>40</v>
      </c>
      <c r="D28" s="17">
        <f>D26+D27</f>
        <v>1036</v>
      </c>
      <c r="E28" s="122">
        <v>100</v>
      </c>
      <c r="F28" s="122" t="s">
        <v>93</v>
      </c>
      <c r="G28" s="105"/>
      <c r="H28" s="105"/>
    </row>
    <row r="29" spans="2:6" ht="12.75">
      <c r="B29" s="102"/>
      <c r="C29" s="107"/>
      <c r="D29" s="105"/>
      <c r="E29" s="108"/>
      <c r="F29" s="109"/>
    </row>
    <row r="30" spans="2:9" ht="12.75">
      <c r="B30" s="102"/>
      <c r="C30" s="107"/>
      <c r="D30" s="105"/>
      <c r="E30" s="108"/>
      <c r="F30" s="109"/>
      <c r="I30" s="105"/>
    </row>
    <row r="31" spans="2:9" ht="12.75" customHeight="1">
      <c r="B31" s="254" t="s">
        <v>33</v>
      </c>
      <c r="C31" s="254" t="s">
        <v>34</v>
      </c>
      <c r="D31" s="253" t="s">
        <v>41</v>
      </c>
      <c r="E31" s="121" t="s">
        <v>9</v>
      </c>
      <c r="F31" s="121" t="s">
        <v>9</v>
      </c>
      <c r="G31" s="256" t="s">
        <v>42</v>
      </c>
      <c r="H31" s="257"/>
      <c r="I31" s="106"/>
    </row>
    <row r="32" spans="2:14" ht="12.75">
      <c r="B32" s="254"/>
      <c r="C32" s="254"/>
      <c r="D32" s="253"/>
      <c r="E32" s="121" t="s">
        <v>36</v>
      </c>
      <c r="F32" s="121" t="s">
        <v>37</v>
      </c>
      <c r="G32" s="126" t="s">
        <v>43</v>
      </c>
      <c r="H32" s="126" t="s">
        <v>44</v>
      </c>
      <c r="I32" s="105"/>
      <c r="N32" s="113"/>
    </row>
    <row r="33" spans="2:8" ht="12.75">
      <c r="B33" s="17">
        <v>1</v>
      </c>
      <c r="C33" s="127" t="s">
        <v>46</v>
      </c>
      <c r="D33" s="121">
        <f>G33+H33</f>
        <v>546</v>
      </c>
      <c r="E33" s="128">
        <f>(D33*100)/D35</f>
        <v>69.64285714285714</v>
      </c>
      <c r="F33" s="128" t="s">
        <v>162</v>
      </c>
      <c r="G33" s="126">
        <v>203</v>
      </c>
      <c r="H33" s="126">
        <v>343</v>
      </c>
    </row>
    <row r="34" spans="2:8" ht="12.75">
      <c r="B34" s="17">
        <v>2</v>
      </c>
      <c r="C34" s="120" t="s">
        <v>45</v>
      </c>
      <c r="D34" s="121">
        <f>G34+H34</f>
        <v>238</v>
      </c>
      <c r="E34" s="150">
        <f>(D34*100)/D35</f>
        <v>30.357142857142858</v>
      </c>
      <c r="F34" s="128" t="s">
        <v>161</v>
      </c>
      <c r="G34" s="126">
        <v>133</v>
      </c>
      <c r="H34" s="126">
        <v>105</v>
      </c>
    </row>
    <row r="35" spans="2:11" ht="12.75" customHeight="1">
      <c r="B35" s="12"/>
      <c r="C35" s="129" t="s">
        <v>12</v>
      </c>
      <c r="D35" s="129">
        <f>SUM(D33:D34)</f>
        <v>784</v>
      </c>
      <c r="E35" s="128">
        <f>SUM(E33:E34)</f>
        <v>100</v>
      </c>
      <c r="F35" s="128" t="s">
        <v>93</v>
      </c>
      <c r="G35" s="11">
        <f>SUM(G33:G34)</f>
        <v>336</v>
      </c>
      <c r="H35" s="11">
        <f>SUM(H33:H34)</f>
        <v>448</v>
      </c>
      <c r="J35" s="13"/>
      <c r="K35" s="13"/>
    </row>
    <row r="36" spans="2:6" ht="12.75">
      <c r="B36" s="119"/>
      <c r="C36" s="110"/>
      <c r="D36" s="111"/>
      <c r="E36" s="111"/>
      <c r="F36" s="111"/>
    </row>
    <row r="37" spans="2:6" ht="24">
      <c r="B37" s="119"/>
      <c r="C37" s="149" t="s">
        <v>159</v>
      </c>
      <c r="D37" s="150">
        <f>H35/G35</f>
        <v>1.3333333333333333</v>
      </c>
      <c r="E37" s="111"/>
      <c r="F37" s="111"/>
    </row>
    <row r="38" spans="3:4" ht="12.75">
      <c r="C38" s="164"/>
      <c r="D38" s="165"/>
    </row>
    <row r="40" spans="2:8" ht="12.75">
      <c r="B40" s="166" t="s">
        <v>33</v>
      </c>
      <c r="C40" s="168" t="s">
        <v>47</v>
      </c>
      <c r="D40" s="257" t="s">
        <v>48</v>
      </c>
      <c r="E40" s="258"/>
      <c r="F40" s="258" t="s">
        <v>10</v>
      </c>
      <c r="G40" s="258"/>
      <c r="H40" s="106"/>
    </row>
    <row r="41" spans="2:8" ht="12.75">
      <c r="B41" s="126"/>
      <c r="C41" s="169" t="s">
        <v>49</v>
      </c>
      <c r="D41" s="126" t="s">
        <v>50</v>
      </c>
      <c r="E41" s="126" t="s">
        <v>51</v>
      </c>
      <c r="F41" s="126" t="s">
        <v>33</v>
      </c>
      <c r="G41" s="126" t="s">
        <v>11</v>
      </c>
      <c r="H41" s="106"/>
    </row>
    <row r="42" spans="2:8" ht="12.75">
      <c r="B42" s="126">
        <v>1</v>
      </c>
      <c r="C42" s="115" t="s">
        <v>52</v>
      </c>
      <c r="D42" s="126">
        <v>8</v>
      </c>
      <c r="E42" s="126">
        <v>6</v>
      </c>
      <c r="F42" s="126">
        <f>SUM(D42:E42)</f>
        <v>14</v>
      </c>
      <c r="G42" s="130">
        <f>F42/F44*100</f>
        <v>60.86956521739131</v>
      </c>
      <c r="H42" s="162"/>
    </row>
    <row r="43" spans="2:8" ht="12.75">
      <c r="B43" s="126">
        <v>2</v>
      </c>
      <c r="C43" s="115" t="s">
        <v>53</v>
      </c>
      <c r="D43" s="126">
        <v>6</v>
      </c>
      <c r="E43" s="126">
        <v>3</v>
      </c>
      <c r="F43" s="126">
        <f>SUM(D43:E43)</f>
        <v>9</v>
      </c>
      <c r="G43" s="130">
        <f>F43/F44*100</f>
        <v>39.130434782608695</v>
      </c>
      <c r="H43" s="162"/>
    </row>
    <row r="44" spans="2:8" ht="12.75">
      <c r="B44" s="126"/>
      <c r="C44" s="131" t="s">
        <v>12</v>
      </c>
      <c r="D44" s="131">
        <f>SUM(D42:D43)</f>
        <v>14</v>
      </c>
      <c r="E44" s="131">
        <f>SUM(E42:E43)</f>
        <v>9</v>
      </c>
      <c r="F44" s="131">
        <f>SUM(F42:F43)</f>
        <v>23</v>
      </c>
      <c r="G44" s="130">
        <v>100</v>
      </c>
      <c r="H44" s="162"/>
    </row>
    <row r="45" spans="2:6" ht="12.75">
      <c r="B45" s="119"/>
      <c r="C45" s="110"/>
      <c r="D45" s="111"/>
      <c r="E45" s="111"/>
      <c r="F45" s="111"/>
    </row>
    <row r="46" spans="2:14" ht="12.75">
      <c r="B46" s="192" t="s">
        <v>208</v>
      </c>
      <c r="C46" s="192"/>
      <c r="D46" s="259" t="s">
        <v>175</v>
      </c>
      <c r="E46" s="259"/>
      <c r="F46" s="259"/>
      <c r="G46" s="259"/>
      <c r="H46" s="259"/>
      <c r="I46" s="259"/>
      <c r="J46" s="259"/>
      <c r="K46" s="259"/>
      <c r="L46" s="259"/>
      <c r="M46" s="259"/>
      <c r="N46" s="25"/>
    </row>
    <row r="47" spans="2:14" ht="12.75">
      <c r="B47" s="193" t="s">
        <v>209</v>
      </c>
      <c r="C47" s="193"/>
      <c r="D47" s="260" t="s">
        <v>170</v>
      </c>
      <c r="E47" s="260"/>
      <c r="F47" s="260"/>
      <c r="G47" s="260"/>
      <c r="H47" s="260"/>
      <c r="I47" s="260"/>
      <c r="J47" s="260"/>
      <c r="K47" s="260"/>
      <c r="L47" s="260"/>
      <c r="M47" s="260"/>
      <c r="N47" s="25"/>
    </row>
    <row r="48" spans="2:14" ht="12.75">
      <c r="B48" s="24"/>
      <c r="C48" s="24"/>
      <c r="D48" s="25"/>
      <c r="E48" s="25"/>
      <c r="F48" s="25"/>
      <c r="I48" s="25"/>
      <c r="J48" s="25"/>
      <c r="K48" s="25"/>
      <c r="L48" s="25"/>
      <c r="M48" s="25"/>
      <c r="N48" s="25"/>
    </row>
    <row r="49" spans="2:14" ht="12.75">
      <c r="B49" s="192" t="s">
        <v>94</v>
      </c>
      <c r="C49" s="192"/>
      <c r="D49" s="192" t="s">
        <v>176</v>
      </c>
      <c r="E49" s="192"/>
      <c r="F49" s="192"/>
      <c r="G49" s="192"/>
      <c r="H49" s="24"/>
      <c r="I49" s="25"/>
      <c r="J49" s="25"/>
      <c r="K49" s="25"/>
      <c r="L49" s="25"/>
      <c r="M49" s="25"/>
      <c r="N49" s="25"/>
    </row>
    <row r="50" spans="2:14" ht="12.75">
      <c r="B50" s="193" t="s">
        <v>135</v>
      </c>
      <c r="C50" s="193"/>
      <c r="D50" s="193" t="s">
        <v>177</v>
      </c>
      <c r="E50" s="193"/>
      <c r="F50" s="193"/>
      <c r="G50" s="193"/>
      <c r="H50" s="24"/>
      <c r="I50" s="25"/>
      <c r="J50" s="25"/>
      <c r="K50" s="25"/>
      <c r="L50" s="25"/>
      <c r="M50" s="25"/>
      <c r="N50" s="25"/>
    </row>
  </sheetData>
  <sheetProtection/>
  <mergeCells count="26">
    <mergeCell ref="B46:C46"/>
    <mergeCell ref="B49:C49"/>
    <mergeCell ref="A4:I4"/>
    <mergeCell ref="D13:E13"/>
    <mergeCell ref="F23:F24"/>
    <mergeCell ref="A8:F8"/>
    <mergeCell ref="F13:G13"/>
    <mergeCell ref="B31:B32"/>
    <mergeCell ref="H13:I13"/>
    <mergeCell ref="D21:D22"/>
    <mergeCell ref="D50:G50"/>
    <mergeCell ref="F40:G40"/>
    <mergeCell ref="D40:E40"/>
    <mergeCell ref="D49:G49"/>
    <mergeCell ref="B23:B24"/>
    <mergeCell ref="D46:M46"/>
    <mergeCell ref="C31:C32"/>
    <mergeCell ref="D47:M47"/>
    <mergeCell ref="B47:C47"/>
    <mergeCell ref="B50:C50"/>
    <mergeCell ref="C19:G19"/>
    <mergeCell ref="D31:D32"/>
    <mergeCell ref="C21:C22"/>
    <mergeCell ref="B21:B22"/>
    <mergeCell ref="E23:E24"/>
    <mergeCell ref="G31:H31"/>
  </mergeCells>
  <printOptions/>
  <pageMargins left="0.7086614173228347" right="0.7086614173228347" top="0.7480314960629921" bottom="0.7480314960629921" header="0.31496062992125984" footer="0.31496062992125984"/>
  <pageSetup horizontalDpi="600" verticalDpi="600" orientation="portrait" scale="95" r:id="rId1"/>
</worksheet>
</file>

<file path=xl/worksheets/sheet5.xml><?xml version="1.0" encoding="utf-8"?>
<worksheet xmlns="http://schemas.openxmlformats.org/spreadsheetml/2006/main" xmlns:r="http://schemas.openxmlformats.org/officeDocument/2006/relationships">
  <dimension ref="A1:P39"/>
  <sheetViews>
    <sheetView view="pageBreakPreview" zoomScaleSheetLayoutView="100" workbookViewId="0" topLeftCell="A1">
      <selection activeCell="A6" sqref="A6:G10"/>
    </sheetView>
  </sheetViews>
  <sheetFormatPr defaultColWidth="9.140625" defaultRowHeight="12.75"/>
  <cols>
    <col min="1" max="1" width="40.8515625" style="5" customWidth="1"/>
    <col min="2" max="2" width="3.140625" style="5" customWidth="1"/>
    <col min="3" max="3" width="27.00390625" style="5" customWidth="1"/>
    <col min="4" max="4" width="9.140625" style="5" customWidth="1"/>
    <col min="5" max="5" width="8.57421875" style="5" customWidth="1"/>
    <col min="6" max="16384" width="9.140625" style="5" customWidth="1"/>
  </cols>
  <sheetData>
    <row r="1" spans="1:3" ht="12.75">
      <c r="A1" s="32" t="s">
        <v>55</v>
      </c>
      <c r="C1" s="6"/>
    </row>
    <row r="2" spans="1:3" ht="12.75">
      <c r="A2" s="32" t="s">
        <v>131</v>
      </c>
      <c r="C2" s="6"/>
    </row>
    <row r="3" ht="12.75">
      <c r="C3" s="6"/>
    </row>
    <row r="4" spans="1:13" ht="15">
      <c r="A4" s="171" t="s">
        <v>56</v>
      </c>
      <c r="B4" s="171"/>
      <c r="C4" s="171"/>
      <c r="D4" s="171"/>
      <c r="E4" s="171"/>
      <c r="F4" s="8"/>
      <c r="G4" s="8"/>
      <c r="H4" s="8"/>
      <c r="I4" s="8"/>
      <c r="J4" s="8"/>
      <c r="K4" s="8"/>
      <c r="L4" s="8"/>
      <c r="M4" s="8"/>
    </row>
    <row r="6" spans="1:16" ht="13.5">
      <c r="A6" s="159" t="s">
        <v>185</v>
      </c>
      <c r="B6" s="159"/>
      <c r="C6" s="159"/>
      <c r="D6" s="32"/>
      <c r="E6" s="32"/>
      <c r="F6" s="32"/>
      <c r="G6" s="32"/>
      <c r="H6" s="31"/>
      <c r="I6" s="31"/>
      <c r="J6" s="31"/>
      <c r="K6" s="31"/>
      <c r="L6" s="31"/>
      <c r="M6" s="31"/>
      <c r="N6" s="31"/>
      <c r="O6" s="31"/>
      <c r="P6" s="86"/>
    </row>
    <row r="7" spans="1:15" ht="13.5">
      <c r="A7" s="199" t="s">
        <v>186</v>
      </c>
      <c r="B7" s="199"/>
      <c r="C7" s="199"/>
      <c r="D7" s="199"/>
      <c r="E7" s="199"/>
      <c r="F7" s="199"/>
      <c r="G7" s="199"/>
      <c r="H7" s="7"/>
      <c r="I7" s="7"/>
      <c r="J7" s="7"/>
      <c r="K7" s="7"/>
      <c r="L7" s="7"/>
      <c r="M7" s="7"/>
      <c r="N7" s="7"/>
      <c r="O7" s="7"/>
    </row>
    <row r="8" spans="1:16" ht="13.5">
      <c r="A8" s="159" t="s">
        <v>127</v>
      </c>
      <c r="B8" s="88"/>
      <c r="C8" s="29"/>
      <c r="D8" s="8"/>
      <c r="E8" s="8"/>
      <c r="F8" s="8"/>
      <c r="G8" s="8"/>
      <c r="H8" s="8"/>
      <c r="I8" s="8"/>
      <c r="J8" s="8"/>
      <c r="K8" s="8"/>
      <c r="L8" s="8"/>
      <c r="M8" s="8"/>
      <c r="N8" s="8"/>
      <c r="O8" s="8"/>
      <c r="P8" s="86"/>
    </row>
    <row r="9" spans="1:7" ht="13.5">
      <c r="A9" s="159" t="s">
        <v>184</v>
      </c>
      <c r="B9" s="88"/>
      <c r="C9" s="159"/>
      <c r="D9" s="32"/>
      <c r="E9" s="32"/>
      <c r="F9" s="32"/>
      <c r="G9" s="32"/>
    </row>
    <row r="10" spans="1:7" ht="13.5">
      <c r="A10" s="159" t="s">
        <v>181</v>
      </c>
      <c r="B10" s="88"/>
      <c r="C10" s="159"/>
      <c r="D10" s="32"/>
      <c r="E10" s="32"/>
      <c r="F10" s="32"/>
      <c r="G10" s="32"/>
    </row>
    <row r="11" spans="1:5" ht="13.5">
      <c r="A11" s="87"/>
      <c r="B11" s="87"/>
      <c r="C11" s="87"/>
      <c r="D11" s="30"/>
      <c r="E11" s="30"/>
    </row>
    <row r="12" spans="1:5" ht="13.5">
      <c r="A12" s="88" t="s">
        <v>187</v>
      </c>
      <c r="B12" s="265" t="s">
        <v>188</v>
      </c>
      <c r="C12" s="265"/>
      <c r="D12" s="265"/>
      <c r="E12" s="265"/>
    </row>
    <row r="13" spans="1:5" ht="12.75">
      <c r="A13" s="89"/>
      <c r="B13" s="89"/>
      <c r="C13" s="89"/>
      <c r="D13" s="89"/>
      <c r="E13" s="89"/>
    </row>
    <row r="14" spans="1:5" s="28" customFormat="1" ht="78.75">
      <c r="A14" s="90" t="s">
        <v>189</v>
      </c>
      <c r="B14" s="91"/>
      <c r="C14" s="264" t="s">
        <v>199</v>
      </c>
      <c r="D14" s="264"/>
      <c r="E14" s="264"/>
    </row>
    <row r="15" spans="1:5" s="28" customFormat="1" ht="56.25" customHeight="1">
      <c r="A15" s="90" t="s">
        <v>190</v>
      </c>
      <c r="B15" s="91"/>
      <c r="C15" s="264" t="s">
        <v>200</v>
      </c>
      <c r="D15" s="264"/>
      <c r="E15" s="264"/>
    </row>
    <row r="16" spans="1:5" s="28" customFormat="1" ht="42.75" customHeight="1">
      <c r="A16" s="90" t="s">
        <v>191</v>
      </c>
      <c r="B16" s="92"/>
      <c r="C16" s="264" t="s">
        <v>201</v>
      </c>
      <c r="D16" s="264"/>
      <c r="E16" s="264"/>
    </row>
    <row r="17" spans="1:5" s="28" customFormat="1" ht="39" customHeight="1">
      <c r="A17" s="93" t="s">
        <v>192</v>
      </c>
      <c r="B17" s="92"/>
      <c r="C17" s="264" t="s">
        <v>202</v>
      </c>
      <c r="D17" s="264"/>
      <c r="E17" s="264"/>
    </row>
    <row r="18" spans="1:5" s="28" customFormat="1" ht="51" customHeight="1">
      <c r="A18" s="93" t="s">
        <v>196</v>
      </c>
      <c r="B18" s="91"/>
      <c r="C18" s="264" t="s">
        <v>203</v>
      </c>
      <c r="D18" s="264"/>
      <c r="E18" s="264"/>
    </row>
    <row r="19" spans="1:5" s="28" customFormat="1" ht="52.5" customHeight="1">
      <c r="A19" s="90" t="s">
        <v>193</v>
      </c>
      <c r="B19" s="91"/>
      <c r="C19" s="264" t="s">
        <v>204</v>
      </c>
      <c r="D19" s="264"/>
      <c r="E19" s="264"/>
    </row>
    <row r="20" spans="1:5" s="28" customFormat="1" ht="39">
      <c r="A20" s="90" t="s">
        <v>197</v>
      </c>
      <c r="B20" s="91"/>
      <c r="C20" s="94"/>
      <c r="D20" s="5"/>
      <c r="E20" s="5"/>
    </row>
    <row r="21" spans="1:5" s="28" customFormat="1" ht="26.25">
      <c r="A21" s="90" t="s">
        <v>194</v>
      </c>
      <c r="B21" s="91"/>
      <c r="C21" s="13"/>
      <c r="D21" s="5"/>
      <c r="E21" s="5"/>
    </row>
    <row r="22" spans="1:5" s="28" customFormat="1" ht="15">
      <c r="A22" s="90" t="s">
        <v>198</v>
      </c>
      <c r="B22" s="95"/>
      <c r="C22" s="95"/>
      <c r="D22" s="5"/>
      <c r="E22" s="5"/>
    </row>
    <row r="23" spans="1:5" s="28" customFormat="1" ht="39">
      <c r="A23" s="90" t="s">
        <v>195</v>
      </c>
      <c r="B23" s="13"/>
      <c r="C23" s="96"/>
      <c r="D23" s="5"/>
      <c r="E23" s="5"/>
    </row>
    <row r="24" spans="1:4" ht="12.75">
      <c r="A24" s="97"/>
      <c r="B24" s="98"/>
      <c r="C24" s="98"/>
      <c r="D24" s="98"/>
    </row>
    <row r="25" spans="1:4" ht="12.75">
      <c r="A25" s="97"/>
      <c r="B25" s="98"/>
      <c r="C25" s="98"/>
      <c r="D25" s="98"/>
    </row>
    <row r="26" spans="1:11" ht="12.75">
      <c r="A26" s="192" t="s">
        <v>208</v>
      </c>
      <c r="B26" s="192"/>
      <c r="C26" s="259" t="s">
        <v>136</v>
      </c>
      <c r="D26" s="259"/>
      <c r="E26" s="259"/>
      <c r="F26" s="259"/>
      <c r="G26" s="259"/>
      <c r="H26" s="259"/>
      <c r="I26" s="259"/>
      <c r="J26" s="259"/>
      <c r="K26" s="259"/>
    </row>
    <row r="27" spans="1:11" ht="12.75">
      <c r="A27" s="193" t="s">
        <v>209</v>
      </c>
      <c r="B27" s="193"/>
      <c r="C27" s="260" t="s">
        <v>134</v>
      </c>
      <c r="D27" s="260"/>
      <c r="E27" s="260"/>
      <c r="F27" s="260"/>
      <c r="G27" s="260"/>
      <c r="H27" s="260"/>
      <c r="I27" s="260"/>
      <c r="J27" s="260"/>
      <c r="K27" s="260"/>
    </row>
    <row r="28" spans="2:9" ht="12.75">
      <c r="B28" s="25"/>
      <c r="C28" s="24"/>
      <c r="D28" s="24"/>
      <c r="E28" s="25"/>
      <c r="F28" s="25"/>
      <c r="G28" s="25"/>
      <c r="I28" s="25"/>
    </row>
    <row r="29" spans="2:9" ht="12.75">
      <c r="B29" s="25"/>
      <c r="C29" s="24"/>
      <c r="D29" s="24"/>
      <c r="E29" s="25"/>
      <c r="F29" s="25"/>
      <c r="G29" s="25"/>
      <c r="H29" s="25"/>
      <c r="I29" s="25"/>
    </row>
    <row r="30" spans="1:9" ht="12.75">
      <c r="A30" s="163" t="s">
        <v>94</v>
      </c>
      <c r="B30" s="25"/>
      <c r="C30" s="192" t="s">
        <v>14</v>
      </c>
      <c r="D30" s="192"/>
      <c r="F30" s="25"/>
      <c r="G30" s="25"/>
      <c r="H30" s="25"/>
      <c r="I30" s="25"/>
    </row>
    <row r="31" spans="1:9" ht="12.75">
      <c r="A31" s="24" t="s">
        <v>135</v>
      </c>
      <c r="B31" s="25"/>
      <c r="C31" s="193" t="s">
        <v>86</v>
      </c>
      <c r="D31" s="193"/>
      <c r="E31" s="25"/>
      <c r="F31" s="25"/>
      <c r="G31" s="25"/>
      <c r="H31" s="25"/>
      <c r="I31" s="25"/>
    </row>
    <row r="33" spans="1:4" ht="12.75">
      <c r="A33" s="97"/>
      <c r="B33" s="98"/>
      <c r="C33" s="98"/>
      <c r="D33" s="98"/>
    </row>
    <row r="34" spans="1:4" ht="12.75">
      <c r="A34" s="97"/>
      <c r="B34" s="98"/>
      <c r="C34" s="98"/>
      <c r="D34" s="98"/>
    </row>
    <row r="35" spans="1:4" ht="12.75">
      <c r="A35" s="97"/>
      <c r="B35" s="98"/>
      <c r="C35" s="98"/>
      <c r="D35" s="98"/>
    </row>
    <row r="36" ht="12.75">
      <c r="A36" s="99"/>
    </row>
    <row r="37" ht="12.75">
      <c r="A37" s="99"/>
    </row>
    <row r="38" ht="12.75">
      <c r="A38" s="99"/>
    </row>
    <row r="39" ht="12.75">
      <c r="A39" s="99"/>
    </row>
  </sheetData>
  <sheetProtection/>
  <mergeCells count="15">
    <mergeCell ref="C16:E16"/>
    <mergeCell ref="A4:E4"/>
    <mergeCell ref="B12:E12"/>
    <mergeCell ref="C14:E14"/>
    <mergeCell ref="C15:E15"/>
    <mergeCell ref="C19:E19"/>
    <mergeCell ref="A7:G7"/>
    <mergeCell ref="C17:E17"/>
    <mergeCell ref="C18:E18"/>
    <mergeCell ref="C30:D30"/>
    <mergeCell ref="C26:K26"/>
    <mergeCell ref="C27:K27"/>
    <mergeCell ref="C31:D31"/>
    <mergeCell ref="A26:B26"/>
    <mergeCell ref="A27:B27"/>
  </mergeCells>
  <printOptions/>
  <pageMargins left="0.7086614173228347" right="0.7086614173228347" top="0.7480314960629921"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Universitatea Suceava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IOAN COJOCARIU</dc:creator>
  <cp:keywords/>
  <dc:description/>
  <cp:lastModifiedBy>FDSA2</cp:lastModifiedBy>
  <cp:lastPrinted>2021-11-02T18:53:01Z</cp:lastPrinted>
  <dcterms:created xsi:type="dcterms:W3CDTF">1998-09-29T12:25:23Z</dcterms:created>
  <dcterms:modified xsi:type="dcterms:W3CDTF">2022-04-19T13:05:01Z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VID2F1E1603">
    <vt:lpwstr/>
  </property>
  <property fmtid="{D5CDD505-2E9C-101B-9397-08002B2CF9AE}" pid="3" name="IVIDC">
    <vt:lpwstr/>
  </property>
  <property fmtid="{D5CDD505-2E9C-101B-9397-08002B2CF9AE}" pid="4" name="IVID362F13E8">
    <vt:lpwstr/>
  </property>
  <property fmtid="{D5CDD505-2E9C-101B-9397-08002B2CF9AE}" pid="5" name="IVID3A3618F1">
    <vt:lpwstr/>
  </property>
  <property fmtid="{D5CDD505-2E9C-101B-9397-08002B2CF9AE}" pid="6" name="IVID15E41318">
    <vt:lpwstr/>
  </property>
  <property fmtid="{D5CDD505-2E9C-101B-9397-08002B2CF9AE}" pid="7" name="IVID181914D9">
    <vt:lpwstr/>
  </property>
  <property fmtid="{D5CDD505-2E9C-101B-9397-08002B2CF9AE}" pid="8" name="IVID155815FB">
    <vt:lpwstr/>
  </property>
  <property fmtid="{D5CDD505-2E9C-101B-9397-08002B2CF9AE}" pid="9" name="IVIDD091BF0">
    <vt:lpwstr/>
  </property>
  <property fmtid="{D5CDD505-2E9C-101B-9397-08002B2CF9AE}" pid="10" name="IVID344CCFFC">
    <vt:lpwstr/>
  </property>
  <property fmtid="{D5CDD505-2E9C-101B-9397-08002B2CF9AE}" pid="11" name="IVID1A7D12ED">
    <vt:lpwstr/>
  </property>
  <property fmtid="{D5CDD505-2E9C-101B-9397-08002B2CF9AE}" pid="12" name="IVID1B2115FE">
    <vt:lpwstr/>
  </property>
  <property fmtid="{D5CDD505-2E9C-101B-9397-08002B2CF9AE}" pid="13" name="IVID35431BD0">
    <vt:lpwstr/>
  </property>
  <property fmtid="{D5CDD505-2E9C-101B-9397-08002B2CF9AE}" pid="14" name="IVID4637A884">
    <vt:lpwstr/>
  </property>
  <property fmtid="{D5CDD505-2E9C-101B-9397-08002B2CF9AE}" pid="15" name="IVID127C14F5">
    <vt:lpwstr/>
  </property>
  <property fmtid="{D5CDD505-2E9C-101B-9397-08002B2CF9AE}" pid="16" name="IVID1834F0DD">
    <vt:lpwstr/>
  </property>
  <property fmtid="{D5CDD505-2E9C-101B-9397-08002B2CF9AE}" pid="17" name="IVID312119E0">
    <vt:lpwstr/>
  </property>
  <property fmtid="{D5CDD505-2E9C-101B-9397-08002B2CF9AE}" pid="18" name="IVID3D2819F8">
    <vt:lpwstr/>
  </property>
  <property fmtid="{D5CDD505-2E9C-101B-9397-08002B2CF9AE}" pid="19" name="IVID2A3708F4">
    <vt:lpwstr/>
  </property>
  <property fmtid="{D5CDD505-2E9C-101B-9397-08002B2CF9AE}" pid="20" name="IVIDD631307">
    <vt:lpwstr/>
  </property>
  <property fmtid="{D5CDD505-2E9C-101B-9397-08002B2CF9AE}" pid="21" name="IVID10231BE6">
    <vt:lpwstr/>
  </property>
  <property fmtid="{D5CDD505-2E9C-101B-9397-08002B2CF9AE}" pid="22" name="IVID1C180FE9">
    <vt:lpwstr/>
  </property>
  <property fmtid="{D5CDD505-2E9C-101B-9397-08002B2CF9AE}" pid="23" name="IVID10E61F36">
    <vt:lpwstr/>
  </property>
</Properties>
</file>